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20400" windowHeight="7155" tabRatio="159"/>
  </bookViews>
  <sheets>
    <sheet name="Прилож" sheetId="4" r:id="rId1"/>
  </sheets>
  <externalReferences>
    <externalReference r:id="rId2"/>
  </externalReferences>
  <definedNames>
    <definedName name="_GoBack" localSheetId="0">Прилож!$B$2496</definedName>
    <definedName name="_xlnm._FilterDatabase" localSheetId="0" hidden="1">Прилож!$A$13:$R$13</definedName>
    <definedName name="_xlnm.Print_Titles" localSheetId="0">Прилож!$12:$12</definedName>
    <definedName name="мп" localSheetId="0">#REF!</definedName>
    <definedName name="_xlnm.Print_Area" localSheetId="0">Прилож!$A$1:$R$2882</definedName>
    <definedName name="Перечень" localSheetId="0">#REF!</definedName>
    <definedName name="Перечень2" localSheetId="0">#REF!</definedName>
    <definedName name="Перечень3" localSheetId="0">#REF!</definedName>
  </definedNames>
  <calcPr calcId="152511"/>
  <customWorkbookViews>
    <customWorkbookView name="Gorbachev - Личное представление" guid="{9872BAE3-55C4-497B-A21D-C80B61179128}" mergeInterval="0" personalView="1" maximized="1" xWindow="1" yWindow="1" windowWidth="1916" windowHeight="859" tabRatio="897" activeSheetId="1"/>
  </customWorkbookViews>
  <fileRecoveryPr autoRecover="0"/>
</workbook>
</file>

<file path=xl/calcChain.xml><?xml version="1.0" encoding="utf-8"?>
<calcChain xmlns="http://schemas.openxmlformats.org/spreadsheetml/2006/main">
  <c r="H13" i="4" l="1"/>
  <c r="J13" i="4"/>
  <c r="O687" i="4"/>
  <c r="J2728" i="4" l="1"/>
  <c r="L2728" i="4"/>
  <c r="M2728" i="4"/>
  <c r="N2728" i="4"/>
  <c r="H2728" i="4"/>
  <c r="I2695" i="4"/>
  <c r="J2695" i="4"/>
  <c r="L2695" i="4"/>
  <c r="M2695" i="4"/>
  <c r="N2695" i="4"/>
  <c r="H2695" i="4"/>
  <c r="I2678" i="4"/>
  <c r="J2678" i="4"/>
  <c r="L2678" i="4"/>
  <c r="M2678" i="4"/>
  <c r="N2678" i="4"/>
  <c r="H2678" i="4"/>
  <c r="I2661" i="4"/>
  <c r="J2661" i="4"/>
  <c r="L2661" i="4"/>
  <c r="M2661" i="4"/>
  <c r="N2661" i="4"/>
  <c r="H2661" i="4"/>
  <c r="J2636" i="4"/>
  <c r="L2636" i="4"/>
  <c r="M2636" i="4"/>
  <c r="N2636" i="4"/>
  <c r="H2636" i="4"/>
  <c r="I2631" i="4"/>
  <c r="J2631" i="4"/>
  <c r="L2631" i="4"/>
  <c r="M2631" i="4"/>
  <c r="N2631" i="4"/>
  <c r="H2631" i="4"/>
  <c r="I2586" i="4"/>
  <c r="J2586" i="4"/>
  <c r="L2586" i="4"/>
  <c r="M2586" i="4"/>
  <c r="N2586" i="4"/>
  <c r="H2586" i="4"/>
  <c r="I2454" i="4"/>
  <c r="J2454" i="4"/>
  <c r="L2454" i="4"/>
  <c r="M2454" i="4"/>
  <c r="N2454" i="4"/>
  <c r="H2454" i="4"/>
  <c r="J1186" i="4"/>
  <c r="L1186" i="4"/>
  <c r="M1186" i="4"/>
  <c r="N1186" i="4"/>
  <c r="I1028" i="4"/>
  <c r="L1028" i="4"/>
  <c r="M1028" i="4"/>
  <c r="N1028" i="4"/>
  <c r="H1028" i="4"/>
  <c r="I943" i="4"/>
  <c r="J943" i="4"/>
  <c r="L943" i="4"/>
  <c r="M943" i="4"/>
  <c r="N943" i="4"/>
  <c r="H943" i="4"/>
  <c r="I814" i="4"/>
  <c r="J814" i="4"/>
  <c r="L814" i="4"/>
  <c r="M814" i="4"/>
  <c r="N814" i="4"/>
  <c r="H814" i="4"/>
  <c r="I718" i="4"/>
  <c r="J718" i="4"/>
  <c r="L718" i="4"/>
  <c r="M718" i="4"/>
  <c r="N718" i="4"/>
  <c r="H718" i="4"/>
  <c r="I707" i="4"/>
  <c r="J707" i="4"/>
  <c r="L707" i="4"/>
  <c r="M707" i="4"/>
  <c r="N707" i="4"/>
  <c r="H707" i="4"/>
  <c r="I674" i="4"/>
  <c r="J674" i="4"/>
  <c r="L674" i="4"/>
  <c r="M674" i="4"/>
  <c r="N674" i="4"/>
  <c r="H674" i="4"/>
  <c r="I638" i="4"/>
  <c r="J638" i="4"/>
  <c r="L638" i="4"/>
  <c r="M638" i="4"/>
  <c r="N638" i="4"/>
  <c r="H638" i="4"/>
  <c r="I612" i="4"/>
  <c r="J612" i="4"/>
  <c r="L612" i="4"/>
  <c r="M612" i="4"/>
  <c r="N612" i="4"/>
  <c r="H612" i="4"/>
  <c r="I603" i="4"/>
  <c r="J603" i="4"/>
  <c r="L603" i="4"/>
  <c r="M603" i="4"/>
  <c r="N603" i="4"/>
  <c r="H603" i="4"/>
  <c r="I554" i="4"/>
  <c r="J554" i="4"/>
  <c r="L554" i="4"/>
  <c r="M554" i="4"/>
  <c r="N554" i="4"/>
  <c r="H554" i="4"/>
  <c r="I525" i="4"/>
  <c r="J525" i="4"/>
  <c r="L525" i="4"/>
  <c r="M525" i="4"/>
  <c r="N525" i="4"/>
  <c r="H525" i="4"/>
  <c r="I447" i="4"/>
  <c r="J447" i="4"/>
  <c r="L447" i="4"/>
  <c r="M447" i="4"/>
  <c r="N447" i="4"/>
  <c r="H447" i="4"/>
  <c r="I383" i="4"/>
  <c r="J383" i="4"/>
  <c r="L383" i="4"/>
  <c r="M383" i="4"/>
  <c r="N383" i="4"/>
  <c r="H383" i="4"/>
  <c r="J355" i="4"/>
  <c r="L355" i="4"/>
  <c r="M355" i="4"/>
  <c r="N355" i="4"/>
  <c r="H355" i="4"/>
  <c r="I350" i="4"/>
  <c r="J350" i="4"/>
  <c r="L350" i="4"/>
  <c r="M350" i="4"/>
  <c r="N350" i="4"/>
  <c r="I266" i="4"/>
  <c r="J266" i="4"/>
  <c r="L266" i="4"/>
  <c r="M266" i="4"/>
  <c r="N266" i="4"/>
  <c r="I37" i="4"/>
  <c r="J37" i="4"/>
  <c r="L37" i="4"/>
  <c r="M37" i="4"/>
  <c r="N37" i="4"/>
  <c r="H37" i="4"/>
  <c r="I15" i="4"/>
  <c r="J15" i="4"/>
  <c r="L15" i="4"/>
  <c r="M15" i="4"/>
  <c r="N15" i="4"/>
  <c r="H15" i="4"/>
  <c r="J1110" i="4"/>
  <c r="J1109" i="4"/>
  <c r="J1108" i="4"/>
  <c r="J1083" i="4"/>
  <c r="I1812" i="4"/>
  <c r="I1186" i="4" s="1"/>
  <c r="N13" i="4" l="1"/>
  <c r="M13" i="4"/>
  <c r="L13" i="4"/>
  <c r="A17" i="4" l="1"/>
  <c r="A18" i="4" l="1"/>
  <c r="H350" i="4"/>
  <c r="H266" i="4"/>
  <c r="A19" i="4" l="1"/>
  <c r="A20" i="4" l="1"/>
  <c r="J1076" i="4"/>
  <c r="A21" i="4" l="1"/>
  <c r="A22" i="4" l="1"/>
  <c r="I362" i="4"/>
  <c r="I355" i="4" s="1"/>
  <c r="A23" i="4" l="1"/>
  <c r="I2857" i="4"/>
  <c r="I2845" i="4"/>
  <c r="I2819" i="4"/>
  <c r="I2818" i="4"/>
  <c r="I2728" i="4" s="1"/>
  <c r="H1238" i="4"/>
  <c r="H1186" i="4" s="1"/>
  <c r="J1130" i="4"/>
  <c r="J1126" i="4"/>
  <c r="J1124" i="4"/>
  <c r="J1123" i="4"/>
  <c r="J1121" i="4"/>
  <c r="J1115" i="4"/>
  <c r="J1097" i="4"/>
  <c r="J1058" i="4"/>
  <c r="J1028" i="4" l="1"/>
  <c r="A24" i="4"/>
  <c r="A25" i="4" s="1"/>
  <c r="A26" i="4" s="1"/>
  <c r="A27" i="4" l="1"/>
  <c r="A28" i="4" s="1"/>
  <c r="I2655" i="4"/>
  <c r="I2654" i="4"/>
  <c r="I2641" i="4"/>
  <c r="I2643" i="4"/>
  <c r="I2642" i="4"/>
  <c r="I2653" i="4"/>
  <c r="I2636" i="4" l="1"/>
  <c r="I13" i="4" s="1"/>
  <c r="A29" i="4"/>
  <c r="A30" i="4" s="1"/>
  <c r="A31" i="4" s="1"/>
  <c r="A32" i="4" s="1"/>
  <c r="A33" i="4" s="1"/>
  <c r="A34" i="4" s="1"/>
  <c r="A35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9" i="4" s="1"/>
  <c r="A50" i="4" s="1"/>
  <c r="A51" i="4" l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O2305" i="4" l="1"/>
  <c r="K2305" i="4" s="1"/>
  <c r="P2305" i="4" s="1"/>
  <c r="O1168" i="4" l="1"/>
  <c r="K1168" i="4" s="1"/>
  <c r="P1168" i="4" s="1"/>
  <c r="O1532" i="4" l="1"/>
  <c r="K1532" i="4" s="1"/>
  <c r="P1532" i="4" s="1"/>
  <c r="O2033" i="4" l="1"/>
  <c r="K2033" i="4" s="1"/>
  <c r="P2033" i="4" s="1"/>
  <c r="O2648" i="4"/>
  <c r="O1582" i="4"/>
  <c r="K1582" i="4" s="1"/>
  <c r="P1582" i="4" s="1"/>
  <c r="O680" i="4"/>
  <c r="K680" i="4" s="1"/>
  <c r="P680" i="4" s="1"/>
  <c r="O865" i="4"/>
  <c r="K865" i="4" s="1"/>
  <c r="P865" i="4" s="1"/>
  <c r="O1473" i="4"/>
  <c r="K1473" i="4" s="1"/>
  <c r="P1473" i="4" s="1"/>
  <c r="O2019" i="4"/>
  <c r="K2019" i="4" s="1"/>
  <c r="P2019" i="4" s="1"/>
  <c r="O1861" i="4"/>
  <c r="K1861" i="4" s="1"/>
  <c r="P1861" i="4" s="1"/>
  <c r="O2028" i="4"/>
  <c r="K2028" i="4" s="1"/>
  <c r="P2028" i="4" s="1"/>
  <c r="O1663" i="4"/>
  <c r="K1663" i="4" s="1"/>
  <c r="P1663" i="4" s="1"/>
  <c r="O1600" i="4"/>
  <c r="K1600" i="4" s="1"/>
  <c r="P1600" i="4" s="1"/>
  <c r="O1706" i="4"/>
  <c r="K1706" i="4" s="1"/>
  <c r="P1706" i="4" s="1"/>
  <c r="O1775" i="4"/>
  <c r="K1775" i="4" s="1"/>
  <c r="P1775" i="4" s="1"/>
  <c r="O1602" i="4"/>
  <c r="K1602" i="4" s="1"/>
  <c r="P1602" i="4" s="1"/>
  <c r="O1598" i="4"/>
  <c r="K1598" i="4" s="1"/>
  <c r="P1598" i="4" s="1"/>
  <c r="O1599" i="4"/>
  <c r="K1599" i="4" s="1"/>
  <c r="P1599" i="4" s="1"/>
  <c r="O853" i="4"/>
  <c r="K853" i="4" s="1"/>
  <c r="P853" i="4" s="1"/>
  <c r="O835" i="4"/>
  <c r="K835" i="4" s="1"/>
  <c r="P835" i="4" s="1"/>
  <c r="O870" i="4"/>
  <c r="K870" i="4" s="1"/>
  <c r="P870" i="4" s="1"/>
  <c r="O840" i="4"/>
  <c r="K840" i="4" s="1"/>
  <c r="P840" i="4" s="1"/>
  <c r="O843" i="4"/>
  <c r="K843" i="4" s="1"/>
  <c r="P843" i="4" s="1"/>
  <c r="K2648" i="4" l="1"/>
  <c r="P2648" i="4" s="1"/>
  <c r="O821" i="4"/>
  <c r="K821" i="4" s="1"/>
  <c r="P821" i="4" s="1"/>
  <c r="O721" i="4" l="1"/>
  <c r="K721" i="4" s="1"/>
  <c r="P721" i="4" s="1"/>
  <c r="O825" i="4"/>
  <c r="K825" i="4" s="1"/>
  <c r="P825" i="4" s="1"/>
  <c r="O802" i="4"/>
  <c r="K802" i="4" s="1"/>
  <c r="P802" i="4" s="1"/>
  <c r="O385" i="4"/>
  <c r="K385" i="4" s="1"/>
  <c r="P385" i="4" s="1"/>
  <c r="O780" i="4"/>
  <c r="K780" i="4" s="1"/>
  <c r="P780" i="4" s="1"/>
  <c r="O746" i="4"/>
  <c r="K746" i="4" s="1"/>
  <c r="P746" i="4" s="1"/>
  <c r="O384" i="4" l="1"/>
  <c r="O389" i="4"/>
  <c r="K389" i="4" s="1"/>
  <c r="P389" i="4" s="1"/>
  <c r="K384" i="4" l="1"/>
  <c r="O177" i="4"/>
  <c r="K177" i="4" s="1"/>
  <c r="P177" i="4" s="1"/>
  <c r="P384" i="4" l="1"/>
  <c r="O2196" i="4" l="1"/>
  <c r="K2196" i="4" s="1"/>
  <c r="P2196" i="4" s="1"/>
  <c r="O2193" i="4"/>
  <c r="K2193" i="4" s="1"/>
  <c r="P2193" i="4" s="1"/>
  <c r="O2112" i="4"/>
  <c r="K2112" i="4" s="1"/>
  <c r="P2112" i="4" s="1"/>
  <c r="O2113" i="4"/>
  <c r="K2113" i="4" s="1"/>
  <c r="P2113" i="4" s="1"/>
  <c r="O2109" i="4"/>
  <c r="K2109" i="4" s="1"/>
  <c r="P2109" i="4" s="1"/>
  <c r="O2111" i="4"/>
  <c r="K2111" i="4" s="1"/>
  <c r="P2111" i="4" s="1"/>
  <c r="O2105" i="4" l="1"/>
  <c r="K2105" i="4" s="1"/>
  <c r="P2105" i="4" s="1"/>
  <c r="O2100" i="4"/>
  <c r="K2100" i="4" l="1"/>
  <c r="P2100" i="4" s="1"/>
  <c r="O2036" i="4"/>
  <c r="K2036" i="4" s="1"/>
  <c r="P2036" i="4" s="1"/>
  <c r="O1682" i="4"/>
  <c r="K1682" i="4" s="1"/>
  <c r="P1682" i="4" s="1"/>
  <c r="O1640" i="4"/>
  <c r="K1640" i="4" s="1"/>
  <c r="P1640" i="4" s="1"/>
  <c r="O1740" i="4" l="1"/>
  <c r="K1740" i="4" s="1"/>
  <c r="P1740" i="4" s="1"/>
  <c r="O1812" i="4" l="1"/>
  <c r="K1812" i="4" s="1"/>
  <c r="P1812" i="4" s="1"/>
  <c r="O775" i="4" l="1"/>
  <c r="K775" i="4" s="1"/>
  <c r="P775" i="4" s="1"/>
  <c r="O1195" i="4" l="1"/>
  <c r="K1195" i="4" s="1"/>
  <c r="P1195" i="4" s="1"/>
  <c r="O2311" i="4"/>
  <c r="K2311" i="4" s="1"/>
  <c r="P2311" i="4" s="1"/>
  <c r="O2304" i="4"/>
  <c r="K2304" i="4" s="1"/>
  <c r="P2304" i="4" s="1"/>
  <c r="O2292" i="4"/>
  <c r="K2292" i="4" s="1"/>
  <c r="P2292" i="4" s="1"/>
  <c r="O1421" i="4" l="1"/>
  <c r="K1421" i="4" s="1"/>
  <c r="P1421" i="4" s="1"/>
  <c r="O1891" i="4" l="1"/>
  <c r="K1891" i="4" s="1"/>
  <c r="P1891" i="4" s="1"/>
  <c r="O2514" i="4" l="1"/>
  <c r="O2340" i="4"/>
  <c r="K2340" i="4" s="1"/>
  <c r="P2340" i="4" s="1"/>
  <c r="O2346" i="4"/>
  <c r="K2346" i="4" s="1"/>
  <c r="P2346" i="4" s="1"/>
  <c r="K2514" i="4" l="1"/>
  <c r="P2514" i="4" s="1"/>
  <c r="O2337" i="4"/>
  <c r="K2337" i="4" s="1"/>
  <c r="P2337" i="4" s="1"/>
  <c r="O2344" i="4"/>
  <c r="K2344" i="4" s="1"/>
  <c r="P2344" i="4" s="1"/>
  <c r="O1924" i="4"/>
  <c r="K1924" i="4" l="1"/>
  <c r="P1924" i="4" s="1"/>
  <c r="O1878" i="4"/>
  <c r="K1878" i="4" s="1"/>
  <c r="P1878" i="4" s="1"/>
  <c r="O1911" i="4" l="1"/>
  <c r="K1911" i="4" s="1"/>
  <c r="P1911" i="4" s="1"/>
  <c r="O2288" i="4"/>
  <c r="K2288" i="4" s="1"/>
  <c r="P2288" i="4" s="1"/>
  <c r="O2775" i="4"/>
  <c r="K2775" i="4" s="1"/>
  <c r="P2775" i="4" s="1"/>
  <c r="O2765" i="4"/>
  <c r="K2765" i="4" s="1"/>
  <c r="P2765" i="4" s="1"/>
  <c r="O2748" i="4"/>
  <c r="K2748" i="4" s="1"/>
  <c r="P2748" i="4" s="1"/>
  <c r="O2738" i="4"/>
  <c r="K2738" i="4" s="1"/>
  <c r="P2738" i="4" s="1"/>
  <c r="O2736" i="4"/>
  <c r="K2736" i="4" s="1"/>
  <c r="P2736" i="4" s="1"/>
  <c r="O2733" i="4"/>
  <c r="K2733" i="4" s="1"/>
  <c r="P2733" i="4" s="1"/>
  <c r="O2209" i="4"/>
  <c r="K2209" i="4" s="1"/>
  <c r="P2209" i="4" s="1"/>
  <c r="O2091" i="4"/>
  <c r="K2091" i="4" s="1"/>
  <c r="P2091" i="4" s="1"/>
  <c r="O2205" i="4"/>
  <c r="K2205" i="4" s="1"/>
  <c r="P2205" i="4" s="1"/>
  <c r="O2200" i="4"/>
  <c r="K2200" i="4" s="1"/>
  <c r="P2200" i="4" s="1"/>
  <c r="O2095" i="4"/>
  <c r="K2095" i="4" s="1"/>
  <c r="P2095" i="4" s="1"/>
  <c r="O2021" i="4"/>
  <c r="K2021" i="4" s="1"/>
  <c r="P2021" i="4" s="1"/>
  <c r="O2006" i="4"/>
  <c r="K2006" i="4" s="1"/>
  <c r="P2006" i="4" s="1"/>
  <c r="O1478" i="4"/>
  <c r="K1478" i="4" s="1"/>
  <c r="P1478" i="4" s="1"/>
  <c r="O305" i="4"/>
  <c r="K305" i="4" s="1"/>
  <c r="P305" i="4" s="1"/>
  <c r="O307" i="4"/>
  <c r="K307" i="4" s="1"/>
  <c r="P307" i="4" s="1"/>
  <c r="O2011" i="4" l="1"/>
  <c r="K2011" i="4" s="1"/>
  <c r="P2011" i="4" s="1"/>
  <c r="O1940" i="4" l="1"/>
  <c r="K1940" i="4" s="1"/>
  <c r="P1940" i="4" s="1"/>
  <c r="O2242" i="4"/>
  <c r="K2242" i="4" s="1"/>
  <c r="P2242" i="4" s="1"/>
  <c r="O462" i="4" l="1"/>
  <c r="K462" i="4" s="1"/>
  <c r="P462" i="4" s="1"/>
  <c r="O1578" i="4" l="1"/>
  <c r="K1578" i="4" s="1"/>
  <c r="P1578" i="4" s="1"/>
  <c r="O1249" i="4" l="1"/>
  <c r="K1249" i="4" s="1"/>
  <c r="P1249" i="4" s="1"/>
  <c r="O2002" i="4"/>
  <c r="K2002" i="4" s="1"/>
  <c r="P2002" i="4" s="1"/>
  <c r="O2693" i="4"/>
  <c r="K2693" i="4" s="1"/>
  <c r="P2693" i="4" s="1"/>
  <c r="O2588" i="4"/>
  <c r="K2588" i="4" s="1"/>
  <c r="P2588" i="4" s="1"/>
  <c r="O2855" i="4"/>
  <c r="K2855" i="4" s="1"/>
  <c r="P2855" i="4" s="1"/>
  <c r="O461" i="4" l="1"/>
  <c r="K461" i="4" s="1"/>
  <c r="P461" i="4" s="1"/>
  <c r="O1472" i="4" l="1"/>
  <c r="K1472" i="4" s="1"/>
  <c r="P1472" i="4" s="1"/>
  <c r="O2490" i="4" l="1"/>
  <c r="K2490" i="4" s="1"/>
  <c r="P2490" i="4" s="1"/>
  <c r="O388" i="4" l="1"/>
  <c r="K388" i="4" s="1"/>
  <c r="P388" i="4" s="1"/>
  <c r="O2785" i="4" l="1"/>
  <c r="K2785" i="4" s="1"/>
  <c r="P2785" i="4" s="1"/>
  <c r="O1977" i="4" l="1"/>
  <c r="K1977" i="4" s="1"/>
  <c r="P1977" i="4" s="1"/>
  <c r="O1193" i="4" l="1"/>
  <c r="K1193" i="4" s="1"/>
  <c r="P1193" i="4" s="1"/>
  <c r="O1187" i="4" l="1"/>
  <c r="K1187" i="4" l="1"/>
  <c r="P1187" i="4" l="1"/>
  <c r="O2716" i="4" l="1"/>
  <c r="K2716" i="4" s="1"/>
  <c r="P2716" i="4" s="1"/>
  <c r="O2686" i="4"/>
  <c r="K2686" i="4" s="1"/>
  <c r="P2686" i="4" s="1"/>
  <c r="O1975" i="4" l="1"/>
  <c r="K1975" i="4" s="1"/>
  <c r="P1975" i="4" s="1"/>
  <c r="O1748" i="4" l="1"/>
  <c r="O1743" i="4"/>
  <c r="O1746" i="4"/>
  <c r="K1746" i="4" l="1"/>
  <c r="P1746" i="4" s="1"/>
  <c r="K1743" i="4"/>
  <c r="P1743" i="4" s="1"/>
  <c r="K1748" i="4"/>
  <c r="P1748" i="4" s="1"/>
  <c r="O1002" i="4"/>
  <c r="K1002" i="4" s="1"/>
  <c r="P1002" i="4" s="1"/>
  <c r="O2549" i="4"/>
  <c r="K2549" i="4" s="1"/>
  <c r="P2549" i="4" s="1"/>
  <c r="O1967" i="4"/>
  <c r="K1967" i="4" s="1"/>
  <c r="P1967" i="4" s="1"/>
  <c r="O387" i="4" l="1"/>
  <c r="K387" i="4" s="1"/>
  <c r="P387" i="4" s="1"/>
  <c r="O32" i="4" l="1"/>
  <c r="K32" i="4" s="1"/>
  <c r="P32" i="4" s="1"/>
  <c r="O677" i="4" l="1"/>
  <c r="K677" i="4" s="1"/>
  <c r="P677" i="4" s="1"/>
  <c r="O1777" i="4"/>
  <c r="K1777" i="4" s="1"/>
  <c r="P1777" i="4" s="1"/>
  <c r="O2022" i="4" l="1"/>
  <c r="K2022" i="4" s="1"/>
  <c r="P2022" i="4" s="1"/>
  <c r="O1240" i="4"/>
  <c r="K1240" i="4" s="1"/>
  <c r="P1240" i="4" s="1"/>
  <c r="O1581" i="4" l="1"/>
  <c r="K1581" i="4" s="1"/>
  <c r="P1581" i="4" s="1"/>
  <c r="O939" i="4" l="1"/>
  <c r="K939" i="4" s="1"/>
  <c r="P939" i="4" s="1"/>
  <c r="O2578" i="4" l="1"/>
  <c r="K2578" i="4" s="1"/>
  <c r="P2578" i="4" s="1"/>
  <c r="O221" i="4" l="1"/>
  <c r="K221" i="4" s="1"/>
  <c r="P221" i="4" s="1"/>
  <c r="O205" i="4" l="1"/>
  <c r="K205" i="4" s="1"/>
  <c r="P205" i="4" s="1"/>
  <c r="O206" i="4" l="1"/>
  <c r="K206" i="4" s="1"/>
  <c r="P206" i="4" s="1"/>
  <c r="O2664" i="4" l="1"/>
  <c r="K2664" i="4" s="1"/>
  <c r="P2664" i="4" s="1"/>
  <c r="O2663" i="4"/>
  <c r="K2663" i="4" s="1"/>
  <c r="P2663" i="4" s="1"/>
  <c r="O1145" i="4"/>
  <c r="K1145" i="4" s="1"/>
  <c r="P1145" i="4" s="1"/>
  <c r="O74" i="4"/>
  <c r="K74" i="4" s="1"/>
  <c r="P74" i="4" s="1"/>
  <c r="O1057" i="4"/>
  <c r="K1057" i="4" s="1"/>
  <c r="P1057" i="4" s="1"/>
  <c r="O1630" i="4"/>
  <c r="K1630" i="4" s="1"/>
  <c r="P1630" i="4" s="1"/>
  <c r="O947" i="4"/>
  <c r="K947" i="4" s="1"/>
  <c r="P947" i="4" s="1"/>
  <c r="O2566" i="4"/>
  <c r="K2566" i="4" s="1"/>
  <c r="P2566" i="4" s="1"/>
  <c r="O2691" i="4"/>
  <c r="K2691" i="4" s="1"/>
  <c r="P2691" i="4" s="1"/>
  <c r="O516" i="4"/>
  <c r="K516" i="4" s="1"/>
  <c r="P516" i="4" s="1"/>
  <c r="O712" i="4"/>
  <c r="K712" i="4" s="1"/>
  <c r="P712" i="4" s="1"/>
  <c r="O1112" i="4"/>
  <c r="K1112" i="4" s="1"/>
  <c r="P1112" i="4" s="1"/>
  <c r="O532" i="4" l="1"/>
  <c r="K532" i="4" s="1"/>
  <c r="P532" i="4" s="1"/>
  <c r="O2825" i="4" l="1"/>
  <c r="K2825" i="4" s="1"/>
  <c r="P2825" i="4" s="1"/>
  <c r="O1535" i="4" l="1"/>
  <c r="K1535" i="4" s="1"/>
  <c r="P1535" i="4" s="1"/>
  <c r="O1534" i="4"/>
  <c r="K1534" i="4" s="1"/>
  <c r="P1534" i="4" s="1"/>
  <c r="O1894" i="4"/>
  <c r="K1894" i="4" s="1"/>
  <c r="P1894" i="4" s="1"/>
  <c r="O1893" i="4"/>
  <c r="K1893" i="4" s="1"/>
  <c r="P1893" i="4" s="1"/>
  <c r="O1555" i="4"/>
  <c r="K1555" i="4" s="1"/>
  <c r="P1555" i="4" s="1"/>
  <c r="O1554" i="4"/>
  <c r="K1554" i="4" s="1"/>
  <c r="P1554" i="4" s="1"/>
  <c r="O1414" i="4"/>
  <c r="K1414" i="4" s="1"/>
  <c r="P1414" i="4" s="1"/>
  <c r="O1364" i="4" l="1"/>
  <c r="K1364" i="4" s="1"/>
  <c r="P1364" i="4" s="1"/>
  <c r="O1363" i="4"/>
  <c r="K1363" i="4" s="1"/>
  <c r="P1363" i="4" s="1"/>
  <c r="O1419" i="4"/>
  <c r="K1419" i="4" s="1"/>
  <c r="P1419" i="4" s="1"/>
  <c r="O1418" i="4"/>
  <c r="K1418" i="4" s="1"/>
  <c r="P1418" i="4" s="1"/>
  <c r="O1197" i="4" l="1"/>
  <c r="K1197" i="4" s="1"/>
  <c r="P1197" i="4" s="1"/>
  <c r="O1198" i="4"/>
  <c r="K1198" i="4" s="1"/>
  <c r="P1198" i="4" s="1"/>
  <c r="O1455" i="4" l="1"/>
  <c r="K1455" i="4" s="1"/>
  <c r="P1455" i="4" s="1"/>
  <c r="O1550" i="4"/>
  <c r="K1550" i="4" s="1"/>
  <c r="P1550" i="4" s="1"/>
  <c r="O1477" i="4"/>
  <c r="K1477" i="4" s="1"/>
  <c r="P1477" i="4" s="1"/>
  <c r="O987" i="4" l="1"/>
  <c r="K987" i="4" s="1"/>
  <c r="P987" i="4" s="1"/>
  <c r="O1270" i="4"/>
  <c r="K1270" i="4" s="1"/>
  <c r="P1270" i="4" s="1"/>
  <c r="O353" i="4"/>
  <c r="K353" i="4" s="1"/>
  <c r="P353" i="4" s="1"/>
  <c r="O1710" i="4"/>
  <c r="K1710" i="4" s="1"/>
  <c r="P1710" i="4" s="1"/>
  <c r="O1442" i="4"/>
  <c r="K1442" i="4" s="1"/>
  <c r="P1442" i="4" s="1"/>
  <c r="O1869" i="4"/>
  <c r="K1869" i="4" s="1"/>
  <c r="P1869" i="4" s="1"/>
  <c r="O586" i="4"/>
  <c r="K586" i="4" s="1"/>
  <c r="P586" i="4" s="1"/>
  <c r="O902" i="4"/>
  <c r="K902" i="4" s="1"/>
  <c r="P902" i="4" s="1"/>
  <c r="O1476" i="4"/>
  <c r="K1476" i="4" s="1"/>
  <c r="P1476" i="4" s="1"/>
  <c r="O862" i="4" l="1"/>
  <c r="K862" i="4" s="1"/>
  <c r="P862" i="4" s="1"/>
  <c r="O861" i="4"/>
  <c r="K861" i="4" s="1"/>
  <c r="P861" i="4" s="1"/>
  <c r="O142" i="4" l="1"/>
  <c r="K142" i="4" s="1"/>
  <c r="P142" i="4" s="1"/>
  <c r="O1934" i="4" l="1"/>
  <c r="K1934" i="4" s="1"/>
  <c r="P1934" i="4" s="1"/>
  <c r="O716" i="4" l="1"/>
  <c r="K716" i="4" s="1"/>
  <c r="P716" i="4" s="1"/>
  <c r="O714" i="4"/>
  <c r="K714" i="4" s="1"/>
  <c r="P714" i="4" s="1"/>
  <c r="O713" i="4"/>
  <c r="K713" i="4" s="1"/>
  <c r="P713" i="4" s="1"/>
  <c r="O715" i="4" l="1"/>
  <c r="K715" i="4" s="1"/>
  <c r="P715" i="4" s="1"/>
  <c r="O18" i="4" l="1"/>
  <c r="K18" i="4" s="1"/>
  <c r="O2607" i="4"/>
  <c r="K2607" i="4" s="1"/>
  <c r="P2607" i="4" s="1"/>
  <c r="O2139" i="4"/>
  <c r="K2139" i="4" s="1"/>
  <c r="P2139" i="4" s="1"/>
  <c r="O2860" i="4"/>
  <c r="K2860" i="4" s="1"/>
  <c r="P2860" i="4" s="1"/>
  <c r="O362" i="4"/>
  <c r="K362" i="4" s="1"/>
  <c r="P362" i="4" s="1"/>
  <c r="O1647" i="4"/>
  <c r="K1647" i="4" s="1"/>
  <c r="P1647" i="4" s="1"/>
  <c r="O1030" i="4"/>
  <c r="K1030" i="4" s="1"/>
  <c r="P1030" i="4" s="1"/>
  <c r="O2119" i="4"/>
  <c r="K2119" i="4" s="1"/>
  <c r="P2119" i="4" s="1"/>
  <c r="O2792" i="4"/>
  <c r="K2792" i="4" s="1"/>
  <c r="P2792" i="4" s="1"/>
  <c r="O1576" i="4"/>
  <c r="K1576" i="4" s="1"/>
  <c r="P1576" i="4" s="1"/>
  <c r="O373" i="4"/>
  <c r="K373" i="4" s="1"/>
  <c r="P373" i="4" s="1"/>
  <c r="O709" i="4" l="1"/>
  <c r="K709" i="4" s="1"/>
  <c r="P709" i="4" s="1"/>
  <c r="O988" i="4" l="1"/>
  <c r="K988" i="4" s="1"/>
  <c r="P988" i="4" s="1"/>
  <c r="O2682" i="4"/>
  <c r="K2682" i="4" s="1"/>
  <c r="P2682" i="4" s="1"/>
  <c r="O2652" i="4" l="1"/>
  <c r="K2652" i="4" s="1"/>
  <c r="P2652" i="4" s="1"/>
  <c r="O2651" i="4"/>
  <c r="K2651" i="4" s="1"/>
  <c r="P2651" i="4" s="1"/>
  <c r="O2649" i="4"/>
  <c r="K2649" i="4" s="1"/>
  <c r="P2649" i="4" s="1"/>
  <c r="O2647" i="4"/>
  <c r="K2647" i="4" s="1"/>
  <c r="P2647" i="4" s="1"/>
  <c r="O2832" i="4" l="1"/>
  <c r="K2832" i="4" s="1"/>
  <c r="P2832" i="4" s="1"/>
  <c r="O593" i="4"/>
  <c r="K593" i="4" s="1"/>
  <c r="P593" i="4" s="1"/>
  <c r="O2472" i="4" l="1"/>
  <c r="K2472" i="4" s="1"/>
  <c r="P2472" i="4" s="1"/>
  <c r="O2471" i="4"/>
  <c r="K2471" i="4" s="1"/>
  <c r="P2471" i="4" s="1"/>
  <c r="O2806" i="4"/>
  <c r="K2806" i="4" s="1"/>
  <c r="P2806" i="4" s="1"/>
  <c r="O2294" i="4" l="1"/>
  <c r="K2294" i="4" s="1"/>
  <c r="P2294" i="4" s="1"/>
  <c r="O2062" i="4" l="1"/>
  <c r="K2062" i="4" s="1"/>
  <c r="P2062" i="4" s="1"/>
  <c r="O2067" i="4"/>
  <c r="K2067" i="4" s="1"/>
  <c r="P2067" i="4" s="1"/>
  <c r="O2114" i="4"/>
  <c r="K2114" i="4" s="1"/>
  <c r="P2114" i="4" s="1"/>
  <c r="O2003" i="4"/>
  <c r="K2003" i="4" s="1"/>
  <c r="P2003" i="4" s="1"/>
  <c r="O1713" i="4" l="1"/>
  <c r="K1713" i="4" s="1"/>
  <c r="P1713" i="4" s="1"/>
  <c r="O1719" i="4"/>
  <c r="K1719" i="4" s="1"/>
  <c r="P1719" i="4" s="1"/>
  <c r="O360" i="4" l="1"/>
  <c r="K360" i="4" s="1"/>
  <c r="P360" i="4" s="1"/>
  <c r="O963" i="4"/>
  <c r="K963" i="4" s="1"/>
  <c r="P963" i="4" s="1"/>
  <c r="O116" i="4"/>
  <c r="O863" i="4"/>
  <c r="K863" i="4" s="1"/>
  <c r="P863" i="4" s="1"/>
  <c r="O370" i="4"/>
  <c r="K370" i="4" s="1"/>
  <c r="P370" i="4" s="1"/>
  <c r="O869" i="4"/>
  <c r="K869" i="4" s="1"/>
  <c r="P869" i="4" s="1"/>
  <c r="O1068" i="4"/>
  <c r="K1068" i="4" s="1"/>
  <c r="P1068" i="4" s="1"/>
  <c r="O372" i="4"/>
  <c r="K372" i="4" s="1"/>
  <c r="P372" i="4" s="1"/>
  <c r="O1031" i="4"/>
  <c r="K1031" i="4" s="1"/>
  <c r="P1031" i="4" s="1"/>
  <c r="O34" i="4"/>
  <c r="K34" i="4" s="1"/>
  <c r="P34" i="4" s="1"/>
  <c r="O1484" i="4"/>
  <c r="K1484" i="4" s="1"/>
  <c r="P1484" i="4" s="1"/>
  <c r="O101" i="4"/>
  <c r="K101" i="4" s="1"/>
  <c r="P101" i="4" s="1"/>
  <c r="O1653" i="4" l="1"/>
  <c r="K1653" i="4" s="1"/>
  <c r="P1653" i="4" s="1"/>
  <c r="O1652" i="4"/>
  <c r="K1652" i="4" s="1"/>
  <c r="P1652" i="4" s="1"/>
  <c r="K116" i="4"/>
  <c r="P116" i="4"/>
  <c r="O30" i="4"/>
  <c r="K30" i="4" s="1"/>
  <c r="P30" i="4" s="1"/>
  <c r="O31" i="4"/>
  <c r="K31" i="4" s="1"/>
  <c r="O1634" i="4" l="1"/>
  <c r="K1634" i="4" s="1"/>
  <c r="P1634" i="4" s="1"/>
  <c r="O76" i="4"/>
  <c r="K76" i="4" s="1"/>
  <c r="P76" i="4" s="1"/>
  <c r="O1609" i="4"/>
  <c r="K1609" i="4" s="1"/>
  <c r="P1609" i="4" s="1"/>
  <c r="O2072" i="4"/>
  <c r="K2072" i="4" s="1"/>
  <c r="P2072" i="4" s="1"/>
  <c r="O1902" i="4"/>
  <c r="K1902" i="4" s="1"/>
  <c r="P1902" i="4" s="1"/>
  <c r="O97" i="4"/>
  <c r="K97" i="4" s="1"/>
  <c r="P97" i="4" s="1"/>
  <c r="O81" i="4" l="1"/>
  <c r="K81" i="4" s="1"/>
  <c r="P81" i="4" s="1"/>
  <c r="O1069" i="4"/>
  <c r="K1069" i="4" s="1"/>
  <c r="P1069" i="4" s="1"/>
  <c r="O47" i="4" l="1"/>
  <c r="K47" i="4" s="1"/>
  <c r="P47" i="4" s="1"/>
  <c r="O547" i="4" l="1"/>
  <c r="K547" i="4" s="1"/>
  <c r="P547" i="4" s="1"/>
  <c r="O551" i="4"/>
  <c r="K551" i="4" s="1"/>
  <c r="P551" i="4" s="1"/>
  <c r="O548" i="4"/>
  <c r="K548" i="4" s="1"/>
  <c r="P548" i="4" s="1"/>
  <c r="O1568" i="4"/>
  <c r="K1568" i="4" s="1"/>
  <c r="P1568" i="4" s="1"/>
  <c r="O546" i="4" l="1"/>
  <c r="K546" i="4" s="1"/>
  <c r="P546" i="4" s="1"/>
  <c r="O544" i="4"/>
  <c r="K544" i="4" s="1"/>
  <c r="P544" i="4" s="1"/>
  <c r="O2026" i="4" l="1"/>
  <c r="K2026" i="4" s="1"/>
  <c r="P2026" i="4" s="1"/>
  <c r="O2658" i="4"/>
  <c r="K2658" i="4" s="1"/>
  <c r="P2658" i="4" s="1"/>
  <c r="O1996" i="4" l="1"/>
  <c r="K1996" i="4" s="1"/>
  <c r="P1996" i="4" s="1"/>
  <c r="O2096" i="4"/>
  <c r="K2096" i="4" s="1"/>
  <c r="P2096" i="4" s="1"/>
  <c r="O1638" i="4"/>
  <c r="K1638" i="4" s="1"/>
  <c r="P1638" i="4" s="1"/>
  <c r="O1641" i="4"/>
  <c r="K1641" i="4" s="1"/>
  <c r="P1641" i="4" s="1"/>
  <c r="O2817" i="4" l="1"/>
  <c r="K2817" i="4" s="1"/>
  <c r="P2817" i="4" s="1"/>
  <c r="O2666" i="4" l="1"/>
  <c r="K2666" i="4" s="1"/>
  <c r="P2666" i="4" s="1"/>
  <c r="O2195" i="4" l="1"/>
  <c r="K2195" i="4" s="1"/>
  <c r="P2195" i="4" s="1"/>
  <c r="O1690" i="4"/>
  <c r="K1690" i="4" s="1"/>
  <c r="P1690" i="4" s="1"/>
  <c r="O1348" i="4"/>
  <c r="K1348" i="4" s="1"/>
  <c r="P1348" i="4" s="1"/>
  <c r="O2103" i="4"/>
  <c r="K2103" i="4" s="1"/>
  <c r="P2103" i="4" s="1"/>
  <c r="O2184" i="4"/>
  <c r="K2184" i="4" s="1"/>
  <c r="P2184" i="4" s="1"/>
  <c r="O720" i="4" l="1"/>
  <c r="K720" i="4" s="1"/>
  <c r="P720" i="4" s="1"/>
  <c r="O550" i="4" l="1"/>
  <c r="K550" i="4" s="1"/>
  <c r="P550" i="4" s="1"/>
  <c r="O2762" i="4"/>
  <c r="K2762" i="4" s="1"/>
  <c r="P2762" i="4" s="1"/>
  <c r="O2758" i="4"/>
  <c r="K2758" i="4" s="1"/>
  <c r="P2758" i="4" s="1"/>
  <c r="O2760" i="4"/>
  <c r="K2760" i="4" s="1"/>
  <c r="P2760" i="4" s="1"/>
  <c r="O2000" i="4"/>
  <c r="K2000" i="4" s="1"/>
  <c r="P2000" i="4" s="1"/>
  <c r="O2051" i="4"/>
  <c r="K2051" i="4" s="1"/>
  <c r="P2051" i="4" s="1"/>
  <c r="O2122" i="4"/>
  <c r="K2122" i="4" s="1"/>
  <c r="P2122" i="4" s="1"/>
  <c r="O2276" i="4"/>
  <c r="K2276" i="4" s="1"/>
  <c r="P2276" i="4" s="1"/>
  <c r="O2199" i="4"/>
  <c r="K2199" i="4" s="1"/>
  <c r="P2199" i="4" s="1"/>
  <c r="O2734" i="4"/>
  <c r="K2734" i="4" s="1"/>
  <c r="P2734" i="4" s="1"/>
  <c r="O2754" i="4"/>
  <c r="K2754" i="4" s="1"/>
  <c r="P2754" i="4" s="1"/>
  <c r="O2729" i="4"/>
  <c r="O2039" i="4"/>
  <c r="K2039" i="4" s="1"/>
  <c r="P2039" i="4" s="1"/>
  <c r="O2204" i="4"/>
  <c r="K2204" i="4" s="1"/>
  <c r="P2204" i="4" s="1"/>
  <c r="O2189" i="4"/>
  <c r="K2189" i="4" s="1"/>
  <c r="P2189" i="4" s="1"/>
  <c r="O2735" i="4"/>
  <c r="K2735" i="4" s="1"/>
  <c r="P2735" i="4" s="1"/>
  <c r="O2732" i="4"/>
  <c r="K2732" i="4" s="1"/>
  <c r="P2732" i="4" s="1"/>
  <c r="O2755" i="4"/>
  <c r="K2755" i="4" s="1"/>
  <c r="P2755" i="4" s="1"/>
  <c r="O2752" i="4"/>
  <c r="K2752" i="4" s="1"/>
  <c r="P2752" i="4" s="1"/>
  <c r="O2737" i="4"/>
  <c r="K2737" i="4" s="1"/>
  <c r="P2737" i="4" s="1"/>
  <c r="O2740" i="4"/>
  <c r="K2740" i="4" s="1"/>
  <c r="P2740" i="4" s="1"/>
  <c r="O1856" i="4"/>
  <c r="K1856" i="4" s="1"/>
  <c r="P1856" i="4" s="1"/>
  <c r="O2741" i="4"/>
  <c r="K2741" i="4" s="1"/>
  <c r="P2741" i="4" s="1"/>
  <c r="O1607" i="4"/>
  <c r="K1607" i="4" s="1"/>
  <c r="P1607" i="4" s="1"/>
  <c r="O1825" i="4"/>
  <c r="K1825" i="4" s="1"/>
  <c r="P1825" i="4" s="1"/>
  <c r="O1917" i="4"/>
  <c r="K1917" i="4" s="1"/>
  <c r="P1917" i="4" s="1"/>
  <c r="O2730" i="4"/>
  <c r="K2730" i="4" s="1"/>
  <c r="P2730" i="4" s="1"/>
  <c r="O1619" i="4"/>
  <c r="K1619" i="4" s="1"/>
  <c r="P1619" i="4" s="1"/>
  <c r="O1912" i="4"/>
  <c r="K1912" i="4" s="1"/>
  <c r="P1912" i="4" s="1"/>
  <c r="O1935" i="4"/>
  <c r="K1935" i="4" s="1"/>
  <c r="P1935" i="4" s="1"/>
  <c r="O1989" i="4"/>
  <c r="K1989" i="4" s="1"/>
  <c r="P1989" i="4" s="1"/>
  <c r="O2041" i="4"/>
  <c r="K2041" i="4" s="1"/>
  <c r="P2041" i="4" s="1"/>
  <c r="O2083" i="4"/>
  <c r="K2083" i="4" s="1"/>
  <c r="P2083" i="4" s="1"/>
  <c r="O2106" i="4"/>
  <c r="K2106" i="4" s="1"/>
  <c r="P2106" i="4" s="1"/>
  <c r="O2201" i="4"/>
  <c r="K2201" i="4" s="1"/>
  <c r="P2201" i="4" s="1"/>
  <c r="O2188" i="4"/>
  <c r="K2188" i="4" s="1"/>
  <c r="P2188" i="4" s="1"/>
  <c r="O1228" i="4"/>
  <c r="K1228" i="4" s="1"/>
  <c r="P1228" i="4" s="1"/>
  <c r="O2761" i="4"/>
  <c r="K2761" i="4" s="1"/>
  <c r="P2761" i="4" s="1"/>
  <c r="O2756" i="4"/>
  <c r="K2756" i="4" s="1"/>
  <c r="P2756" i="4" s="1"/>
  <c r="O2753" i="4"/>
  <c r="K2753" i="4" s="1"/>
  <c r="P2753" i="4" s="1"/>
  <c r="O2739" i="4"/>
  <c r="K2739" i="4" s="1"/>
  <c r="P2739" i="4" s="1"/>
  <c r="O2743" i="4"/>
  <c r="K2743" i="4" s="1"/>
  <c r="P2743" i="4" s="1"/>
  <c r="O2745" i="4"/>
  <c r="K2745" i="4" s="1"/>
  <c r="P2745" i="4" s="1"/>
  <c r="O2751" i="4"/>
  <c r="K2751" i="4" s="1"/>
  <c r="P2751" i="4" s="1"/>
  <c r="O2774" i="4"/>
  <c r="K2774" i="4" s="1"/>
  <c r="P2774" i="4" s="1"/>
  <c r="O2791" i="4"/>
  <c r="K2791" i="4" s="1"/>
  <c r="P2791" i="4" s="1"/>
  <c r="O2870" i="4"/>
  <c r="K2870" i="4" s="1"/>
  <c r="P2870" i="4" s="1"/>
  <c r="O2747" i="4"/>
  <c r="K2747" i="4" s="1"/>
  <c r="P2747" i="4" s="1"/>
  <c r="O2744" i="4"/>
  <c r="K2744" i="4" s="1"/>
  <c r="P2744" i="4" s="1"/>
  <c r="O1507" i="4"/>
  <c r="K1507" i="4" s="1"/>
  <c r="P1507" i="4" s="1"/>
  <c r="O1392" i="4"/>
  <c r="K1392" i="4" s="1"/>
  <c r="P1392" i="4" s="1"/>
  <c r="O1342" i="4"/>
  <c r="K1342" i="4" s="1"/>
  <c r="P1342" i="4" s="1"/>
  <c r="O2776" i="4"/>
  <c r="K2776" i="4" s="1"/>
  <c r="P2776" i="4" s="1"/>
  <c r="O2772" i="4"/>
  <c r="K2772" i="4" s="1"/>
  <c r="P2772" i="4" s="1"/>
  <c r="O2769" i="4"/>
  <c r="K2769" i="4" s="1"/>
  <c r="P2769" i="4" s="1"/>
  <c r="O1281" i="4"/>
  <c r="K1281" i="4" s="1"/>
  <c r="P1281" i="4" s="1"/>
  <c r="O1374" i="4"/>
  <c r="K1374" i="4" s="1"/>
  <c r="P1374" i="4" s="1"/>
  <c r="O2771" i="4"/>
  <c r="K2771" i="4" s="1"/>
  <c r="P2771" i="4" s="1"/>
  <c r="O2866" i="4"/>
  <c r="K2866" i="4" s="1"/>
  <c r="P2866" i="4" s="1"/>
  <c r="O1232" i="4"/>
  <c r="K1232" i="4" s="1"/>
  <c r="P1232" i="4" s="1"/>
  <c r="O1337" i="4"/>
  <c r="K1337" i="4" s="1"/>
  <c r="P1337" i="4" s="1"/>
  <c r="O2055" i="4"/>
  <c r="K2055" i="4" s="1"/>
  <c r="P2055" i="4" s="1"/>
  <c r="O2057" i="4"/>
  <c r="K2057" i="4" s="1"/>
  <c r="P2057" i="4" s="1"/>
  <c r="O2102" i="4"/>
  <c r="K2102" i="4" s="1"/>
  <c r="P2102" i="4" s="1"/>
  <c r="O2202" i="4"/>
  <c r="K2202" i="4" s="1"/>
  <c r="P2202" i="4" s="1"/>
  <c r="O2192" i="4"/>
  <c r="K2192" i="4" s="1"/>
  <c r="P2192" i="4" s="1"/>
  <c r="O2279" i="4"/>
  <c r="K2279" i="4" s="1"/>
  <c r="P2279" i="4" s="1"/>
  <c r="O2281" i="4"/>
  <c r="K2281" i="4" s="1"/>
  <c r="P2281" i="4" s="1"/>
  <c r="O2420" i="4"/>
  <c r="K2420" i="4" s="1"/>
  <c r="P2420" i="4" s="1"/>
  <c r="O141" i="4"/>
  <c r="K141" i="4" s="1"/>
  <c r="P141" i="4" s="1"/>
  <c r="O282" i="4"/>
  <c r="K282" i="4" s="1"/>
  <c r="P282" i="4" s="1"/>
  <c r="O1233" i="4"/>
  <c r="K1233" i="4" s="1"/>
  <c r="P1233" i="4" s="1"/>
  <c r="O1273" i="4"/>
  <c r="K1273" i="4" s="1"/>
  <c r="P1273" i="4" s="1"/>
  <c r="O1297" i="4"/>
  <c r="K1297" i="4" s="1"/>
  <c r="P1297" i="4" s="1"/>
  <c r="O1339" i="4"/>
  <c r="K1339" i="4" s="1"/>
  <c r="P1339" i="4" s="1"/>
  <c r="O1382" i="4"/>
  <c r="K1382" i="4" s="1"/>
  <c r="P1382" i="4" s="1"/>
  <c r="O1560" i="4"/>
  <c r="K1560" i="4" s="1"/>
  <c r="P1560" i="4" s="1"/>
  <c r="O1639" i="4"/>
  <c r="K1639" i="4" s="1"/>
  <c r="P1639" i="4" s="1"/>
  <c r="O1802" i="4"/>
  <c r="K1802" i="4" s="1"/>
  <c r="P1802" i="4" s="1"/>
  <c r="O1860" i="4"/>
  <c r="K1860" i="4" s="1"/>
  <c r="P1860" i="4" s="1"/>
  <c r="O1913" i="4"/>
  <c r="K1913" i="4" s="1"/>
  <c r="P1913" i="4" s="1"/>
  <c r="O1971" i="4"/>
  <c r="K1971" i="4" s="1"/>
  <c r="P1971" i="4" s="1"/>
  <c r="O2009" i="4"/>
  <c r="K2009" i="4" s="1"/>
  <c r="P2009" i="4" s="1"/>
  <c r="O1991" i="4"/>
  <c r="K1991" i="4" s="1"/>
  <c r="P1991" i="4" s="1"/>
  <c r="O2037" i="4"/>
  <c r="K2037" i="4" s="1"/>
  <c r="P2037" i="4" s="1"/>
  <c r="O2056" i="4"/>
  <c r="K2056" i="4" s="1"/>
  <c r="P2056" i="4" s="1"/>
  <c r="O2089" i="4"/>
  <c r="K2089" i="4" s="1"/>
  <c r="P2089" i="4" s="1"/>
  <c r="O2108" i="4"/>
  <c r="K2108" i="4" s="1"/>
  <c r="P2108" i="4" s="1"/>
  <c r="O2104" i="4"/>
  <c r="K2104" i="4" s="1"/>
  <c r="P2104" i="4" s="1"/>
  <c r="O2121" i="4"/>
  <c r="K2121" i="4" s="1"/>
  <c r="P2121" i="4" s="1"/>
  <c r="O2208" i="4"/>
  <c r="K2208" i="4" s="1"/>
  <c r="P2208" i="4" s="1"/>
  <c r="O2206" i="4"/>
  <c r="K2206" i="4" s="1"/>
  <c r="P2206" i="4" s="1"/>
  <c r="O2191" i="4"/>
  <c r="K2191" i="4" s="1"/>
  <c r="P2191" i="4" s="1"/>
  <c r="O2278" i="4"/>
  <c r="K2278" i="4" s="1"/>
  <c r="P2278" i="4" s="1"/>
  <c r="O2843" i="4"/>
  <c r="K2843" i="4" s="1"/>
  <c r="P2843" i="4" s="1"/>
  <c r="O2868" i="4"/>
  <c r="K2868" i="4" s="1"/>
  <c r="P2868" i="4" s="1"/>
  <c r="O2864" i="4"/>
  <c r="K2864" i="4" s="1"/>
  <c r="P2864" i="4" s="1"/>
  <c r="O2863" i="4"/>
  <c r="K2863" i="4" s="1"/>
  <c r="P2863" i="4" s="1"/>
  <c r="O1048" i="4"/>
  <c r="K1048" i="4" s="1"/>
  <c r="P1048" i="4" s="1"/>
  <c r="O1033" i="4"/>
  <c r="K1033" i="4" s="1"/>
  <c r="P1033" i="4" s="1"/>
  <c r="O1052" i="4"/>
  <c r="K1052" i="4" s="1"/>
  <c r="P1052" i="4" s="1"/>
  <c r="O1234" i="4"/>
  <c r="K1234" i="4" s="1"/>
  <c r="P1234" i="4" s="1"/>
  <c r="O1246" i="4"/>
  <c r="K1246" i="4" s="1"/>
  <c r="P1246" i="4" s="1"/>
  <c r="O1295" i="4"/>
  <c r="K1295" i="4" s="1"/>
  <c r="P1295" i="4" s="1"/>
  <c r="O1340" i="4"/>
  <c r="K1340" i="4" s="1"/>
  <c r="P1340" i="4" s="1"/>
  <c r="O1335" i="4"/>
  <c r="K1335" i="4" s="1"/>
  <c r="P1335" i="4" s="1"/>
  <c r="O1383" i="4"/>
  <c r="K1383" i="4" s="1"/>
  <c r="P1383" i="4" s="1"/>
  <c r="O1378" i="4"/>
  <c r="K1378" i="4" s="1"/>
  <c r="P1378" i="4" s="1"/>
  <c r="O1506" i="4"/>
  <c r="K1506" i="4" s="1"/>
  <c r="P1506" i="4" s="1"/>
  <c r="O1616" i="4"/>
  <c r="K1616" i="4" s="1"/>
  <c r="P1616" i="4" s="1"/>
  <c r="O1624" i="4"/>
  <c r="K1624" i="4" s="1"/>
  <c r="P1624" i="4" s="1"/>
  <c r="O1635" i="4"/>
  <c r="K1635" i="4" s="1"/>
  <c r="P1635" i="4" s="1"/>
  <c r="O1765" i="4"/>
  <c r="K1765" i="4" s="1"/>
  <c r="P1765" i="4" s="1"/>
  <c r="O1827" i="4"/>
  <c r="K1827" i="4" s="1"/>
  <c r="P1827" i="4" s="1"/>
  <c r="O1946" i="4"/>
  <c r="K1946" i="4" s="1"/>
  <c r="P1946" i="4" s="1"/>
  <c r="O1930" i="4"/>
  <c r="K1930" i="4" s="1"/>
  <c r="P1930" i="4" s="1"/>
  <c r="O1966" i="4"/>
  <c r="K1966" i="4" s="1"/>
  <c r="P1966" i="4" s="1"/>
  <c r="O2010" i="4"/>
  <c r="K2010" i="4" s="1"/>
  <c r="P2010" i="4" s="1"/>
  <c r="O1990" i="4"/>
  <c r="K1990" i="4" s="1"/>
  <c r="P1990" i="4" s="1"/>
  <c r="O2038" i="4"/>
  <c r="K2038" i="4" s="1"/>
  <c r="P2038" i="4" s="1"/>
  <c r="O2090" i="4"/>
  <c r="K2090" i="4" s="1"/>
  <c r="P2090" i="4" s="1"/>
  <c r="O2107" i="4"/>
  <c r="K2107" i="4" s="1"/>
  <c r="P2107" i="4" s="1"/>
  <c r="O2115" i="4"/>
  <c r="K2115" i="4" s="1"/>
  <c r="P2115" i="4" s="1"/>
  <c r="O2190" i="4"/>
  <c r="K2190" i="4" s="1"/>
  <c r="P2190" i="4" s="1"/>
  <c r="O2808" i="4"/>
  <c r="K2808" i="4" s="1"/>
  <c r="P2808" i="4" s="1"/>
  <c r="O2869" i="4"/>
  <c r="K2869" i="4" s="1"/>
  <c r="P2869" i="4" s="1"/>
  <c r="O2865" i="4"/>
  <c r="K2865" i="4" s="1"/>
  <c r="P2865" i="4" s="1"/>
  <c r="O1034" i="4"/>
  <c r="K1034" i="4" s="1"/>
  <c r="P1034" i="4" s="1"/>
  <c r="O1029" i="4"/>
  <c r="O1393" i="4"/>
  <c r="K1393" i="4" s="1"/>
  <c r="P1393" i="4" s="1"/>
  <c r="O1231" i="4"/>
  <c r="K1231" i="4" s="1"/>
  <c r="P1231" i="4" s="1"/>
  <c r="O1244" i="4"/>
  <c r="K1244" i="4" s="1"/>
  <c r="P1244" i="4" s="1"/>
  <c r="O1345" i="4"/>
  <c r="K1345" i="4" s="1"/>
  <c r="P1345" i="4" s="1"/>
  <c r="O1338" i="4"/>
  <c r="K1338" i="4" s="1"/>
  <c r="P1338" i="4" s="1"/>
  <c r="O1608" i="4"/>
  <c r="K1608" i="4" s="1"/>
  <c r="P1608" i="4" s="1"/>
  <c r="O1628" i="4"/>
  <c r="K1628" i="4" s="1"/>
  <c r="P1628" i="4" s="1"/>
  <c r="O1826" i="4"/>
  <c r="K1826" i="4" s="1"/>
  <c r="P1826" i="4" s="1"/>
  <c r="O1910" i="4"/>
  <c r="K1910" i="4" s="1"/>
  <c r="P1910" i="4" s="1"/>
  <c r="O1918" i="4"/>
  <c r="K1918" i="4" s="1"/>
  <c r="P1918" i="4" s="1"/>
  <c r="O1969" i="4"/>
  <c r="K1969" i="4" s="1"/>
  <c r="P1969" i="4" s="1"/>
  <c r="O2013" i="4"/>
  <c r="K2013" i="4" s="1"/>
  <c r="P2013" i="4" s="1"/>
  <c r="O2008" i="4"/>
  <c r="K2008" i="4" s="1"/>
  <c r="P2008" i="4" s="1"/>
  <c r="O1992" i="4"/>
  <c r="K1992" i="4" s="1"/>
  <c r="P1992" i="4" s="1"/>
  <c r="O2035" i="4"/>
  <c r="K2035" i="4" s="1"/>
  <c r="P2035" i="4" s="1"/>
  <c r="O2058" i="4"/>
  <c r="K2058" i="4" s="1"/>
  <c r="P2058" i="4" s="1"/>
  <c r="O2093" i="4"/>
  <c r="K2093" i="4" s="1"/>
  <c r="P2093" i="4" s="1"/>
  <c r="O2086" i="4"/>
  <c r="K2086" i="4" s="1"/>
  <c r="P2086" i="4" s="1"/>
  <c r="O2123" i="4"/>
  <c r="K2123" i="4" s="1"/>
  <c r="P2123" i="4" s="1"/>
  <c r="O2207" i="4"/>
  <c r="K2207" i="4" s="1"/>
  <c r="P2207" i="4" s="1"/>
  <c r="O2194" i="4"/>
  <c r="K2194" i="4" s="1"/>
  <c r="P2194" i="4" s="1"/>
  <c r="O2277" i="4"/>
  <c r="K2277" i="4" s="1"/>
  <c r="P2277" i="4" s="1"/>
  <c r="O2289" i="4"/>
  <c r="K2289" i="4" s="1"/>
  <c r="P2289" i="4" s="1"/>
  <c r="O1229" i="4"/>
  <c r="K1229" i="4" s="1"/>
  <c r="P1229" i="4" s="1"/>
  <c r="O2854" i="4"/>
  <c r="K2854" i="4" s="1"/>
  <c r="P2854" i="4" s="1"/>
  <c r="O2867" i="4"/>
  <c r="K2867" i="4" s="1"/>
  <c r="P2867" i="4" s="1"/>
  <c r="O2842" i="4"/>
  <c r="K2842" i="4" s="1"/>
  <c r="P2842" i="4" s="1"/>
  <c r="O1615" i="4" l="1"/>
  <c r="K1615" i="4" s="1"/>
  <c r="P1615" i="4" s="1"/>
  <c r="O1614" i="4"/>
  <c r="K1614" i="4" s="1"/>
  <c r="P1614" i="4" s="1"/>
  <c r="O2101" i="4"/>
  <c r="K2101" i="4" s="1"/>
  <c r="P2101" i="4" s="1"/>
  <c r="O2099" i="4"/>
  <c r="K2099" i="4" s="1"/>
  <c r="P2099" i="4" s="1"/>
  <c r="O2419" i="4"/>
  <c r="K2419" i="4" s="1"/>
  <c r="P2419" i="4" s="1"/>
  <c r="O2418" i="4"/>
  <c r="K2418" i="4" s="1"/>
  <c r="P2418" i="4" s="1"/>
  <c r="K2729" i="4"/>
  <c r="K1029" i="4"/>
  <c r="P1029" i="4" l="1"/>
  <c r="P2729" i="4"/>
  <c r="O1803" i="4" l="1"/>
  <c r="K1803" i="4" s="1"/>
  <c r="P1803" i="4" s="1"/>
  <c r="K687" i="4"/>
  <c r="P687" i="4" s="1"/>
  <c r="O2683" i="4"/>
  <c r="K2683" i="4" s="1"/>
  <c r="P2683" i="4" s="1"/>
  <c r="O368" i="4"/>
  <c r="K368" i="4" s="1"/>
  <c r="P368" i="4" s="1"/>
  <c r="O606" i="4"/>
  <c r="K606" i="4" s="1"/>
  <c r="P606" i="4" s="1"/>
  <c r="O875" i="4"/>
  <c r="K875" i="4" s="1"/>
  <c r="P875" i="4" s="1"/>
  <c r="O1379" i="4" l="1"/>
  <c r="K1379" i="4" s="1"/>
  <c r="P1379" i="4" s="1"/>
  <c r="O2054" i="4"/>
  <c r="K2054" i="4" s="1"/>
  <c r="P2054" i="4" s="1"/>
  <c r="O2049" i="4" l="1"/>
  <c r="K2049" i="4" s="1"/>
  <c r="P2049" i="4" s="1"/>
  <c r="O2841" i="4" l="1"/>
  <c r="K2841" i="4" s="1"/>
  <c r="P2841" i="4" s="1"/>
  <c r="O2773" i="4"/>
  <c r="K2773" i="4" s="1"/>
  <c r="P2773" i="4" s="1"/>
  <c r="O2052" i="4" l="1"/>
  <c r="K2052" i="4" s="1"/>
  <c r="P2052" i="4" s="1"/>
  <c r="O1032" i="4" l="1"/>
  <c r="O815" i="4"/>
  <c r="O1999" i="4"/>
  <c r="K1999" i="4" s="1"/>
  <c r="P1999" i="4" s="1"/>
  <c r="K815" i="4" l="1"/>
  <c r="K1032" i="4"/>
  <c r="O2831" i="4"/>
  <c r="K2831" i="4" s="1"/>
  <c r="P2831" i="4" s="1"/>
  <c r="O2713" i="4"/>
  <c r="K2713" i="4" s="1"/>
  <c r="P2713" i="4" s="1"/>
  <c r="O2857" i="4"/>
  <c r="K2857" i="4" s="1"/>
  <c r="P2857" i="4" s="1"/>
  <c r="O2853" i="4"/>
  <c r="K2853" i="4" s="1"/>
  <c r="P2853" i="4" s="1"/>
  <c r="O2828" i="4"/>
  <c r="K2828" i="4" s="1"/>
  <c r="P2828" i="4" s="1"/>
  <c r="O2829" i="4"/>
  <c r="K2829" i="4" s="1"/>
  <c r="P2829" i="4" s="1"/>
  <c r="O2848" i="4"/>
  <c r="K2848" i="4" s="1"/>
  <c r="P2848" i="4" s="1"/>
  <c r="O2845" i="4"/>
  <c r="K2845" i="4" s="1"/>
  <c r="P2845" i="4" s="1"/>
  <c r="O2847" i="4"/>
  <c r="K2847" i="4" s="1"/>
  <c r="P2847" i="4" s="1"/>
  <c r="O2872" i="4"/>
  <c r="K2872" i="4" s="1"/>
  <c r="P2872" i="4" s="1"/>
  <c r="O2473" i="4"/>
  <c r="K2473" i="4" s="1"/>
  <c r="P2473" i="4" s="1"/>
  <c r="O2830" i="4"/>
  <c r="K2830" i="4" s="1"/>
  <c r="P2830" i="4" s="1"/>
  <c r="O2768" i="4"/>
  <c r="K2768" i="4" s="1"/>
  <c r="P2768" i="4" s="1"/>
  <c r="O2116" i="4"/>
  <c r="K2116" i="4" s="1"/>
  <c r="P2116" i="4" s="1"/>
  <c r="O2711" i="4"/>
  <c r="K2711" i="4" s="1"/>
  <c r="P2711" i="4" s="1"/>
  <c r="P1032" i="4" l="1"/>
  <c r="P815" i="4"/>
  <c r="O2819" i="4" l="1"/>
  <c r="K2819" i="4" s="1"/>
  <c r="P2819" i="4" s="1"/>
  <c r="O2818" i="4"/>
  <c r="K2818" i="4" s="1"/>
  <c r="P2818" i="4" s="1"/>
  <c r="O2795" i="4"/>
  <c r="K2795" i="4" s="1"/>
  <c r="P2795" i="4" s="1"/>
  <c r="O2796" i="4"/>
  <c r="O2790" i="4"/>
  <c r="K2790" i="4" s="1"/>
  <c r="P2790" i="4" s="1"/>
  <c r="O2803" i="4"/>
  <c r="K2803" i="4" s="1"/>
  <c r="P2803" i="4" s="1"/>
  <c r="O2811" i="4"/>
  <c r="K2811" i="4" s="1"/>
  <c r="P2811" i="4" s="1"/>
  <c r="O2809" i="4"/>
  <c r="K2809" i="4" s="1"/>
  <c r="P2809" i="4" s="1"/>
  <c r="K2796" i="4" l="1"/>
  <c r="P2796" i="4" s="1"/>
  <c r="O2080" i="4"/>
  <c r="K2080" i="4" s="1"/>
  <c r="P2080" i="4" s="1"/>
  <c r="O2696" i="4" l="1"/>
  <c r="O2764" i="4"/>
  <c r="K2764" i="4" s="1"/>
  <c r="P2764" i="4" s="1"/>
  <c r="O2749" i="4"/>
  <c r="K2749" i="4" s="1"/>
  <c r="P2749" i="4" s="1"/>
  <c r="O2757" i="4"/>
  <c r="K2757" i="4" s="1"/>
  <c r="P2757" i="4" s="1"/>
  <c r="K2696" i="4" l="1"/>
  <c r="O2465" i="4"/>
  <c r="K2465" i="4" s="1"/>
  <c r="P2465" i="4" s="1"/>
  <c r="O2463" i="4"/>
  <c r="K2463" i="4" s="1"/>
  <c r="P2463" i="4" s="1"/>
  <c r="O2476" i="4"/>
  <c r="K2476" i="4" s="1"/>
  <c r="P2476" i="4" s="1"/>
  <c r="O2475" i="4"/>
  <c r="K2475" i="4" s="1"/>
  <c r="P2475" i="4" s="1"/>
  <c r="O2511" i="4"/>
  <c r="K2511" i="4" s="1"/>
  <c r="P2511" i="4" s="1"/>
  <c r="O2518" i="4"/>
  <c r="K2518" i="4" s="1"/>
  <c r="P2518" i="4" s="1"/>
  <c r="O2687" i="4"/>
  <c r="K2687" i="4" s="1"/>
  <c r="P2687" i="4" s="1"/>
  <c r="O2494" i="4"/>
  <c r="K2494" i="4" s="1"/>
  <c r="P2494" i="4" s="1"/>
  <c r="O2487" i="4"/>
  <c r="K2487" i="4" s="1"/>
  <c r="P2487" i="4" s="1"/>
  <c r="O2495" i="4"/>
  <c r="K2495" i="4" s="1"/>
  <c r="P2495" i="4" s="1"/>
  <c r="O2510" i="4"/>
  <c r="K2510" i="4" s="1"/>
  <c r="P2510" i="4" s="1"/>
  <c r="O2519" i="4"/>
  <c r="K2519" i="4" s="1"/>
  <c r="P2519" i="4" s="1"/>
  <c r="O2509" i="4"/>
  <c r="K2509" i="4" s="1"/>
  <c r="P2509" i="4" s="1"/>
  <c r="O2517" i="4"/>
  <c r="K2517" i="4" s="1"/>
  <c r="P2517" i="4" s="1"/>
  <c r="O2516" i="4"/>
  <c r="K2516" i="4" s="1"/>
  <c r="P2516" i="4" s="1"/>
  <c r="O2477" i="4"/>
  <c r="K2477" i="4" s="1"/>
  <c r="P2477" i="4" s="1"/>
  <c r="O2542" i="4"/>
  <c r="K2542" i="4" s="1"/>
  <c r="P2542" i="4" s="1"/>
  <c r="O2464" i="4"/>
  <c r="K2464" i="4" s="1"/>
  <c r="P2464" i="4" s="1"/>
  <c r="O2541" i="4"/>
  <c r="K2541" i="4" s="1"/>
  <c r="P2541" i="4" s="1"/>
  <c r="O2573" i="4"/>
  <c r="K2573" i="4" s="1"/>
  <c r="P2573" i="4" s="1"/>
  <c r="O2462" i="4"/>
  <c r="K2462" i="4" s="1"/>
  <c r="P2462" i="4" s="1"/>
  <c r="O2474" i="4"/>
  <c r="K2474" i="4" s="1"/>
  <c r="P2474" i="4" s="1"/>
  <c r="O2539" i="4"/>
  <c r="K2539" i="4" s="1"/>
  <c r="P2539" i="4" s="1"/>
  <c r="O2558" i="4"/>
  <c r="K2558" i="4" s="1"/>
  <c r="P2558" i="4" s="1"/>
  <c r="O2580" i="4"/>
  <c r="K2580" i="4" s="1"/>
  <c r="P2580" i="4" s="1"/>
  <c r="O2540" i="4"/>
  <c r="K2540" i="4" s="1"/>
  <c r="P2540" i="4" s="1"/>
  <c r="O2634" i="4"/>
  <c r="K2634" i="4" s="1"/>
  <c r="P2634" i="4" s="1"/>
  <c r="O2555" i="4"/>
  <c r="K2555" i="4" s="1"/>
  <c r="P2555" i="4" s="1"/>
  <c r="O2579" i="4"/>
  <c r="K2579" i="4" s="1"/>
  <c r="P2579" i="4" s="1"/>
  <c r="O2597" i="4"/>
  <c r="K2597" i="4" s="1"/>
  <c r="P2597" i="4" s="1"/>
  <c r="O2633" i="4"/>
  <c r="K2633" i="4" s="1"/>
  <c r="P2633" i="4" s="1"/>
  <c r="O2598" i="4"/>
  <c r="K2598" i="4" s="1"/>
  <c r="P2598" i="4" s="1"/>
  <c r="O2568" i="4"/>
  <c r="K2568" i="4" s="1"/>
  <c r="P2568" i="4" s="1"/>
  <c r="O2574" i="4"/>
  <c r="K2574" i="4" s="1"/>
  <c r="P2574" i="4" s="1"/>
  <c r="O2601" i="4"/>
  <c r="K2601" i="4" s="1"/>
  <c r="P2601" i="4" s="1"/>
  <c r="O2609" i="4"/>
  <c r="K2609" i="4" s="1"/>
  <c r="P2609" i="4" s="1"/>
  <c r="O2618" i="4"/>
  <c r="K2618" i="4" s="1"/>
  <c r="P2618" i="4" s="1"/>
  <c r="O2646" i="4"/>
  <c r="K2646" i="4" s="1"/>
  <c r="P2646" i="4" s="1"/>
  <c r="O2645" i="4"/>
  <c r="K2645" i="4" s="1"/>
  <c r="P2645" i="4" s="1"/>
  <c r="O2569" i="4"/>
  <c r="K2569" i="4" s="1"/>
  <c r="P2569" i="4" s="1"/>
  <c r="O2583" i="4"/>
  <c r="K2583" i="4" s="1"/>
  <c r="P2583" i="4" s="1"/>
  <c r="O2595" i="4"/>
  <c r="K2595" i="4" s="1"/>
  <c r="P2595" i="4" s="1"/>
  <c r="O2613" i="4"/>
  <c r="K2613" i="4" s="1"/>
  <c r="P2613" i="4" s="1"/>
  <c r="O2572" i="4"/>
  <c r="K2572" i="4" s="1"/>
  <c r="P2572" i="4" s="1"/>
  <c r="O2486" i="4"/>
  <c r="K2486" i="4" s="1"/>
  <c r="P2486" i="4" s="1"/>
  <c r="O2602" i="4"/>
  <c r="K2602" i="4" s="1"/>
  <c r="P2602" i="4" s="1"/>
  <c r="O2596" i="4"/>
  <c r="K2596" i="4" s="1"/>
  <c r="P2596" i="4" s="1"/>
  <c r="O2619" i="4"/>
  <c r="K2619" i="4" s="1"/>
  <c r="P2619" i="4" s="1"/>
  <c r="O2552" i="4"/>
  <c r="K2552" i="4" s="1"/>
  <c r="P2552" i="4" s="1"/>
  <c r="P2696" i="4" l="1"/>
  <c r="O2286" i="4"/>
  <c r="K2286" i="4" s="1"/>
  <c r="P2286" i="4" s="1"/>
  <c r="O2070" i="4"/>
  <c r="K2070" i="4" s="1"/>
  <c r="P2070" i="4" s="1"/>
  <c r="O2142" i="4"/>
  <c r="K2142" i="4" s="1"/>
  <c r="P2142" i="4" s="1"/>
  <c r="O2074" i="4"/>
  <c r="K2074" i="4" s="1"/>
  <c r="P2074" i="4" s="1"/>
  <c r="O1784" i="4"/>
  <c r="K1784" i="4" s="1"/>
  <c r="P1784" i="4" s="1"/>
  <c r="O2165" i="4"/>
  <c r="K2165" i="4" s="1"/>
  <c r="P2165" i="4" s="1"/>
  <c r="O2370" i="4"/>
  <c r="K2370" i="4" s="1"/>
  <c r="P2370" i="4" s="1"/>
  <c r="O2012" i="4"/>
  <c r="K2012" i="4" s="1"/>
  <c r="P2012" i="4" s="1"/>
  <c r="O2162" i="4"/>
  <c r="K2162" i="4" s="1"/>
  <c r="P2162" i="4" s="1"/>
  <c r="O2007" i="4"/>
  <c r="K2007" i="4" s="1"/>
  <c r="P2007" i="4" s="1"/>
  <c r="O2147" i="4"/>
  <c r="K2147" i="4" s="1"/>
  <c r="P2147" i="4" s="1"/>
  <c r="O2231" i="4"/>
  <c r="K2231" i="4" s="1"/>
  <c r="P2231" i="4" s="1"/>
  <c r="O1780" i="4"/>
  <c r="K1780" i="4" s="1"/>
  <c r="P1780" i="4" s="1"/>
  <c r="O1997" i="4"/>
  <c r="K1997" i="4" s="1"/>
  <c r="P1997" i="4" s="1"/>
  <c r="O2366" i="4"/>
  <c r="K2366" i="4" s="1"/>
  <c r="P2366" i="4" s="1"/>
  <c r="O1450" i="4"/>
  <c r="K1450" i="4" s="1"/>
  <c r="P1450" i="4" s="1"/>
  <c r="O1517" i="4"/>
  <c r="K1517" i="4" s="1"/>
  <c r="P1517" i="4" s="1"/>
  <c r="O1541" i="4"/>
  <c r="K1541" i="4" s="1"/>
  <c r="P1541" i="4" s="1"/>
  <c r="O1593" i="4"/>
  <c r="K1593" i="4" s="1"/>
  <c r="P1593" i="4" s="1"/>
  <c r="O1603" i="4"/>
  <c r="K1603" i="4" s="1"/>
  <c r="P1603" i="4" s="1"/>
  <c r="O1626" i="4"/>
  <c r="K1626" i="4" s="1"/>
  <c r="P1626" i="4" s="1"/>
  <c r="O1632" i="4"/>
  <c r="K1632" i="4" s="1"/>
  <c r="P1632" i="4" s="1"/>
  <c r="O1662" i="4"/>
  <c r="K1662" i="4" s="1"/>
  <c r="P1662" i="4" s="1"/>
  <c r="O1793" i="4"/>
  <c r="K1793" i="4" s="1"/>
  <c r="P1793" i="4" s="1"/>
  <c r="O1862" i="4"/>
  <c r="K1862" i="4" s="1"/>
  <c r="P1862" i="4" s="1"/>
  <c r="O1998" i="4"/>
  <c r="K1998" i="4" s="1"/>
  <c r="P1998" i="4" s="1"/>
  <c r="O2001" i="4"/>
  <c r="K2001" i="4" s="1"/>
  <c r="P2001" i="4" s="1"/>
  <c r="O2368" i="4"/>
  <c r="K2368" i="4" s="1"/>
  <c r="P2368" i="4" s="1"/>
  <c r="O1123" i="4"/>
  <c r="K1123" i="4" s="1"/>
  <c r="P1123" i="4" s="1"/>
  <c r="O1122" i="4"/>
  <c r="K1122" i="4" s="1"/>
  <c r="P1122" i="4" s="1"/>
  <c r="O1125" i="4"/>
  <c r="K1125" i="4" s="1"/>
  <c r="P1125" i="4" s="1"/>
  <c r="O1127" i="4"/>
  <c r="K1127" i="4" s="1"/>
  <c r="P1127" i="4" s="1"/>
  <c r="O1126" i="4"/>
  <c r="K1126" i="4" s="1"/>
  <c r="P1126" i="4" s="1"/>
  <c r="O1124" i="4"/>
  <c r="K1124" i="4" s="1"/>
  <c r="P1124" i="4" s="1"/>
  <c r="O1130" i="4"/>
  <c r="K1130" i="4" s="1"/>
  <c r="P1130" i="4" s="1"/>
  <c r="O1136" i="4"/>
  <c r="K1136" i="4" s="1"/>
  <c r="P1136" i="4" s="1"/>
  <c r="O1135" i="4"/>
  <c r="K1135" i="4" s="1"/>
  <c r="P1135" i="4" s="1"/>
  <c r="O1171" i="4"/>
  <c r="K1171" i="4" s="1"/>
  <c r="P1171" i="4" s="1"/>
  <c r="O1184" i="4"/>
  <c r="K1184" i="4" s="1"/>
  <c r="P1184" i="4" s="1"/>
  <c r="O1181" i="4"/>
  <c r="K1181" i="4" s="1"/>
  <c r="P1181" i="4" s="1"/>
  <c r="O1183" i="4"/>
  <c r="K1183" i="4" s="1"/>
  <c r="P1183" i="4" s="1"/>
  <c r="O1182" i="4"/>
  <c r="K1182" i="4" s="1"/>
  <c r="P1182" i="4" s="1"/>
  <c r="O1160" i="4"/>
  <c r="K1160" i="4" s="1"/>
  <c r="P1160" i="4" s="1"/>
  <c r="O1158" i="4"/>
  <c r="K1158" i="4" s="1"/>
  <c r="P1158" i="4" s="1"/>
  <c r="O1220" i="4"/>
  <c r="K1220" i="4" s="1"/>
  <c r="P1220" i="4" s="1"/>
  <c r="O1238" i="4"/>
  <c r="K1238" i="4" s="1"/>
  <c r="P1238" i="4" s="1"/>
  <c r="O1278" i="4"/>
  <c r="K1278" i="4" s="1"/>
  <c r="P1278" i="4" s="1"/>
  <c r="O1279" i="4"/>
  <c r="K1279" i="4" s="1"/>
  <c r="P1279" i="4" s="1"/>
  <c r="O1286" i="4"/>
  <c r="K1286" i="4" s="1"/>
  <c r="P1286" i="4" s="1"/>
  <c r="O1296" i="4"/>
  <c r="K1296" i="4" s="1"/>
  <c r="P1296" i="4" s="1"/>
  <c r="O1313" i="4"/>
  <c r="K1313" i="4" s="1"/>
  <c r="P1313" i="4" s="1"/>
  <c r="O1312" i="4"/>
  <c r="K1312" i="4" s="1"/>
  <c r="P1312" i="4" s="1"/>
  <c r="O1322" i="4"/>
  <c r="K1322" i="4" s="1"/>
  <c r="P1322" i="4" s="1"/>
  <c r="O1321" i="4"/>
  <c r="K1321" i="4" s="1"/>
  <c r="P1321" i="4" s="1"/>
  <c r="O1334" i="4"/>
  <c r="K1334" i="4" s="1"/>
  <c r="P1334" i="4" s="1"/>
  <c r="O1336" i="4"/>
  <c r="K1336" i="4" s="1"/>
  <c r="P1336" i="4" s="1"/>
  <c r="O1352" i="4"/>
  <c r="K1352" i="4" s="1"/>
  <c r="P1352" i="4" s="1"/>
  <c r="O1368" i="4"/>
  <c r="K1368" i="4" s="1"/>
  <c r="P1368" i="4" s="1"/>
  <c r="O1369" i="4"/>
  <c r="K1369" i="4" s="1"/>
  <c r="P1369" i="4" s="1"/>
  <c r="O1372" i="4"/>
  <c r="K1372" i="4" s="1"/>
  <c r="P1372" i="4" s="1"/>
  <c r="O1371" i="4"/>
  <c r="K1371" i="4" s="1"/>
  <c r="P1371" i="4" s="1"/>
  <c r="O1391" i="4"/>
  <c r="K1391" i="4" s="1"/>
  <c r="P1391" i="4" s="1"/>
  <c r="O1409" i="4"/>
  <c r="K1409" i="4" s="1"/>
  <c r="P1409" i="4" s="1"/>
  <c r="O1410" i="4"/>
  <c r="K1410" i="4" s="1"/>
  <c r="P1410" i="4" s="1"/>
  <c r="O1691" i="4"/>
  <c r="K1691" i="4" s="1"/>
  <c r="P1691" i="4" s="1"/>
  <c r="O1756" i="4"/>
  <c r="K1756" i="4" s="1"/>
  <c r="P1756" i="4" s="1"/>
  <c r="O1755" i="4"/>
  <c r="K1755" i="4" s="1"/>
  <c r="P1755" i="4" s="1"/>
  <c r="O1770" i="4"/>
  <c r="K1770" i="4" s="1"/>
  <c r="P1770" i="4" s="1"/>
  <c r="O1880" i="4"/>
  <c r="K1880" i="4" s="1"/>
  <c r="P1880" i="4" s="1"/>
  <c r="O2020" i="4"/>
  <c r="K2020" i="4" s="1"/>
  <c r="P2020" i="4" s="1"/>
  <c r="O2076" i="4"/>
  <c r="K2076" i="4" s="1"/>
  <c r="P2076" i="4" s="1"/>
  <c r="O2442" i="4"/>
  <c r="K2442" i="4" s="1"/>
  <c r="P2442" i="4" s="1"/>
  <c r="O2443" i="4"/>
  <c r="K2443" i="4" s="1"/>
  <c r="P2443" i="4" s="1"/>
  <c r="O2427" i="4"/>
  <c r="K2427" i="4" s="1"/>
  <c r="P2427" i="4" s="1"/>
  <c r="O2295" i="4"/>
  <c r="K2295" i="4" s="1"/>
  <c r="P2295" i="4" s="1"/>
  <c r="O2148" i="4"/>
  <c r="K2148" i="4" s="1"/>
  <c r="P2148" i="4" s="1"/>
  <c r="O2145" i="4"/>
  <c r="K2145" i="4" s="1"/>
  <c r="P2145" i="4" s="1"/>
  <c r="O2143" i="4"/>
  <c r="K2143" i="4" s="1"/>
  <c r="P2143" i="4" s="1"/>
  <c r="O2146" i="4"/>
  <c r="K2146" i="4" s="1"/>
  <c r="P2146" i="4" s="1"/>
  <c r="O1592" i="4"/>
  <c r="K1592" i="4" s="1"/>
  <c r="P1592" i="4" s="1"/>
  <c r="O1572" i="4"/>
  <c r="K1572" i="4" s="1"/>
  <c r="P1572" i="4" s="1"/>
  <c r="O1445" i="4"/>
  <c r="K1445" i="4" s="1"/>
  <c r="P1445" i="4" s="1"/>
  <c r="O1447" i="4"/>
  <c r="K1447" i="4" s="1"/>
  <c r="P1447" i="4" s="1"/>
  <c r="O2426" i="4" l="1"/>
  <c r="K2426" i="4" s="1"/>
  <c r="P2426" i="4" s="1"/>
  <c r="O2425" i="4"/>
  <c r="K2425" i="4" s="1"/>
  <c r="P2425" i="4" s="1"/>
  <c r="O2424" i="4"/>
  <c r="K2424" i="4" s="1"/>
  <c r="P2424" i="4" s="1"/>
  <c r="O2423" i="4"/>
  <c r="K2423" i="4" s="1"/>
  <c r="P2423" i="4" s="1"/>
  <c r="O2432" i="4"/>
  <c r="K2432" i="4" s="1"/>
  <c r="P2432" i="4" s="1"/>
  <c r="O2431" i="4"/>
  <c r="K2431" i="4" s="1"/>
  <c r="P2431" i="4" s="1"/>
  <c r="O841" i="4"/>
  <c r="K841" i="4" s="1"/>
  <c r="P841" i="4" s="1"/>
  <c r="O851" i="4"/>
  <c r="K851" i="4" s="1"/>
  <c r="P851" i="4" s="1"/>
  <c r="O884" i="4"/>
  <c r="K884" i="4" s="1"/>
  <c r="P884" i="4" s="1"/>
  <c r="O820" i="4"/>
  <c r="K820" i="4" s="1"/>
  <c r="P820" i="4" s="1"/>
  <c r="O838" i="4"/>
  <c r="K838" i="4" s="1"/>
  <c r="P838" i="4" s="1"/>
  <c r="O866" i="4"/>
  <c r="K866" i="4" s="1"/>
  <c r="P866" i="4" s="1"/>
  <c r="O885" i="4"/>
  <c r="K885" i="4" s="1"/>
  <c r="P885" i="4" s="1"/>
  <c r="O923" i="4"/>
  <c r="K923" i="4" s="1"/>
  <c r="P923" i="4" s="1"/>
  <c r="O824" i="4"/>
  <c r="K824" i="4" s="1"/>
  <c r="P824" i="4" s="1"/>
  <c r="O832" i="4"/>
  <c r="K832" i="4" s="1"/>
  <c r="P832" i="4" s="1"/>
  <c r="O803" i="4"/>
  <c r="K803" i="4" s="1"/>
  <c r="P803" i="4" s="1"/>
  <c r="O905" i="4"/>
  <c r="K905" i="4" s="1"/>
  <c r="P905" i="4" s="1"/>
  <c r="O894" i="4"/>
  <c r="K894" i="4" s="1"/>
  <c r="P894" i="4" s="1"/>
  <c r="O924" i="4"/>
  <c r="K924" i="4" s="1"/>
  <c r="P924" i="4" s="1"/>
  <c r="O904" i="4"/>
  <c r="K904" i="4" s="1"/>
  <c r="P904" i="4" s="1"/>
  <c r="O948" i="4"/>
  <c r="K948" i="4" s="1"/>
  <c r="P948" i="4" s="1"/>
  <c r="O1005" i="4"/>
  <c r="K1005" i="4" s="1"/>
  <c r="P1005" i="4" s="1"/>
  <c r="O1063" i="4"/>
  <c r="K1063" i="4" s="1"/>
  <c r="P1063" i="4" s="1"/>
  <c r="O977" i="4"/>
  <c r="K977" i="4" s="1"/>
  <c r="P977" i="4" s="1"/>
  <c r="O1004" i="4"/>
  <c r="K1004" i="4" s="1"/>
  <c r="P1004" i="4" s="1"/>
  <c r="O901" i="4"/>
  <c r="K901" i="4" s="1"/>
  <c r="P901" i="4" s="1"/>
  <c r="O822" i="4"/>
  <c r="K822" i="4" s="1"/>
  <c r="P822" i="4" s="1"/>
  <c r="O839" i="4"/>
  <c r="K839" i="4" s="1"/>
  <c r="P839" i="4" s="1"/>
  <c r="O844" i="4"/>
  <c r="K844" i="4" s="1"/>
  <c r="P844" i="4" s="1"/>
  <c r="O833" i="4"/>
  <c r="K833" i="4" s="1"/>
  <c r="P833" i="4" s="1"/>
  <c r="O1077" i="4"/>
  <c r="K1077" i="4" s="1"/>
  <c r="P1077" i="4" s="1"/>
  <c r="O1109" i="4"/>
  <c r="K1109" i="4" s="1"/>
  <c r="P1109" i="4" s="1"/>
  <c r="O887" i="4"/>
  <c r="K887" i="4" s="1"/>
  <c r="P887" i="4" s="1"/>
  <c r="O898" i="4"/>
  <c r="K898" i="4" s="1"/>
  <c r="P898" i="4" s="1"/>
  <c r="O765" i="4"/>
  <c r="K765" i="4" s="1"/>
  <c r="P765" i="4" s="1"/>
  <c r="O1058" i="4"/>
  <c r="K1058" i="4" s="1"/>
  <c r="P1058" i="4" s="1"/>
  <c r="O764" i="4"/>
  <c r="K764" i="4" s="1"/>
  <c r="P764" i="4" s="1"/>
  <c r="O1062" i="4"/>
  <c r="K1062" i="4" s="1"/>
  <c r="P1062" i="4" s="1"/>
  <c r="O1083" i="4"/>
  <c r="K1083" i="4" s="1"/>
  <c r="P1083" i="4" s="1"/>
  <c r="O903" i="4"/>
  <c r="K903" i="4" s="1"/>
  <c r="P903" i="4" s="1"/>
  <c r="O964" i="4"/>
  <c r="K964" i="4" s="1"/>
  <c r="P964" i="4" s="1"/>
  <c r="O995" i="4"/>
  <c r="K995" i="4" s="1"/>
  <c r="P995" i="4" s="1"/>
  <c r="O1003" i="4"/>
  <c r="K1003" i="4" s="1"/>
  <c r="P1003" i="4" s="1"/>
  <c r="O819" i="4"/>
  <c r="K819" i="4" s="1"/>
  <c r="P819" i="4" s="1"/>
  <c r="O834" i="4"/>
  <c r="K834" i="4" s="1"/>
  <c r="P834" i="4" s="1"/>
  <c r="O845" i="4"/>
  <c r="K845" i="4" s="1"/>
  <c r="P845" i="4" s="1"/>
  <c r="O888" i="4"/>
  <c r="K888" i="4" s="1"/>
  <c r="P888" i="4" s="1"/>
  <c r="O892" i="4"/>
  <c r="K892" i="4" s="1"/>
  <c r="P892" i="4" s="1"/>
  <c r="O893" i="4"/>
  <c r="K893" i="4" s="1"/>
  <c r="P893" i="4" s="1"/>
  <c r="O906" i="4"/>
  <c r="K906" i="4" s="1"/>
  <c r="P906" i="4" s="1"/>
  <c r="O955" i="4"/>
  <c r="K955" i="4" s="1"/>
  <c r="P955" i="4" s="1"/>
  <c r="O1001" i="4"/>
  <c r="K1001" i="4" s="1"/>
  <c r="P1001" i="4" s="1"/>
  <c r="O1084" i="4"/>
  <c r="K1084" i="4" s="1"/>
  <c r="P1084" i="4" s="1"/>
  <c r="O1076" i="4"/>
  <c r="K1076" i="4" s="1"/>
  <c r="P1076" i="4" s="1"/>
  <c r="O1097" i="4"/>
  <c r="K1097" i="4" s="1"/>
  <c r="P1097" i="4" s="1"/>
  <c r="O1108" i="4"/>
  <c r="K1108" i="4" s="1"/>
  <c r="P1108" i="4" s="1"/>
  <c r="O1115" i="4"/>
  <c r="K1115" i="4" s="1"/>
  <c r="P1115" i="4" s="1"/>
  <c r="O1121" i="4"/>
  <c r="K1121" i="4" s="1"/>
  <c r="P1121" i="4" s="1"/>
  <c r="O1060" i="4"/>
  <c r="K1060" i="4" s="1"/>
  <c r="P1060" i="4" s="1"/>
  <c r="O1107" i="4"/>
  <c r="K1107" i="4" s="1"/>
  <c r="P1107" i="4" s="1"/>
  <c r="O506" i="4" l="1"/>
  <c r="K506" i="4" s="1"/>
  <c r="P506" i="4" s="1"/>
  <c r="O467" i="4"/>
  <c r="K467" i="4" s="1"/>
  <c r="P467" i="4" s="1"/>
  <c r="O651" i="4"/>
  <c r="K651" i="4" s="1"/>
  <c r="P651" i="4" s="1"/>
  <c r="O782" i="4"/>
  <c r="K782" i="4" s="1"/>
  <c r="P782" i="4" s="1"/>
  <c r="O650" i="4"/>
  <c r="K650" i="4" s="1"/>
  <c r="P650" i="4" s="1"/>
  <c r="O794" i="4"/>
  <c r="K794" i="4" s="1"/>
  <c r="P794" i="4" s="1"/>
  <c r="O787" i="4"/>
  <c r="K787" i="4" s="1"/>
  <c r="P787" i="4" s="1"/>
  <c r="O719" i="4"/>
  <c r="O645" i="4"/>
  <c r="K645" i="4" s="1"/>
  <c r="P645" i="4" s="1"/>
  <c r="O509" i="4"/>
  <c r="K509" i="4" s="1"/>
  <c r="P509" i="4" s="1"/>
  <c r="O644" i="4"/>
  <c r="K644" i="4" s="1"/>
  <c r="P644" i="4" s="1"/>
  <c r="O648" i="4"/>
  <c r="K648" i="4" s="1"/>
  <c r="P648" i="4" s="1"/>
  <c r="O736" i="4"/>
  <c r="K736" i="4" s="1"/>
  <c r="P736" i="4" s="1"/>
  <c r="O751" i="4"/>
  <c r="K751" i="4" s="1"/>
  <c r="P751" i="4" s="1"/>
  <c r="O783" i="4"/>
  <c r="K783" i="4" s="1"/>
  <c r="P783" i="4" s="1"/>
  <c r="O790" i="4"/>
  <c r="K790" i="4" s="1"/>
  <c r="P790" i="4" s="1"/>
  <c r="O774" i="4"/>
  <c r="K774" i="4" s="1"/>
  <c r="P774" i="4" s="1"/>
  <c r="O386" i="4"/>
  <c r="O667" i="4"/>
  <c r="K667" i="4" s="1"/>
  <c r="P667" i="4" s="1"/>
  <c r="O752" i="4"/>
  <c r="K752" i="4" s="1"/>
  <c r="P752" i="4" s="1"/>
  <c r="O786" i="4"/>
  <c r="K786" i="4" s="1"/>
  <c r="P786" i="4" s="1"/>
  <c r="O789" i="4"/>
  <c r="K789" i="4" s="1"/>
  <c r="P789" i="4" s="1"/>
  <c r="O592" i="4"/>
  <c r="K592" i="4" s="1"/>
  <c r="P592" i="4" s="1"/>
  <c r="O640" i="4"/>
  <c r="O649" i="4"/>
  <c r="K649" i="4" s="1"/>
  <c r="P649" i="4" s="1"/>
  <c r="O737" i="4"/>
  <c r="K737" i="4" s="1"/>
  <c r="P737" i="4" s="1"/>
  <c r="O773" i="4"/>
  <c r="K773" i="4" s="1"/>
  <c r="P773" i="4" s="1"/>
  <c r="O776" i="4"/>
  <c r="K776" i="4" s="1"/>
  <c r="P776" i="4" s="1"/>
  <c r="O390" i="4"/>
  <c r="K390" i="4" s="1"/>
  <c r="P390" i="4" s="1"/>
  <c r="O449" i="4"/>
  <c r="K449" i="4" s="1"/>
  <c r="P449" i="4" s="1"/>
  <c r="O567" i="4"/>
  <c r="K567" i="4" s="1"/>
  <c r="P567" i="4" s="1"/>
  <c r="O617" i="4"/>
  <c r="K617" i="4" s="1"/>
  <c r="P617" i="4" s="1"/>
  <c r="O512" i="4"/>
  <c r="K512" i="4" s="1"/>
  <c r="P512" i="4" s="1"/>
  <c r="O463" i="4"/>
  <c r="K463" i="4" s="1"/>
  <c r="P463" i="4" s="1"/>
  <c r="O507" i="4"/>
  <c r="K507" i="4" s="1"/>
  <c r="P507" i="4" s="1"/>
  <c r="O515" i="4"/>
  <c r="K515" i="4" s="1"/>
  <c r="P515" i="4" s="1"/>
  <c r="O517" i="4"/>
  <c r="K517" i="4" s="1"/>
  <c r="P517" i="4" s="1"/>
  <c r="O521" i="4"/>
  <c r="K521" i="4" s="1"/>
  <c r="P521" i="4" s="1"/>
  <c r="O566" i="4"/>
  <c r="K566" i="4" s="1"/>
  <c r="P566" i="4" s="1"/>
  <c r="O631" i="4"/>
  <c r="K631" i="4" s="1"/>
  <c r="P631" i="4" s="1"/>
  <c r="O695" i="4"/>
  <c r="K695" i="4" s="1"/>
  <c r="P695" i="4" s="1"/>
  <c r="O700" i="4"/>
  <c r="K700" i="4" s="1"/>
  <c r="P700" i="4" s="1"/>
  <c r="O679" i="4"/>
  <c r="K679" i="4" s="1"/>
  <c r="P679" i="4" s="1"/>
  <c r="O676" i="4"/>
  <c r="K676" i="4" s="1"/>
  <c r="P676" i="4" s="1"/>
  <c r="O501" i="4"/>
  <c r="K501" i="4" s="1"/>
  <c r="P501" i="4" s="1"/>
  <c r="O502" i="4"/>
  <c r="K502" i="4" s="1"/>
  <c r="P502" i="4" s="1"/>
  <c r="O511" i="4"/>
  <c r="K511" i="4" s="1"/>
  <c r="P511" i="4" s="1"/>
  <c r="O510" i="4"/>
  <c r="K510" i="4" s="1"/>
  <c r="P510" i="4" s="1"/>
  <c r="O508" i="4"/>
  <c r="K508" i="4" s="1"/>
  <c r="P508" i="4" s="1"/>
  <c r="O529" i="4"/>
  <c r="K529" i="4" s="1"/>
  <c r="P529" i="4" s="1"/>
  <c r="O597" i="4"/>
  <c r="K597" i="4" s="1"/>
  <c r="P597" i="4" s="1"/>
  <c r="O496" i="4"/>
  <c r="K496" i="4" s="1"/>
  <c r="P496" i="4" s="1"/>
  <c r="O513" i="4"/>
  <c r="K513" i="4" s="1"/>
  <c r="P513" i="4" s="1"/>
  <c r="O514" i="4"/>
  <c r="K514" i="4" s="1"/>
  <c r="P514" i="4" s="1"/>
  <c r="O519" i="4"/>
  <c r="K519" i="4" s="1"/>
  <c r="P519" i="4" s="1"/>
  <c r="O522" i="4"/>
  <c r="K522" i="4" s="1"/>
  <c r="P522" i="4" s="1"/>
  <c r="O528" i="4"/>
  <c r="K528" i="4" s="1"/>
  <c r="P528" i="4" s="1"/>
  <c r="O598" i="4"/>
  <c r="K598" i="4" s="1"/>
  <c r="P598" i="4" s="1"/>
  <c r="O681" i="4"/>
  <c r="K681" i="4" s="1"/>
  <c r="P681" i="4" s="1"/>
  <c r="O654" i="4"/>
  <c r="K654" i="4" s="1"/>
  <c r="P654" i="4" s="1"/>
  <c r="K640" i="4" l="1"/>
  <c r="K719" i="4"/>
  <c r="K386" i="4"/>
  <c r="O364" i="4"/>
  <c r="K364" i="4" s="1"/>
  <c r="P364" i="4" s="1"/>
  <c r="O172" i="4"/>
  <c r="K172" i="4" s="1"/>
  <c r="P172" i="4" s="1"/>
  <c r="O264" i="4"/>
  <c r="K264" i="4" s="1"/>
  <c r="P264" i="4" s="1"/>
  <c r="O332" i="4"/>
  <c r="K332" i="4" s="1"/>
  <c r="P332" i="4" s="1"/>
  <c r="O381" i="4"/>
  <c r="K381" i="4" s="1"/>
  <c r="P381" i="4" s="1"/>
  <c r="O301" i="4"/>
  <c r="K301" i="4" s="1"/>
  <c r="P301" i="4" s="1"/>
  <c r="O333" i="4"/>
  <c r="K333" i="4" s="1"/>
  <c r="P333" i="4" s="1"/>
  <c r="O341" i="4"/>
  <c r="K341" i="4" s="1"/>
  <c r="P341" i="4" s="1"/>
  <c r="O325" i="4"/>
  <c r="K325" i="4" s="1"/>
  <c r="P325" i="4" s="1"/>
  <c r="O376" i="4"/>
  <c r="K376" i="4" s="1"/>
  <c r="P376" i="4" s="1"/>
  <c r="O377" i="4"/>
  <c r="K377" i="4" s="1"/>
  <c r="P377" i="4" s="1"/>
  <c r="O260" i="4"/>
  <c r="K260" i="4" s="1"/>
  <c r="P260" i="4" s="1"/>
  <c r="O378" i="4"/>
  <c r="K378" i="4" s="1"/>
  <c r="P378" i="4" s="1"/>
  <c r="O379" i="4"/>
  <c r="K379" i="4" s="1"/>
  <c r="P379" i="4" s="1"/>
  <c r="O245" i="4"/>
  <c r="K245" i="4" s="1"/>
  <c r="P245" i="4" s="1"/>
  <c r="O294" i="4"/>
  <c r="K294" i="4" s="1"/>
  <c r="P294" i="4" s="1"/>
  <c r="O327" i="4"/>
  <c r="K327" i="4" s="1"/>
  <c r="P327" i="4" s="1"/>
  <c r="O319" i="4"/>
  <c r="K319" i="4" s="1"/>
  <c r="P319" i="4" s="1"/>
  <c r="O127" i="4"/>
  <c r="K127" i="4" s="1"/>
  <c r="P127" i="4" s="1"/>
  <c r="O145" i="4"/>
  <c r="K145" i="4" s="1"/>
  <c r="P145" i="4" s="1"/>
  <c r="O180" i="4"/>
  <c r="K180" i="4" s="1"/>
  <c r="P180" i="4" s="1"/>
  <c r="O191" i="4"/>
  <c r="K191" i="4" s="1"/>
  <c r="P191" i="4" s="1"/>
  <c r="O246" i="4"/>
  <c r="K246" i="4" s="1"/>
  <c r="P246" i="4" s="1"/>
  <c r="O226" i="4"/>
  <c r="K226" i="4" s="1"/>
  <c r="P226" i="4" s="1"/>
  <c r="O267" i="4"/>
  <c r="O148" i="4"/>
  <c r="K148" i="4" s="1"/>
  <c r="P148" i="4" s="1"/>
  <c r="O176" i="4"/>
  <c r="K176" i="4" s="1"/>
  <c r="P176" i="4" s="1"/>
  <c r="O202" i="4"/>
  <c r="K202" i="4" s="1"/>
  <c r="P202" i="4" s="1"/>
  <c r="O201" i="4"/>
  <c r="K201" i="4" s="1"/>
  <c r="P201" i="4" s="1"/>
  <c r="O207" i="4"/>
  <c r="K207" i="4" s="1"/>
  <c r="P207" i="4" s="1"/>
  <c r="O225" i="4"/>
  <c r="K225" i="4" s="1"/>
  <c r="P225" i="4" s="1"/>
  <c r="O268" i="4"/>
  <c r="K268" i="4" s="1"/>
  <c r="P268" i="4" s="1"/>
  <c r="O275" i="4"/>
  <c r="K275" i="4" s="1"/>
  <c r="P275" i="4" s="1"/>
  <c r="O286" i="4"/>
  <c r="K286" i="4" s="1"/>
  <c r="P286" i="4" s="1"/>
  <c r="O348" i="4"/>
  <c r="K348" i="4" s="1"/>
  <c r="P348" i="4" s="1"/>
  <c r="O130" i="4"/>
  <c r="K130" i="4" s="1"/>
  <c r="P130" i="4" s="1"/>
  <c r="O156" i="4"/>
  <c r="K156" i="4" s="1"/>
  <c r="P156" i="4" s="1"/>
  <c r="O179" i="4"/>
  <c r="K179" i="4" s="1"/>
  <c r="P179" i="4" s="1"/>
  <c r="O238" i="4"/>
  <c r="K238" i="4" s="1"/>
  <c r="P238" i="4" s="1"/>
  <c r="O211" i="4"/>
  <c r="K211" i="4" s="1"/>
  <c r="P211" i="4" s="1"/>
  <c r="O262" i="4"/>
  <c r="K262" i="4" s="1"/>
  <c r="P262" i="4" s="1"/>
  <c r="O288" i="4"/>
  <c r="K288" i="4" s="1"/>
  <c r="P288" i="4" s="1"/>
  <c r="O293" i="4"/>
  <c r="K293" i="4" s="1"/>
  <c r="P293" i="4" s="1"/>
  <c r="O218" i="4"/>
  <c r="K218" i="4" s="1"/>
  <c r="P218" i="4" s="1"/>
  <c r="O339" i="4"/>
  <c r="K339" i="4" s="1"/>
  <c r="P339" i="4" s="1"/>
  <c r="K267" i="4" l="1"/>
  <c r="P386" i="4"/>
  <c r="P719" i="4"/>
  <c r="P640" i="4"/>
  <c r="P267" i="4" l="1"/>
  <c r="O108" i="4"/>
  <c r="K108" i="4" s="1"/>
  <c r="P108" i="4" s="1"/>
  <c r="O113" i="4"/>
  <c r="K113" i="4" s="1"/>
  <c r="P113" i="4" s="1"/>
  <c r="O111" i="4"/>
  <c r="K111" i="4" s="1"/>
  <c r="P111" i="4" s="1"/>
  <c r="O99" i="4"/>
  <c r="K99" i="4" s="1"/>
  <c r="P99" i="4" s="1"/>
  <c r="O93" i="4" l="1"/>
  <c r="K93" i="4" s="1"/>
  <c r="P93" i="4" s="1"/>
  <c r="O85" i="4"/>
  <c r="K85" i="4" s="1"/>
  <c r="P85" i="4" s="1"/>
  <c r="O91" i="4" l="1"/>
  <c r="K91" i="4" s="1"/>
  <c r="P91" i="4" s="1"/>
  <c r="O92" i="4"/>
  <c r="K92" i="4" s="1"/>
  <c r="P92" i="4" s="1"/>
  <c r="O29" i="4"/>
  <c r="K29" i="4" s="1"/>
  <c r="P29" i="4" s="1"/>
  <c r="O187" i="4" l="1"/>
  <c r="K187" i="4" s="1"/>
  <c r="P187" i="4" s="1"/>
  <c r="O38" i="4" l="1"/>
  <c r="K38" i="4" l="1"/>
  <c r="O397" i="4"/>
  <c r="K397" i="4" s="1"/>
  <c r="P397" i="4" s="1"/>
  <c r="O1735" i="4"/>
  <c r="K1735" i="4" s="1"/>
  <c r="P1735" i="4" s="1"/>
  <c r="O401" i="4"/>
  <c r="K401" i="4" s="1"/>
  <c r="P401" i="4" s="1"/>
  <c r="O2436" i="4"/>
  <c r="K2436" i="4" s="1"/>
  <c r="P2436" i="4" s="1"/>
  <c r="O395" i="4"/>
  <c r="O404" i="4"/>
  <c r="K404" i="4" s="1"/>
  <c r="P404" i="4" s="1"/>
  <c r="O1331" i="4"/>
  <c r="K1331" i="4" s="1"/>
  <c r="P1331" i="4" s="1"/>
  <c r="O1919" i="4"/>
  <c r="K1919" i="4" s="1"/>
  <c r="P1919" i="4" s="1"/>
  <c r="O432" i="4"/>
  <c r="K432" i="4" s="1"/>
  <c r="P432" i="4" s="1"/>
  <c r="O414" i="4"/>
  <c r="K414" i="4" s="1"/>
  <c r="P414" i="4" s="1"/>
  <c r="O437" i="4"/>
  <c r="K437" i="4" s="1"/>
  <c r="P437" i="4" s="1"/>
  <c r="O1416" i="4"/>
  <c r="K1416" i="4" s="1"/>
  <c r="P1416" i="4" s="1"/>
  <c r="O1643" i="4"/>
  <c r="K1643" i="4" s="1"/>
  <c r="P1643" i="4" s="1"/>
  <c r="O2203" i="4"/>
  <c r="K2203" i="4" s="1"/>
  <c r="P2203" i="4" s="1"/>
  <c r="O1354" i="4"/>
  <c r="K1354" i="4" s="1"/>
  <c r="P1354" i="4" s="1"/>
  <c r="O308" i="4"/>
  <c r="K308" i="4" s="1"/>
  <c r="P308" i="4" s="1"/>
  <c r="O398" i="4"/>
  <c r="K398" i="4" s="1"/>
  <c r="P398" i="4" s="1"/>
  <c r="O399" i="4"/>
  <c r="K399" i="4" s="1"/>
  <c r="P399" i="4" s="1"/>
  <c r="O402" i="4"/>
  <c r="K402" i="4" s="1"/>
  <c r="P402" i="4" s="1"/>
  <c r="O405" i="4"/>
  <c r="K405" i="4" s="1"/>
  <c r="P405" i="4" s="1"/>
  <c r="O2283" i="4"/>
  <c r="K2283" i="4" s="1"/>
  <c r="P2283" i="4" s="1"/>
  <c r="O407" i="4"/>
  <c r="K407" i="4" s="1"/>
  <c r="P407" i="4" s="1"/>
  <c r="O430" i="4"/>
  <c r="K430" i="4" s="1"/>
  <c r="P430" i="4" s="1"/>
  <c r="O442" i="4"/>
  <c r="K442" i="4" s="1"/>
  <c r="P442" i="4" s="1"/>
  <c r="O1806" i="4"/>
  <c r="K1806" i="4" s="1"/>
  <c r="P1806" i="4" s="1"/>
  <c r="O2040" i="4"/>
  <c r="K2040" i="4" s="1"/>
  <c r="P2040" i="4" s="1"/>
  <c r="O1738" i="4"/>
  <c r="K1738" i="4" s="1"/>
  <c r="P1738" i="4" s="1"/>
  <c r="O1275" i="4"/>
  <c r="K1275" i="4" s="1"/>
  <c r="P1275" i="4" s="1"/>
  <c r="O1536" i="4"/>
  <c r="K1536" i="4" s="1"/>
  <c r="P1536" i="4" s="1"/>
  <c r="O421" i="4"/>
  <c r="K421" i="4" s="1"/>
  <c r="P421" i="4" s="1"/>
  <c r="O400" i="4"/>
  <c r="K400" i="4" s="1"/>
  <c r="P400" i="4" s="1"/>
  <c r="O403" i="4"/>
  <c r="K403" i="4" s="1"/>
  <c r="P403" i="4" s="1"/>
  <c r="O394" i="4"/>
  <c r="K394" i="4" s="1"/>
  <c r="P394" i="4" s="1"/>
  <c r="O433" i="4"/>
  <c r="K433" i="4" s="1"/>
  <c r="P433" i="4" s="1"/>
  <c r="O427" i="4"/>
  <c r="K427" i="4" s="1"/>
  <c r="P427" i="4" s="1"/>
  <c r="O415" i="4"/>
  <c r="K415" i="4" s="1"/>
  <c r="P415" i="4" s="1"/>
  <c r="O1425" i="4"/>
  <c r="K1425" i="4" s="1"/>
  <c r="P1425" i="4" s="1"/>
  <c r="O396" i="4"/>
  <c r="K396" i="4" s="1"/>
  <c r="P396" i="4" s="1"/>
  <c r="O1963" i="4"/>
  <c r="K1963" i="4" s="1"/>
  <c r="P1963" i="4" s="1"/>
  <c r="O1359" i="4"/>
  <c r="K1359" i="4" s="1"/>
  <c r="P1359" i="4" s="1"/>
  <c r="O163" i="4"/>
  <c r="K163" i="4" s="1"/>
  <c r="P163" i="4" s="1"/>
  <c r="O1376" i="4"/>
  <c r="K1376" i="4" s="1"/>
  <c r="P1376" i="4" s="1"/>
  <c r="O1754" i="4"/>
  <c r="K1754" i="4" s="1"/>
  <c r="P1754" i="4" s="1"/>
  <c r="O1801" i="4"/>
  <c r="K1801" i="4" s="1"/>
  <c r="P1801" i="4" s="1"/>
  <c r="O1936" i="4"/>
  <c r="K1936" i="4" s="1"/>
  <c r="P1936" i="4" s="1"/>
  <c r="O2082" i="4"/>
  <c r="K2082" i="4" s="1"/>
  <c r="P2082" i="4" s="1"/>
  <c r="O2215" i="4"/>
  <c r="K2215" i="4" s="1"/>
  <c r="P2215" i="4" s="1"/>
  <c r="O2435" i="4"/>
  <c r="K2435" i="4" s="1"/>
  <c r="P2435" i="4" s="1"/>
  <c r="O435" i="4"/>
  <c r="K435" i="4" s="1"/>
  <c r="P435" i="4" s="1"/>
  <c r="O438" i="4"/>
  <c r="K438" i="4" s="1"/>
  <c r="P438" i="4" s="1"/>
  <c r="O422" i="4"/>
  <c r="K422" i="4" s="1"/>
  <c r="P422" i="4" s="1"/>
  <c r="O426" i="4"/>
  <c r="K426" i="4" s="1"/>
  <c r="P426" i="4" s="1"/>
  <c r="O429" i="4"/>
  <c r="K429" i="4" s="1"/>
  <c r="P429" i="4" s="1"/>
  <c r="O410" i="4"/>
  <c r="K410" i="4" s="1"/>
  <c r="P410" i="4" s="1"/>
  <c r="O411" i="4"/>
  <c r="K411" i="4" s="1"/>
  <c r="P411" i="4" s="1"/>
  <c r="O441" i="4"/>
  <c r="K441" i="4" s="1"/>
  <c r="P441" i="4" s="1"/>
  <c r="O436" i="4"/>
  <c r="K436" i="4" s="1"/>
  <c r="P436" i="4" s="1"/>
  <c r="O1366" i="4"/>
  <c r="K1366" i="4" s="1"/>
  <c r="P1366" i="4" s="1"/>
  <c r="O1424" i="4"/>
  <c r="K1424" i="4" s="1"/>
  <c r="P1424" i="4" s="1"/>
  <c r="O1683" i="4"/>
  <c r="K1683" i="4" s="1"/>
  <c r="P1683" i="4" s="1"/>
  <c r="O1937" i="4"/>
  <c r="K1937" i="4" s="1"/>
  <c r="P1937" i="4" s="1"/>
  <c r="O2097" i="4"/>
  <c r="K2097" i="4" s="1"/>
  <c r="P2097" i="4" s="1"/>
  <c r="O393" i="4"/>
  <c r="K393" i="4" s="1"/>
  <c r="P393" i="4" s="1"/>
  <c r="O392" i="4"/>
  <c r="K392" i="4" s="1"/>
  <c r="P392" i="4" s="1"/>
  <c r="O391" i="4"/>
  <c r="O408" i="4"/>
  <c r="K408" i="4" s="1"/>
  <c r="P408" i="4" s="1"/>
  <c r="O417" i="4"/>
  <c r="K417" i="4" s="1"/>
  <c r="P417" i="4" s="1"/>
  <c r="O420" i="4"/>
  <c r="K420" i="4" s="1"/>
  <c r="P420" i="4" s="1"/>
  <c r="O409" i="4"/>
  <c r="K409" i="4" s="1"/>
  <c r="P409" i="4" s="1"/>
  <c r="O1082" i="4"/>
  <c r="K1082" i="4" s="1"/>
  <c r="P1082" i="4" s="1"/>
  <c r="O1415" i="4"/>
  <c r="K1415" i="4" s="1"/>
  <c r="P1415" i="4" s="1"/>
  <c r="O1824" i="4"/>
  <c r="K1824" i="4" s="1"/>
  <c r="P1824" i="4" s="1"/>
  <c r="O1908" i="4"/>
  <c r="K1908" i="4" s="1"/>
  <c r="P1908" i="4" s="1"/>
  <c r="O1962" i="4"/>
  <c r="K1962" i="4" s="1"/>
  <c r="P1962" i="4" s="1"/>
  <c r="O1341" i="4"/>
  <c r="K1341" i="4" s="1"/>
  <c r="P1341" i="4" s="1"/>
  <c r="O1355" i="4"/>
  <c r="K1355" i="4" s="1"/>
  <c r="P1355" i="4" s="1"/>
  <c r="O1705" i="4"/>
  <c r="K1705" i="4" s="1"/>
  <c r="P1705" i="4" s="1"/>
  <c r="O1968" i="4"/>
  <c r="K1968" i="4" s="1"/>
  <c r="P1968" i="4" s="1"/>
  <c r="O2098" i="4"/>
  <c r="K2098" i="4" s="1"/>
  <c r="P2098" i="4" s="1"/>
  <c r="O78" i="4"/>
  <c r="K78" i="4" s="1"/>
  <c r="P78" i="4" s="1"/>
  <c r="O1485" i="4"/>
  <c r="K1485" i="4" s="1"/>
  <c r="P1485" i="4" s="1"/>
  <c r="O1800" i="4"/>
  <c r="K1800" i="4" s="1"/>
  <c r="P1800" i="4" s="1"/>
  <c r="O1909" i="4"/>
  <c r="K1909" i="4" s="1"/>
  <c r="P1909" i="4" s="1"/>
  <c r="O2185" i="4"/>
  <c r="K2185" i="4" s="1"/>
  <c r="P2185" i="4" s="1"/>
  <c r="O2287" i="4"/>
  <c r="K2287" i="4" s="1"/>
  <c r="P2287" i="4" s="1"/>
  <c r="O2766" i="4"/>
  <c r="K2766" i="4" s="1"/>
  <c r="P2766" i="4" s="1"/>
  <c r="O443" i="4"/>
  <c r="K443" i="4" s="1"/>
  <c r="P443" i="4" s="1"/>
  <c r="O419" i="4"/>
  <c r="K419" i="4" s="1"/>
  <c r="P419" i="4" s="1"/>
  <c r="O424" i="4"/>
  <c r="K424" i="4" s="1"/>
  <c r="P424" i="4" s="1"/>
  <c r="O428" i="4"/>
  <c r="K428" i="4" s="1"/>
  <c r="P428" i="4" s="1"/>
  <c r="O431" i="4"/>
  <c r="K431" i="4" s="1"/>
  <c r="P431" i="4" s="1"/>
  <c r="O413" i="4"/>
  <c r="K413" i="4" s="1"/>
  <c r="P413" i="4" s="1"/>
  <c r="O439" i="4"/>
  <c r="K439" i="4" s="1"/>
  <c r="P439" i="4" s="1"/>
  <c r="O434" i="4"/>
  <c r="K434" i="4" s="1"/>
  <c r="P434" i="4" s="1"/>
  <c r="O1230" i="4"/>
  <c r="K1230" i="4" s="1"/>
  <c r="P1230" i="4" s="1"/>
  <c r="O1343" i="4"/>
  <c r="K1343" i="4" s="1"/>
  <c r="P1343" i="4" s="1"/>
  <c r="O1417" i="4"/>
  <c r="K1417" i="4" s="1"/>
  <c r="P1417" i="4" s="1"/>
  <c r="O1426" i="4"/>
  <c r="K1426" i="4" s="1"/>
  <c r="P1426" i="4" s="1"/>
  <c r="O1621" i="4"/>
  <c r="K1621" i="4" s="1"/>
  <c r="P1621" i="4" s="1"/>
  <c r="O1739" i="4"/>
  <c r="K1739" i="4" s="1"/>
  <c r="P1739" i="4" s="1"/>
  <c r="O1995" i="4"/>
  <c r="K1995" i="4" s="1"/>
  <c r="P1995" i="4" s="1"/>
  <c r="O2110" i="4"/>
  <c r="K2110" i="4" s="1"/>
  <c r="P2110" i="4" s="1"/>
  <c r="O157" i="4"/>
  <c r="K157" i="4" s="1"/>
  <c r="P157" i="4" s="1"/>
  <c r="O817" i="4"/>
  <c r="O2005" i="4"/>
  <c r="K2005" i="4" s="1"/>
  <c r="P2005" i="4" s="1"/>
  <c r="O2213" i="4"/>
  <c r="K2213" i="4" s="1"/>
  <c r="P2213" i="4" s="1"/>
  <c r="O2290" i="4"/>
  <c r="K2290" i="4" s="1"/>
  <c r="P2290" i="4" s="1"/>
  <c r="O418" i="4"/>
  <c r="K418" i="4" s="1"/>
  <c r="P418" i="4" s="1"/>
  <c r="O445" i="4"/>
  <c r="K445" i="4" s="1"/>
  <c r="P445" i="4" s="1"/>
  <c r="O423" i="4"/>
  <c r="K423" i="4" s="1"/>
  <c r="P423" i="4" s="1"/>
  <c r="O425" i="4"/>
  <c r="K425" i="4" s="1"/>
  <c r="P425" i="4" s="1"/>
  <c r="O406" i="4"/>
  <c r="K406" i="4" s="1"/>
  <c r="P406" i="4" s="1"/>
  <c r="O416" i="4"/>
  <c r="K416" i="4" s="1"/>
  <c r="P416" i="4" s="1"/>
  <c r="O412" i="4"/>
  <c r="K412" i="4" s="1"/>
  <c r="P412" i="4" s="1"/>
  <c r="O440" i="4"/>
  <c r="K440" i="4" s="1"/>
  <c r="P440" i="4" s="1"/>
  <c r="O444" i="4"/>
  <c r="K444" i="4" s="1"/>
  <c r="P444" i="4" s="1"/>
  <c r="O1274" i="4"/>
  <c r="K1274" i="4" s="1"/>
  <c r="P1274" i="4" s="1"/>
  <c r="O1344" i="4"/>
  <c r="K1344" i="4" s="1"/>
  <c r="P1344" i="4" s="1"/>
  <c r="O1330" i="4"/>
  <c r="K1330" i="4" s="1"/>
  <c r="P1330" i="4" s="1"/>
  <c r="O1423" i="4"/>
  <c r="K1423" i="4" s="1"/>
  <c r="P1423" i="4" s="1"/>
  <c r="O826" i="4"/>
  <c r="K826" i="4" s="1"/>
  <c r="P826" i="4" s="1"/>
  <c r="K391" i="4" l="1"/>
  <c r="O383" i="4"/>
  <c r="K817" i="4"/>
  <c r="K395" i="4"/>
  <c r="P38" i="4"/>
  <c r="P391" i="4" l="1"/>
  <c r="K383" i="4"/>
  <c r="P383" i="4" s="1"/>
  <c r="P395" i="4"/>
  <c r="P817" i="4"/>
  <c r="O68" i="4"/>
  <c r="K68" i="4" s="1"/>
  <c r="P68" i="4" s="1"/>
  <c r="O1644" i="4" l="1"/>
  <c r="K1644" i="4" s="1"/>
  <c r="P1644" i="4" s="1"/>
  <c r="O2291" i="4"/>
  <c r="K2291" i="4" s="1"/>
  <c r="P2291" i="4" s="1"/>
  <c r="O2118" i="4" l="1"/>
  <c r="K2118" i="4" s="1"/>
  <c r="P2118" i="4" s="1"/>
  <c r="O989" i="4"/>
  <c r="K989" i="4" s="1"/>
  <c r="P989" i="4" s="1"/>
  <c r="O2692" i="4" l="1"/>
  <c r="K2692" i="4" s="1"/>
  <c r="P2692" i="4" s="1"/>
  <c r="O2779" i="4" l="1"/>
  <c r="K2779" i="4" s="1"/>
  <c r="P2779" i="4" s="1"/>
  <c r="O2688" i="4"/>
  <c r="K2688" i="4" s="1"/>
  <c r="P2688" i="4" s="1"/>
  <c r="O2800" i="4"/>
  <c r="K2800" i="4" s="1"/>
  <c r="P2800" i="4" s="1"/>
  <c r="O114" i="4"/>
  <c r="K114" i="4" s="1"/>
  <c r="P114" i="4" s="1"/>
  <c r="O2650" i="4"/>
  <c r="K2650" i="4" s="1"/>
  <c r="P2650" i="4" s="1"/>
  <c r="O2797" i="4"/>
  <c r="K2797" i="4" s="1"/>
  <c r="P2797" i="4" s="1"/>
  <c r="O634" i="4" l="1"/>
  <c r="K634" i="4" s="1"/>
  <c r="P634" i="4" s="1"/>
  <c r="O750" i="4"/>
  <c r="K750" i="4" s="1"/>
  <c r="P750" i="4" s="1"/>
  <c r="O583" i="4"/>
  <c r="K583" i="4" s="1"/>
  <c r="P583" i="4" s="1"/>
  <c r="O757" i="4"/>
  <c r="K757" i="4" s="1"/>
  <c r="P757" i="4" s="1"/>
  <c r="O628" i="4"/>
  <c r="K628" i="4" s="1"/>
  <c r="P628" i="4" s="1"/>
  <c r="O1159" i="4"/>
  <c r="K1159" i="4" s="1"/>
  <c r="P1159" i="4" s="1"/>
  <c r="O1153" i="4"/>
  <c r="K1153" i="4" s="1"/>
  <c r="P1153" i="4" s="1"/>
  <c r="O2081" i="4"/>
  <c r="K2081" i="4" s="1"/>
  <c r="P2081" i="4" s="1"/>
  <c r="O1154" i="4"/>
  <c r="K1154" i="4" s="1"/>
  <c r="P1154" i="4" s="1"/>
  <c r="O1161" i="4"/>
  <c r="K1161" i="4" s="1"/>
  <c r="P1161" i="4" s="1"/>
  <c r="O331" i="4" l="1"/>
  <c r="K331" i="4" s="1"/>
  <c r="P331" i="4" s="1"/>
  <c r="O369" i="4"/>
  <c r="K369" i="4" s="1"/>
  <c r="P369" i="4" s="1"/>
  <c r="O359" i="4"/>
  <c r="K359" i="4" s="1"/>
  <c r="P359" i="4" s="1"/>
  <c r="O477" i="4"/>
  <c r="K477" i="4" s="1"/>
  <c r="P477" i="4" s="1"/>
  <c r="O171" i="4" l="1"/>
  <c r="K171" i="4" s="1"/>
  <c r="P171" i="4" s="1"/>
  <c r="O152" i="4"/>
  <c r="K152" i="4" s="1"/>
  <c r="P152" i="4" s="1"/>
  <c r="O1580" i="4" l="1"/>
  <c r="K1580" i="4" s="1"/>
  <c r="P1580" i="4" s="1"/>
  <c r="O561" i="4" l="1"/>
  <c r="K561" i="4" s="1"/>
  <c r="P561" i="4" s="1"/>
  <c r="O563" i="4"/>
  <c r="K563" i="4" s="1"/>
  <c r="P563" i="4" s="1"/>
  <c r="O571" i="4"/>
  <c r="K571" i="4" s="1"/>
  <c r="P571" i="4" s="1"/>
  <c r="O2538" i="4" l="1"/>
  <c r="K2538" i="4" s="1"/>
  <c r="P2538" i="4" s="1"/>
  <c r="O1346" i="4" l="1"/>
  <c r="K1346" i="4" s="1"/>
  <c r="P1346" i="4" s="1"/>
  <c r="O908" i="4"/>
  <c r="K908" i="4" s="1"/>
  <c r="P908" i="4" s="1"/>
  <c r="O2873" i="4"/>
  <c r="K2873" i="4" s="1"/>
  <c r="P2873" i="4" s="1"/>
  <c r="O952" i="4"/>
  <c r="K952" i="4" s="1"/>
  <c r="P952" i="4" s="1"/>
  <c r="O178" i="4"/>
  <c r="K178" i="4" s="1"/>
  <c r="P178" i="4" s="1"/>
  <c r="O2826" i="4"/>
  <c r="K2826" i="4" s="1"/>
  <c r="P2826" i="4" s="1"/>
  <c r="O1890" i="4"/>
  <c r="K1890" i="4" s="1"/>
  <c r="P1890" i="4" s="1"/>
  <c r="O2405" i="4"/>
  <c r="K2405" i="4" s="1"/>
  <c r="P2405" i="4" s="1"/>
  <c r="O961" i="4" l="1"/>
  <c r="K961" i="4" s="1"/>
  <c r="P961" i="4" s="1"/>
  <c r="O960" i="4"/>
  <c r="K960" i="4" s="1"/>
  <c r="P960" i="4" s="1"/>
  <c r="O2589" i="4"/>
  <c r="K2589" i="4" s="1"/>
  <c r="P2589" i="4" s="1"/>
  <c r="O2640" i="4"/>
  <c r="K2640" i="4" s="1"/>
  <c r="P2640" i="4" s="1"/>
  <c r="O2707" i="4" l="1"/>
  <c r="K2707" i="4" s="1"/>
  <c r="P2707" i="4" s="1"/>
  <c r="O2724" i="4"/>
  <c r="K2724" i="4" s="1"/>
  <c r="P2724" i="4" s="1"/>
  <c r="O2715" i="4"/>
  <c r="K2715" i="4" s="1"/>
  <c r="P2715" i="4" s="1"/>
  <c r="O2705" i="4"/>
  <c r="K2705" i="4" s="1"/>
  <c r="P2705" i="4" s="1"/>
  <c r="O2714" i="4"/>
  <c r="K2714" i="4" s="1"/>
  <c r="P2714" i="4" s="1"/>
  <c r="O2699" i="4"/>
  <c r="K2699" i="4" s="1"/>
  <c r="P2699" i="4" s="1"/>
  <c r="O2708" i="4"/>
  <c r="K2708" i="4" s="1"/>
  <c r="P2708" i="4" s="1"/>
  <c r="O2712" i="4"/>
  <c r="K2712" i="4" s="1"/>
  <c r="P2712" i="4" s="1"/>
  <c r="O2725" i="4"/>
  <c r="K2725" i="4" s="1"/>
  <c r="P2725" i="4" s="1"/>
  <c r="O2706" i="4"/>
  <c r="K2706" i="4" s="1"/>
  <c r="P2706" i="4" s="1"/>
  <c r="O2513" i="4"/>
  <c r="K2513" i="4" s="1"/>
  <c r="P2513" i="4" s="1"/>
  <c r="O2878" i="4" l="1"/>
  <c r="K2878" i="4" s="1"/>
  <c r="P2878" i="4" s="1"/>
  <c r="O2822" i="4"/>
  <c r="K2822" i="4" s="1"/>
  <c r="P2822" i="4" s="1"/>
  <c r="O2358" i="4"/>
  <c r="K2358" i="4" s="1"/>
  <c r="P2358" i="4" s="1"/>
  <c r="O2356" i="4"/>
  <c r="K2356" i="4" s="1"/>
  <c r="P2356" i="4" s="1"/>
  <c r="O182" i="4" l="1"/>
  <c r="K182" i="4" s="1"/>
  <c r="P182" i="4" s="1"/>
  <c r="O2750" i="4"/>
  <c r="K2750" i="4" s="1"/>
  <c r="P2750" i="4" s="1"/>
  <c r="O1375" i="4"/>
  <c r="K1375" i="4" s="1"/>
  <c r="P1375" i="4" s="1"/>
  <c r="O1810" i="4"/>
  <c r="K1810" i="4" s="1"/>
  <c r="P1810" i="4" s="1"/>
  <c r="O1508" i="4"/>
  <c r="K1508" i="4" s="1"/>
  <c r="P1508" i="4" s="1"/>
  <c r="O836" i="4"/>
  <c r="K836" i="4" s="1"/>
  <c r="P836" i="4" s="1"/>
  <c r="O158" i="4"/>
  <c r="K158" i="4" s="1"/>
  <c r="P158" i="4" s="1"/>
  <c r="O1053" i="4"/>
  <c r="K1053" i="4" s="1"/>
  <c r="P1053" i="4" s="1"/>
  <c r="O1079" i="4"/>
  <c r="K1079" i="4" s="1"/>
  <c r="P1079" i="4" s="1"/>
  <c r="O1095" i="4"/>
  <c r="K1095" i="4" s="1"/>
  <c r="P1095" i="4" s="1"/>
  <c r="O2816" i="4"/>
  <c r="K2816" i="4" s="1"/>
  <c r="P2816" i="4" s="1"/>
  <c r="O2050" i="4"/>
  <c r="K2050" i="4" s="1"/>
  <c r="P2050" i="4" s="1"/>
  <c r="O2273" i="4"/>
  <c r="K2273" i="4" s="1"/>
  <c r="P2273" i="4" s="1"/>
  <c r="O1722" i="4"/>
  <c r="K1722" i="4" s="1"/>
  <c r="P1722" i="4" s="1"/>
  <c r="O1807" i="4"/>
  <c r="K1807" i="4" s="1"/>
  <c r="P1807" i="4" s="1"/>
  <c r="O2088" i="4"/>
  <c r="K2088" i="4" s="1"/>
  <c r="P2088" i="4" s="1"/>
  <c r="O2309" i="4"/>
  <c r="K2309" i="4" s="1"/>
  <c r="P2309" i="4" s="1"/>
  <c r="O1454" i="4"/>
  <c r="K1454" i="4" s="1"/>
  <c r="P1454" i="4" s="1"/>
  <c r="O39" i="4"/>
  <c r="O67" i="4"/>
  <c r="K67" i="4" s="1"/>
  <c r="P67" i="4" s="1"/>
  <c r="O165" i="4"/>
  <c r="K165" i="4" s="1"/>
  <c r="P165" i="4" s="1"/>
  <c r="O183" i="4"/>
  <c r="K183" i="4" s="1"/>
  <c r="P183" i="4" s="1"/>
  <c r="O269" i="4"/>
  <c r="O270" i="4"/>
  <c r="K270" i="4" s="1"/>
  <c r="P270" i="4" s="1"/>
  <c r="O271" i="4"/>
  <c r="K271" i="4" s="1"/>
  <c r="P271" i="4" s="1"/>
  <c r="O302" i="4"/>
  <c r="K302" i="4" s="1"/>
  <c r="P302" i="4" s="1"/>
  <c r="O309" i="4"/>
  <c r="K309" i="4" s="1"/>
  <c r="P309" i="4" s="1"/>
  <c r="O837" i="4"/>
  <c r="K837" i="4" s="1"/>
  <c r="P837" i="4" s="1"/>
  <c r="O2759" i="4"/>
  <c r="K2759" i="4" s="1"/>
  <c r="P2759" i="4" s="1"/>
  <c r="O2815" i="4"/>
  <c r="K2815" i="4" s="1"/>
  <c r="P2815" i="4" s="1"/>
  <c r="O1377" i="4"/>
  <c r="K1377" i="4" s="1"/>
  <c r="P1377" i="4" s="1"/>
  <c r="O1437" i="4"/>
  <c r="K1437" i="4" s="1"/>
  <c r="P1437" i="4" s="1"/>
  <c r="O1804" i="4"/>
  <c r="K1804" i="4" s="1"/>
  <c r="P1804" i="4" s="1"/>
  <c r="O1808" i="4"/>
  <c r="K1808" i="4" s="1"/>
  <c r="P1808" i="4" s="1"/>
  <c r="O1907" i="4"/>
  <c r="K1907" i="4" s="1"/>
  <c r="P1907" i="4" s="1"/>
  <c r="O2094" i="4"/>
  <c r="K2094" i="4" s="1"/>
  <c r="P2094" i="4" s="1"/>
  <c r="O2092" i="4"/>
  <c r="K2092" i="4" s="1"/>
  <c r="P2092" i="4" s="1"/>
  <c r="O2198" i="4"/>
  <c r="K2198" i="4" s="1"/>
  <c r="P2198" i="4" s="1"/>
  <c r="O2282" i="4"/>
  <c r="K2282" i="4" s="1"/>
  <c r="P2282" i="4" s="1"/>
  <c r="O2347" i="4"/>
  <c r="K2347" i="4" s="1"/>
  <c r="P2347" i="4" s="1"/>
  <c r="O1642" i="4"/>
  <c r="K1642" i="4" s="1"/>
  <c r="P1642" i="4" s="1"/>
  <c r="O1805" i="4"/>
  <c r="K1805" i="4" s="1"/>
  <c r="P1805" i="4" s="1"/>
  <c r="O1811" i="4"/>
  <c r="K1811" i="4" s="1"/>
  <c r="P1811" i="4" s="1"/>
  <c r="O1941" i="4"/>
  <c r="K1941" i="4" s="1"/>
  <c r="P1941" i="4" s="1"/>
  <c r="O2084" i="4"/>
  <c r="K2084" i="4" s="1"/>
  <c r="P2084" i="4" s="1"/>
  <c r="O2173" i="4"/>
  <c r="K2173" i="4" s="1"/>
  <c r="P2173" i="4" s="1"/>
  <c r="O2312" i="4"/>
  <c r="K2312" i="4" s="1"/>
  <c r="P2312" i="4" s="1"/>
  <c r="O2350" i="4"/>
  <c r="K2350" i="4" s="1"/>
  <c r="P2350" i="4" s="1"/>
  <c r="O1384" i="4"/>
  <c r="K1384" i="4" s="1"/>
  <c r="P1384" i="4" s="1"/>
  <c r="O69" i="4"/>
  <c r="K69" i="4" s="1"/>
  <c r="P69" i="4" s="1"/>
  <c r="O160" i="4"/>
  <c r="K160" i="4" s="1"/>
  <c r="P160" i="4" s="1"/>
  <c r="O1054" i="4"/>
  <c r="K1054" i="4" s="1"/>
  <c r="P1054" i="4" s="1"/>
  <c r="O1085" i="4"/>
  <c r="K1085" i="4" s="1"/>
  <c r="P1085" i="4" s="1"/>
  <c r="O1118" i="4"/>
  <c r="K1118" i="4" s="1"/>
  <c r="P1118" i="4" s="1"/>
  <c r="O2742" i="4"/>
  <c r="O2767" i="4"/>
  <c r="K2767" i="4" s="1"/>
  <c r="P2767" i="4" s="1"/>
  <c r="O1022" i="4"/>
  <c r="K1022" i="4" s="1"/>
  <c r="P1022" i="4" s="1"/>
  <c r="O1412" i="4"/>
  <c r="K1412" i="4" s="1"/>
  <c r="P1412" i="4" s="1"/>
  <c r="O135" i="4"/>
  <c r="K135" i="4" s="1"/>
  <c r="P135" i="4" s="1"/>
  <c r="O174" i="4"/>
  <c r="K174" i="4" s="1"/>
  <c r="P174" i="4" s="1"/>
  <c r="O816" i="4"/>
  <c r="O2746" i="4"/>
  <c r="K2746" i="4" s="1"/>
  <c r="P2746" i="4" s="1"/>
  <c r="O2770" i="4"/>
  <c r="K2770" i="4" s="1"/>
  <c r="P2770" i="4" s="1"/>
  <c r="O1373" i="4"/>
  <c r="K1373" i="4" s="1"/>
  <c r="P1373" i="4" s="1"/>
  <c r="O1413" i="4"/>
  <c r="K1413" i="4" s="1"/>
  <c r="P1413" i="4" s="1"/>
  <c r="O1707" i="4"/>
  <c r="K1707" i="4" s="1"/>
  <c r="P1707" i="4" s="1"/>
  <c r="O1809" i="4"/>
  <c r="K1809" i="4" s="1"/>
  <c r="P1809" i="4" s="1"/>
  <c r="O2014" i="4"/>
  <c r="K2014" i="4" s="1"/>
  <c r="P2014" i="4" s="1"/>
  <c r="O2087" i="4"/>
  <c r="K2087" i="4" s="1"/>
  <c r="P2087" i="4" s="1"/>
  <c r="O2197" i="4"/>
  <c r="K2197" i="4" s="1"/>
  <c r="P2197" i="4" s="1"/>
  <c r="O2257" i="4"/>
  <c r="K2257" i="4" s="1"/>
  <c r="P2257" i="4" s="1"/>
  <c r="O2314" i="4"/>
  <c r="K2314" i="4" s="1"/>
  <c r="P2314" i="4" s="1"/>
  <c r="O1844" i="4"/>
  <c r="K1844" i="4" s="1"/>
  <c r="P1844" i="4" s="1"/>
  <c r="O974" i="4"/>
  <c r="K974" i="4" s="1"/>
  <c r="P974" i="4" s="1"/>
  <c r="O1831" i="4"/>
  <c r="K1831" i="4" s="1"/>
  <c r="P1831" i="4" s="1"/>
  <c r="K816" i="4" l="1"/>
  <c r="O2187" i="4"/>
  <c r="K2187" i="4" s="1"/>
  <c r="P2187" i="4" s="1"/>
  <c r="O2186" i="4"/>
  <c r="K2186" i="4" s="1"/>
  <c r="P2186" i="4" s="1"/>
  <c r="O2212" i="4"/>
  <c r="K2212" i="4" s="1"/>
  <c r="P2212" i="4" s="1"/>
  <c r="O2211" i="4"/>
  <c r="K2211" i="4" s="1"/>
  <c r="P2211" i="4" s="1"/>
  <c r="K269" i="4"/>
  <c r="K2742" i="4"/>
  <c r="K39" i="4"/>
  <c r="P816" i="4" l="1"/>
  <c r="P2742" i="4"/>
  <c r="P39" i="4"/>
  <c r="P269" i="4"/>
  <c r="O448" i="4" l="1"/>
  <c r="K448" i="4" l="1"/>
  <c r="P448" i="4" l="1"/>
  <c r="O915" i="4"/>
  <c r="K915" i="4" s="1"/>
  <c r="P915" i="4" s="1"/>
  <c r="O874" i="4"/>
  <c r="K874" i="4" s="1"/>
  <c r="P874" i="4" s="1"/>
  <c r="O755" i="4"/>
  <c r="K755" i="4" s="1"/>
  <c r="P755" i="4" s="1"/>
  <c r="O745" i="4"/>
  <c r="K745" i="4" s="1"/>
  <c r="P745" i="4" s="1"/>
  <c r="O962" i="4" l="1"/>
  <c r="K962" i="4" s="1"/>
  <c r="P962" i="4" s="1"/>
  <c r="O868" i="4"/>
  <c r="K868" i="4" s="1"/>
  <c r="P868" i="4" s="1"/>
  <c r="O41" i="4"/>
  <c r="K41" i="4" s="1"/>
  <c r="P41" i="4" s="1"/>
  <c r="O2881" i="4" l="1"/>
  <c r="K2881" i="4" s="1"/>
  <c r="P2881" i="4" s="1"/>
  <c r="O2882" i="4"/>
  <c r="K2882" i="4" s="1"/>
  <c r="P2882" i="4" s="1"/>
  <c r="O2877" i="4"/>
  <c r="K2877" i="4" s="1"/>
  <c r="P2877" i="4" s="1"/>
  <c r="O2876" i="4"/>
  <c r="K2876" i="4" s="1"/>
  <c r="P2876" i="4" s="1"/>
  <c r="O2875" i="4"/>
  <c r="K2875" i="4" s="1"/>
  <c r="P2875" i="4" s="1"/>
  <c r="O2862" i="4"/>
  <c r="O2859" i="4"/>
  <c r="K2859" i="4" s="1"/>
  <c r="P2859" i="4" s="1"/>
  <c r="O2858" i="4"/>
  <c r="K2858" i="4" s="1"/>
  <c r="P2858" i="4" s="1"/>
  <c r="O2856" i="4"/>
  <c r="K2856" i="4" s="1"/>
  <c r="P2856" i="4" s="1"/>
  <c r="O2852" i="4"/>
  <c r="K2852" i="4" s="1"/>
  <c r="P2852" i="4" s="1"/>
  <c r="O2846" i="4"/>
  <c r="K2846" i="4" s="1"/>
  <c r="P2846" i="4" s="1"/>
  <c r="O2844" i="4"/>
  <c r="K2844" i="4" s="1"/>
  <c r="P2844" i="4" s="1"/>
  <c r="O2840" i="4"/>
  <c r="K2840" i="4" s="1"/>
  <c r="P2840" i="4" s="1"/>
  <c r="O2839" i="4"/>
  <c r="K2839" i="4" s="1"/>
  <c r="P2839" i="4" s="1"/>
  <c r="O2838" i="4"/>
  <c r="K2838" i="4" s="1"/>
  <c r="P2838" i="4" s="1"/>
  <c r="O2837" i="4"/>
  <c r="K2837" i="4" s="1"/>
  <c r="P2837" i="4" s="1"/>
  <c r="O2834" i="4"/>
  <c r="K2834" i="4" s="1"/>
  <c r="P2834" i="4" s="1"/>
  <c r="O2833" i="4"/>
  <c r="K2833" i="4" s="1"/>
  <c r="P2833" i="4" s="1"/>
  <c r="O2824" i="4"/>
  <c r="K2824" i="4" s="1"/>
  <c r="P2824" i="4" s="1"/>
  <c r="O2814" i="4"/>
  <c r="K2814" i="4" s="1"/>
  <c r="P2814" i="4" s="1"/>
  <c r="O2813" i="4"/>
  <c r="K2813" i="4" s="1"/>
  <c r="P2813" i="4" s="1"/>
  <c r="O2805" i="4"/>
  <c r="K2805" i="4" s="1"/>
  <c r="P2805" i="4" s="1"/>
  <c r="O2802" i="4"/>
  <c r="K2802" i="4" s="1"/>
  <c r="P2802" i="4" s="1"/>
  <c r="O2801" i="4"/>
  <c r="K2801" i="4" s="1"/>
  <c r="P2801" i="4" s="1"/>
  <c r="O2799" i="4"/>
  <c r="K2799" i="4" s="1"/>
  <c r="P2799" i="4" s="1"/>
  <c r="O2798" i="4"/>
  <c r="K2798" i="4" s="1"/>
  <c r="P2798" i="4" s="1"/>
  <c r="O2787" i="4"/>
  <c r="K2787" i="4" s="1"/>
  <c r="P2787" i="4" s="1"/>
  <c r="O2786" i="4"/>
  <c r="K2786" i="4" s="1"/>
  <c r="P2786" i="4" s="1"/>
  <c r="O2722" i="4"/>
  <c r="K2722" i="4" s="1"/>
  <c r="P2722" i="4" s="1"/>
  <c r="O2670" i="4"/>
  <c r="K2670" i="4" s="1"/>
  <c r="P2670" i="4" s="1"/>
  <c r="O2669" i="4"/>
  <c r="K2669" i="4" s="1"/>
  <c r="P2669" i="4" s="1"/>
  <c r="O2657" i="4"/>
  <c r="K2657" i="4" s="1"/>
  <c r="P2657" i="4" s="1"/>
  <c r="O2656" i="4"/>
  <c r="K2656" i="4" s="1"/>
  <c r="P2656" i="4" s="1"/>
  <c r="O2623" i="4"/>
  <c r="K2623" i="4" s="1"/>
  <c r="P2623" i="4" s="1"/>
  <c r="O2622" i="4"/>
  <c r="K2622" i="4" s="1"/>
  <c r="P2622" i="4" s="1"/>
  <c r="O2621" i="4"/>
  <c r="K2621" i="4" s="1"/>
  <c r="P2621" i="4" s="1"/>
  <c r="O2620" i="4"/>
  <c r="K2620" i="4" s="1"/>
  <c r="P2620" i="4" s="1"/>
  <c r="O2616" i="4"/>
  <c r="K2616" i="4" s="1"/>
  <c r="P2616" i="4" s="1"/>
  <c r="O2611" i="4"/>
  <c r="K2611" i="4" s="1"/>
  <c r="P2611" i="4" s="1"/>
  <c r="O2608" i="4"/>
  <c r="K2608" i="4" s="1"/>
  <c r="P2608" i="4" s="1"/>
  <c r="O2604" i="4"/>
  <c r="K2604" i="4" s="1"/>
  <c r="P2604" i="4" s="1"/>
  <c r="O2591" i="4"/>
  <c r="K2591" i="4" s="1"/>
  <c r="P2591" i="4" s="1"/>
  <c r="O2584" i="4"/>
  <c r="K2584" i="4" s="1"/>
  <c r="P2584" i="4" s="1"/>
  <c r="O2567" i="4"/>
  <c r="K2567" i="4" s="1"/>
  <c r="P2567" i="4" s="1"/>
  <c r="O2565" i="4"/>
  <c r="K2565" i="4" s="1"/>
  <c r="P2565" i="4" s="1"/>
  <c r="O2570" i="4"/>
  <c r="K2570" i="4" s="1"/>
  <c r="P2570" i="4" s="1"/>
  <c r="O2553" i="4"/>
  <c r="K2553" i="4" s="1"/>
  <c r="P2553" i="4" s="1"/>
  <c r="O2537" i="4"/>
  <c r="K2537" i="4" s="1"/>
  <c r="P2537" i="4" s="1"/>
  <c r="O2536" i="4"/>
  <c r="K2536" i="4" s="1"/>
  <c r="P2536" i="4" s="1"/>
  <c r="O2529" i="4"/>
  <c r="K2529" i="4" s="1"/>
  <c r="P2529" i="4" s="1"/>
  <c r="O2527" i="4"/>
  <c r="K2527" i="4" s="1"/>
  <c r="P2527" i="4" s="1"/>
  <c r="O2512" i="4"/>
  <c r="K2512" i="4" s="1"/>
  <c r="P2512" i="4" s="1"/>
  <c r="O2502" i="4"/>
  <c r="K2502" i="4" s="1"/>
  <c r="P2502" i="4" s="1"/>
  <c r="O2501" i="4"/>
  <c r="K2501" i="4" s="1"/>
  <c r="P2501" i="4" s="1"/>
  <c r="O2500" i="4"/>
  <c r="K2500" i="4" s="1"/>
  <c r="P2500" i="4" s="1"/>
  <c r="O2499" i="4"/>
  <c r="K2499" i="4" s="1"/>
  <c r="P2499" i="4" s="1"/>
  <c r="O2498" i="4"/>
  <c r="K2498" i="4" s="1"/>
  <c r="P2498" i="4" s="1"/>
  <c r="O2497" i="4"/>
  <c r="K2497" i="4" s="1"/>
  <c r="P2497" i="4" s="1"/>
  <c r="O2496" i="4"/>
  <c r="K2496" i="4" s="1"/>
  <c r="P2496" i="4" s="1"/>
  <c r="O2492" i="4"/>
  <c r="K2492" i="4" s="1"/>
  <c r="P2492" i="4" s="1"/>
  <c r="O2491" i="4"/>
  <c r="K2491" i="4" s="1"/>
  <c r="P2491" i="4" s="1"/>
  <c r="O2460" i="4"/>
  <c r="K2460" i="4" s="1"/>
  <c r="P2460" i="4" s="1"/>
  <c r="O2440" i="4"/>
  <c r="K2440" i="4" s="1"/>
  <c r="P2440" i="4" s="1"/>
  <c r="O2439" i="4"/>
  <c r="K2439" i="4" s="1"/>
  <c r="P2439" i="4" s="1"/>
  <c r="O2434" i="4"/>
  <c r="K2434" i="4" s="1"/>
  <c r="P2434" i="4" s="1"/>
  <c r="O2433" i="4"/>
  <c r="K2433" i="4" s="1"/>
  <c r="P2433" i="4" s="1"/>
  <c r="O2409" i="4"/>
  <c r="K2409" i="4" s="1"/>
  <c r="P2409" i="4" s="1"/>
  <c r="O2407" i="4"/>
  <c r="K2407" i="4" s="1"/>
  <c r="P2407" i="4" s="1"/>
  <c r="O2406" i="4"/>
  <c r="K2406" i="4" s="1"/>
  <c r="P2406" i="4" s="1"/>
  <c r="O2328" i="4"/>
  <c r="K2328" i="4" s="1"/>
  <c r="P2328" i="4" s="1"/>
  <c r="O2323" i="4"/>
  <c r="K2323" i="4" s="1"/>
  <c r="P2323" i="4" s="1"/>
  <c r="O2319" i="4"/>
  <c r="K2319" i="4" s="1"/>
  <c r="P2319" i="4" s="1"/>
  <c r="O2313" i="4"/>
  <c r="K2313" i="4" s="1"/>
  <c r="P2313" i="4" s="1"/>
  <c r="O2275" i="4"/>
  <c r="K2275" i="4" s="1"/>
  <c r="P2275" i="4" s="1"/>
  <c r="O2263" i="4"/>
  <c r="K2263" i="4" s="1"/>
  <c r="P2263" i="4" s="1"/>
  <c r="O2256" i="4"/>
  <c r="K2256" i="4" s="1"/>
  <c r="P2256" i="4" s="1"/>
  <c r="O2243" i="4"/>
  <c r="K2243" i="4" s="1"/>
  <c r="P2243" i="4" s="1"/>
  <c r="O2214" i="4"/>
  <c r="K2214" i="4" s="1"/>
  <c r="P2214" i="4" s="1"/>
  <c r="O2181" i="4"/>
  <c r="K2181" i="4" s="1"/>
  <c r="P2181" i="4" s="1"/>
  <c r="O2180" i="4"/>
  <c r="K2180" i="4" s="1"/>
  <c r="P2180" i="4" s="1"/>
  <c r="O2179" i="4"/>
  <c r="K2179" i="4" s="1"/>
  <c r="P2179" i="4" s="1"/>
  <c r="O2178" i="4"/>
  <c r="K2178" i="4" s="1"/>
  <c r="P2178" i="4" s="1"/>
  <c r="O2177" i="4"/>
  <c r="K2177" i="4" s="1"/>
  <c r="P2177" i="4" s="1"/>
  <c r="O2175" i="4"/>
  <c r="K2175" i="4" s="1"/>
  <c r="P2175" i="4" s="1"/>
  <c r="O2174" i="4"/>
  <c r="K2174" i="4" s="1"/>
  <c r="P2174" i="4" s="1"/>
  <c r="O2183" i="4"/>
  <c r="K2183" i="4" s="1"/>
  <c r="P2183" i="4" s="1"/>
  <c r="O2182" i="4"/>
  <c r="K2182" i="4" s="1"/>
  <c r="P2182" i="4" s="1"/>
  <c r="O2169" i="4"/>
  <c r="K2169" i="4" s="1"/>
  <c r="P2169" i="4" s="1"/>
  <c r="O2168" i="4"/>
  <c r="K2168" i="4" s="1"/>
  <c r="P2168" i="4" s="1"/>
  <c r="O2160" i="4"/>
  <c r="K2160" i="4" s="1"/>
  <c r="P2160" i="4" s="1"/>
  <c r="O2153" i="4"/>
  <c r="K2153" i="4" s="1"/>
  <c r="P2153" i="4" s="1"/>
  <c r="O2152" i="4"/>
  <c r="K2152" i="4" s="1"/>
  <c r="P2152" i="4" s="1"/>
  <c r="O2151" i="4"/>
  <c r="K2151" i="4" s="1"/>
  <c r="P2151" i="4" s="1"/>
  <c r="O2129" i="4"/>
  <c r="K2129" i="4" s="1"/>
  <c r="P2129" i="4" s="1"/>
  <c r="O2085" i="4"/>
  <c r="K2085" i="4" s="1"/>
  <c r="P2085" i="4" s="1"/>
  <c r="O2079" i="4"/>
  <c r="K2079" i="4" s="1"/>
  <c r="P2079" i="4" s="1"/>
  <c r="O2078" i="4"/>
  <c r="K2078" i="4" s="1"/>
  <c r="P2078" i="4" s="1"/>
  <c r="O2059" i="4"/>
  <c r="K2059" i="4" s="1"/>
  <c r="P2059" i="4" s="1"/>
  <c r="O2044" i="4"/>
  <c r="K2044" i="4" s="1"/>
  <c r="P2044" i="4" s="1"/>
  <c r="O2042" i="4"/>
  <c r="K2042" i="4" s="1"/>
  <c r="P2042" i="4" s="1"/>
  <c r="O2032" i="4"/>
  <c r="K2032" i="4" s="1"/>
  <c r="P2032" i="4" s="1"/>
  <c r="O2031" i="4"/>
  <c r="K2031" i="4" s="1"/>
  <c r="P2031" i="4" s="1"/>
  <c r="O1987" i="4"/>
  <c r="K1987" i="4" s="1"/>
  <c r="P1987" i="4" s="1"/>
  <c r="O1986" i="4"/>
  <c r="K1986" i="4" s="1"/>
  <c r="P1986" i="4" s="1"/>
  <c r="O1984" i="4"/>
  <c r="K1984" i="4" s="1"/>
  <c r="P1984" i="4" s="1"/>
  <c r="O1979" i="4"/>
  <c r="K1979" i="4" s="1"/>
  <c r="P1979" i="4" s="1"/>
  <c r="O1978" i="4"/>
  <c r="K1978" i="4" s="1"/>
  <c r="P1978" i="4" s="1"/>
  <c r="O1976" i="4"/>
  <c r="K1976" i="4" s="1"/>
  <c r="P1976" i="4" s="1"/>
  <c r="O1958" i="4"/>
  <c r="K1958" i="4" s="1"/>
  <c r="P1958" i="4" s="1"/>
  <c r="O1952" i="4"/>
  <c r="K1952" i="4" s="1"/>
  <c r="P1952" i="4" s="1"/>
  <c r="O1931" i="4"/>
  <c r="K1931" i="4" s="1"/>
  <c r="P1931" i="4" s="1"/>
  <c r="O1914" i="4"/>
  <c r="K1914" i="4" s="1"/>
  <c r="P1914" i="4" s="1"/>
  <c r="O1895" i="4"/>
  <c r="K1895" i="4" s="1"/>
  <c r="P1895" i="4" s="1"/>
  <c r="O1864" i="4"/>
  <c r="K1864" i="4" s="1"/>
  <c r="P1864" i="4" s="1"/>
  <c r="O1859" i="4"/>
  <c r="K1859" i="4" s="1"/>
  <c r="P1859" i="4" s="1"/>
  <c r="O1858" i="4"/>
  <c r="K1858" i="4" s="1"/>
  <c r="P1858" i="4" s="1"/>
  <c r="O1857" i="4"/>
  <c r="K1857" i="4" s="1"/>
  <c r="P1857" i="4" s="1"/>
  <c r="O1854" i="4"/>
  <c r="K1854" i="4" s="1"/>
  <c r="P1854" i="4" s="1"/>
  <c r="O1853" i="4"/>
  <c r="K1853" i="4" s="1"/>
  <c r="P1853" i="4" s="1"/>
  <c r="O1852" i="4"/>
  <c r="K1852" i="4" s="1"/>
  <c r="P1852" i="4" s="1"/>
  <c r="O1850" i="4"/>
  <c r="K1850" i="4" s="1"/>
  <c r="P1850" i="4" s="1"/>
  <c r="O1849" i="4"/>
  <c r="K1849" i="4" s="1"/>
  <c r="P1849" i="4" s="1"/>
  <c r="O1848" i="4"/>
  <c r="K1848" i="4" s="1"/>
  <c r="P1848" i="4" s="1"/>
  <c r="O1847" i="4"/>
  <c r="K1847" i="4" s="1"/>
  <c r="P1847" i="4" s="1"/>
  <c r="O1846" i="4"/>
  <c r="K1846" i="4" s="1"/>
  <c r="P1846" i="4" s="1"/>
  <c r="O1845" i="4"/>
  <c r="K1845" i="4" s="1"/>
  <c r="P1845" i="4" s="1"/>
  <c r="O1843" i="4"/>
  <c r="K1843" i="4" s="1"/>
  <c r="P1843" i="4" s="1"/>
  <c r="O1842" i="4"/>
  <c r="K1842" i="4" s="1"/>
  <c r="P1842" i="4" s="1"/>
  <c r="O1841" i="4"/>
  <c r="K1841" i="4" s="1"/>
  <c r="P1841" i="4" s="1"/>
  <c r="O1840" i="4"/>
  <c r="K1840" i="4" s="1"/>
  <c r="P1840" i="4" s="1"/>
  <c r="O1839" i="4"/>
  <c r="K1839" i="4" s="1"/>
  <c r="P1839" i="4" s="1"/>
  <c r="O1838" i="4"/>
  <c r="K1838" i="4" s="1"/>
  <c r="P1838" i="4" s="1"/>
  <c r="O1837" i="4"/>
  <c r="K1837" i="4" s="1"/>
  <c r="P1837" i="4" s="1"/>
  <c r="O1836" i="4"/>
  <c r="K1836" i="4" s="1"/>
  <c r="P1836" i="4" s="1"/>
  <c r="O1835" i="4"/>
  <c r="K1835" i="4" s="1"/>
  <c r="P1835" i="4" s="1"/>
  <c r="O1829" i="4"/>
  <c r="K1829" i="4" s="1"/>
  <c r="P1829" i="4" s="1"/>
  <c r="O1828" i="4"/>
  <c r="K1828" i="4" s="1"/>
  <c r="P1828" i="4" s="1"/>
  <c r="O1823" i="4"/>
  <c r="K1823" i="4" s="1"/>
  <c r="P1823" i="4" s="1"/>
  <c r="O1822" i="4"/>
  <c r="K1822" i="4" s="1"/>
  <c r="P1822" i="4" s="1"/>
  <c r="O1798" i="4"/>
  <c r="K1798" i="4" s="1"/>
  <c r="P1798" i="4" s="1"/>
  <c r="O1732" i="4"/>
  <c r="K1732" i="4" s="1"/>
  <c r="P1732" i="4" s="1"/>
  <c r="O1728" i="4"/>
  <c r="K1728" i="4" s="1"/>
  <c r="P1728" i="4" s="1"/>
  <c r="O1727" i="4"/>
  <c r="K1727" i="4" s="1"/>
  <c r="P1727" i="4" s="1"/>
  <c r="O1726" i="4"/>
  <c r="K1726" i="4" s="1"/>
  <c r="P1726" i="4" s="1"/>
  <c r="O1708" i="4"/>
  <c r="K1708" i="4" s="1"/>
  <c r="P1708" i="4" s="1"/>
  <c r="O1704" i="4"/>
  <c r="K1704" i="4" s="1"/>
  <c r="P1704" i="4" s="1"/>
  <c r="O1697" i="4"/>
  <c r="K1697" i="4" s="1"/>
  <c r="P1697" i="4" s="1"/>
  <c r="O1681" i="4"/>
  <c r="K1681" i="4" s="1"/>
  <c r="P1681" i="4" s="1"/>
  <c r="O1677" i="4"/>
  <c r="K1677" i="4" s="1"/>
  <c r="P1677" i="4" s="1"/>
  <c r="O1676" i="4"/>
  <c r="K1676" i="4" s="1"/>
  <c r="P1676" i="4" s="1"/>
  <c r="O1675" i="4"/>
  <c r="K1675" i="4" s="1"/>
  <c r="P1675" i="4" s="1"/>
  <c r="O1664" i="4"/>
  <c r="K1664" i="4" s="1"/>
  <c r="P1664" i="4" s="1"/>
  <c r="O1661" i="4"/>
  <c r="K1661" i="4" s="1"/>
  <c r="P1661" i="4" s="1"/>
  <c r="O1637" i="4"/>
  <c r="K1637" i="4" s="1"/>
  <c r="P1637" i="4" s="1"/>
  <c r="O1629" i="4"/>
  <c r="K1629" i="4" s="1"/>
  <c r="P1629" i="4" s="1"/>
  <c r="O1622" i="4"/>
  <c r="K1622" i="4" s="1"/>
  <c r="P1622" i="4" s="1"/>
  <c r="O1618" i="4"/>
  <c r="K1618" i="4" s="1"/>
  <c r="P1618" i="4" s="1"/>
  <c r="O1613" i="4"/>
  <c r="K1613" i="4" s="1"/>
  <c r="P1613" i="4" s="1"/>
  <c r="O1612" i="4"/>
  <c r="K1612" i="4" s="1"/>
  <c r="P1612" i="4" s="1"/>
  <c r="O1611" i="4"/>
  <c r="K1611" i="4" s="1"/>
  <c r="P1611" i="4" s="1"/>
  <c r="O1577" i="4"/>
  <c r="K1577" i="4" s="1"/>
  <c r="P1577" i="4" s="1"/>
  <c r="O1575" i="4"/>
  <c r="K1575" i="4" s="1"/>
  <c r="P1575" i="4" s="1"/>
  <c r="O1574" i="4"/>
  <c r="K1574" i="4" s="1"/>
  <c r="P1574" i="4" s="1"/>
  <c r="O1540" i="4"/>
  <c r="K1540" i="4" s="1"/>
  <c r="P1540" i="4" s="1"/>
  <c r="O1537" i="4"/>
  <c r="K1537" i="4" s="1"/>
  <c r="P1537" i="4" s="1"/>
  <c r="O1505" i="4"/>
  <c r="K1505" i="4" s="1"/>
  <c r="P1505" i="4" s="1"/>
  <c r="O1471" i="4"/>
  <c r="K1471" i="4" s="1"/>
  <c r="P1471" i="4" s="1"/>
  <c r="O1435" i="4"/>
  <c r="K1435" i="4" s="1"/>
  <c r="P1435" i="4" s="1"/>
  <c r="O1452" i="4"/>
  <c r="K1452" i="4" s="1"/>
  <c r="P1452" i="4" s="1"/>
  <c r="O1430" i="4"/>
  <c r="K1430" i="4" s="1"/>
  <c r="P1430" i="4" s="1"/>
  <c r="O1429" i="4"/>
  <c r="K1429" i="4" s="1"/>
  <c r="P1429" i="4" s="1"/>
  <c r="O1411" i="4"/>
  <c r="K1411" i="4" s="1"/>
  <c r="P1411" i="4" s="1"/>
  <c r="O1406" i="4"/>
  <c r="K1406" i="4" s="1"/>
  <c r="P1406" i="4" s="1"/>
  <c r="O1389" i="4"/>
  <c r="K1389" i="4" s="1"/>
  <c r="P1389" i="4" s="1"/>
  <c r="O1381" i="4"/>
  <c r="K1381" i="4" s="1"/>
  <c r="P1381" i="4" s="1"/>
  <c r="O1362" i="4"/>
  <c r="K1362" i="4" s="1"/>
  <c r="P1362" i="4" s="1"/>
  <c r="O1361" i="4"/>
  <c r="K1361" i="4" s="1"/>
  <c r="P1361" i="4" s="1"/>
  <c r="O1360" i="4"/>
  <c r="K1360" i="4" s="1"/>
  <c r="P1360" i="4" s="1"/>
  <c r="O1358" i="4"/>
  <c r="K1358" i="4" s="1"/>
  <c r="P1358" i="4" s="1"/>
  <c r="O1357" i="4"/>
  <c r="K1357" i="4" s="1"/>
  <c r="P1357" i="4" s="1"/>
  <c r="O1356" i="4"/>
  <c r="K1356" i="4" s="1"/>
  <c r="P1356" i="4" s="1"/>
  <c r="O1351" i="4"/>
  <c r="K1351" i="4" s="1"/>
  <c r="P1351" i="4" s="1"/>
  <c r="O1350" i="4"/>
  <c r="K1350" i="4" s="1"/>
  <c r="P1350" i="4" s="1"/>
  <c r="O1349" i="4"/>
  <c r="K1349" i="4" s="1"/>
  <c r="P1349" i="4" s="1"/>
  <c r="O1347" i="4"/>
  <c r="K1347" i="4" s="1"/>
  <c r="P1347" i="4" s="1"/>
  <c r="O1328" i="4"/>
  <c r="K1328" i="4" s="1"/>
  <c r="P1328" i="4" s="1"/>
  <c r="O1327" i="4"/>
  <c r="K1327" i="4" s="1"/>
  <c r="P1327" i="4" s="1"/>
  <c r="O1326" i="4"/>
  <c r="K1326" i="4" s="1"/>
  <c r="P1326" i="4" s="1"/>
  <c r="O1325" i="4"/>
  <c r="K1325" i="4" s="1"/>
  <c r="P1325" i="4" s="1"/>
  <c r="O1314" i="4"/>
  <c r="K1314" i="4" s="1"/>
  <c r="P1314" i="4" s="1"/>
  <c r="O1309" i="4"/>
  <c r="K1309" i="4" s="1"/>
  <c r="P1309" i="4" s="1"/>
  <c r="O1298" i="4"/>
  <c r="K1298" i="4" s="1"/>
  <c r="P1298" i="4" s="1"/>
  <c r="O1290" i="4"/>
  <c r="K1290" i="4" s="1"/>
  <c r="P1290" i="4" s="1"/>
  <c r="O1287" i="4"/>
  <c r="K1287" i="4" s="1"/>
  <c r="P1287" i="4" s="1"/>
  <c r="O1276" i="4"/>
  <c r="K1276" i="4" s="1"/>
  <c r="P1276" i="4" s="1"/>
  <c r="O1272" i="4"/>
  <c r="K1272" i="4" s="1"/>
  <c r="P1272" i="4" s="1"/>
  <c r="O1271" i="4"/>
  <c r="K1271" i="4" s="1"/>
  <c r="P1271" i="4" s="1"/>
  <c r="O1267" i="4"/>
  <c r="K1267" i="4" s="1"/>
  <c r="P1267" i="4" s="1"/>
  <c r="O1263" i="4"/>
  <c r="K1263" i="4" s="1"/>
  <c r="P1263" i="4" s="1"/>
  <c r="O1257" i="4"/>
  <c r="K1257" i="4" s="1"/>
  <c r="P1257" i="4" s="1"/>
  <c r="O1251" i="4"/>
  <c r="K1251" i="4" s="1"/>
  <c r="P1251" i="4" s="1"/>
  <c r="O1250" i="4"/>
  <c r="K1250" i="4" s="1"/>
  <c r="P1250" i="4" s="1"/>
  <c r="O1243" i="4"/>
  <c r="K1243" i="4" s="1"/>
  <c r="P1243" i="4" s="1"/>
  <c r="O1242" i="4"/>
  <c r="K1242" i="4" s="1"/>
  <c r="P1242" i="4" s="1"/>
  <c r="O1239" i="4"/>
  <c r="K1239" i="4" s="1"/>
  <c r="P1239" i="4" s="1"/>
  <c r="O1236" i="4"/>
  <c r="K1236" i="4" s="1"/>
  <c r="P1236" i="4" s="1"/>
  <c r="O1178" i="4"/>
  <c r="K1178" i="4" s="1"/>
  <c r="P1178" i="4" s="1"/>
  <c r="O1175" i="4"/>
  <c r="K1175" i="4" s="1"/>
  <c r="P1175" i="4" s="1"/>
  <c r="O1180" i="4"/>
  <c r="K1180" i="4" s="1"/>
  <c r="P1180" i="4" s="1"/>
  <c r="O1024" i="4"/>
  <c r="K1024" i="4" s="1"/>
  <c r="P1024" i="4" s="1"/>
  <c r="O1026" i="4"/>
  <c r="K1026" i="4" s="1"/>
  <c r="P1026" i="4" s="1"/>
  <c r="O1025" i="4"/>
  <c r="K1025" i="4" s="1"/>
  <c r="P1025" i="4" s="1"/>
  <c r="O1015" i="4"/>
  <c r="K1015" i="4" s="1"/>
  <c r="P1015" i="4" s="1"/>
  <c r="O1009" i="4"/>
  <c r="K1009" i="4" s="1"/>
  <c r="P1009" i="4" s="1"/>
  <c r="O999" i="4"/>
  <c r="K999" i="4" s="1"/>
  <c r="P999" i="4" s="1"/>
  <c r="O998" i="4"/>
  <c r="K998" i="4" s="1"/>
  <c r="P998" i="4" s="1"/>
  <c r="O996" i="4"/>
  <c r="K996" i="4" s="1"/>
  <c r="P996" i="4" s="1"/>
  <c r="O997" i="4"/>
  <c r="K997" i="4" s="1"/>
  <c r="P997" i="4" s="1"/>
  <c r="O994" i="4"/>
  <c r="K994" i="4" s="1"/>
  <c r="P994" i="4" s="1"/>
  <c r="O920" i="4"/>
  <c r="K920" i="4" s="1"/>
  <c r="P920" i="4" s="1"/>
  <c r="O917" i="4"/>
  <c r="K917" i="4" s="1"/>
  <c r="P917" i="4" s="1"/>
  <c r="O913" i="4"/>
  <c r="K913" i="4" s="1"/>
  <c r="P913" i="4" s="1"/>
  <c r="O912" i="4"/>
  <c r="K912" i="4" s="1"/>
  <c r="P912" i="4" s="1"/>
  <c r="O911" i="4"/>
  <c r="K911" i="4" s="1"/>
  <c r="P911" i="4" s="1"/>
  <c r="O910" i="4"/>
  <c r="K910" i="4" s="1"/>
  <c r="P910" i="4" s="1"/>
  <c r="O909" i="4"/>
  <c r="K909" i="4" s="1"/>
  <c r="P909" i="4" s="1"/>
  <c r="O842" i="4"/>
  <c r="K842" i="4" s="1"/>
  <c r="P842" i="4" s="1"/>
  <c r="O831" i="4"/>
  <c r="K831" i="4" s="1"/>
  <c r="P831" i="4" s="1"/>
  <c r="O830" i="4"/>
  <c r="K830" i="4" s="1"/>
  <c r="P830" i="4" s="1"/>
  <c r="O829" i="4"/>
  <c r="K829" i="4" s="1"/>
  <c r="P829" i="4" s="1"/>
  <c r="O828" i="4"/>
  <c r="K828" i="4" s="1"/>
  <c r="P828" i="4" s="1"/>
  <c r="O823" i="4"/>
  <c r="K823" i="4" s="1"/>
  <c r="P823" i="4" s="1"/>
  <c r="O812" i="4"/>
  <c r="K812" i="4" s="1"/>
  <c r="P812" i="4" s="1"/>
  <c r="O811" i="4"/>
  <c r="K811" i="4" s="1"/>
  <c r="P811" i="4" s="1"/>
  <c r="O810" i="4"/>
  <c r="K810" i="4" s="1"/>
  <c r="P810" i="4" s="1"/>
  <c r="O809" i="4"/>
  <c r="K809" i="4" s="1"/>
  <c r="P809" i="4" s="1"/>
  <c r="O808" i="4"/>
  <c r="K808" i="4" s="1"/>
  <c r="P808" i="4" s="1"/>
  <c r="O781" i="4"/>
  <c r="K781" i="4" s="1"/>
  <c r="P781" i="4" s="1"/>
  <c r="O778" i="4"/>
  <c r="K778" i="4" s="1"/>
  <c r="P778" i="4" s="1"/>
  <c r="O760" i="4"/>
  <c r="K760" i="4" s="1"/>
  <c r="P760" i="4" s="1"/>
  <c r="O759" i="4"/>
  <c r="K759" i="4" s="1"/>
  <c r="P759" i="4" s="1"/>
  <c r="O742" i="4"/>
  <c r="K742" i="4" s="1"/>
  <c r="P742" i="4" s="1"/>
  <c r="O740" i="4"/>
  <c r="K740" i="4" s="1"/>
  <c r="P740" i="4" s="1"/>
  <c r="O739" i="4"/>
  <c r="K739" i="4" s="1"/>
  <c r="P739" i="4" s="1"/>
  <c r="O738" i="4"/>
  <c r="K738" i="4" s="1"/>
  <c r="P738" i="4" s="1"/>
  <c r="O735" i="4"/>
  <c r="K735" i="4" s="1"/>
  <c r="P735" i="4" s="1"/>
  <c r="O733" i="4"/>
  <c r="K733" i="4" s="1"/>
  <c r="P733" i="4" s="1"/>
  <c r="O732" i="4"/>
  <c r="K732" i="4" s="1"/>
  <c r="P732" i="4" s="1"/>
  <c r="O711" i="4"/>
  <c r="K711" i="4" s="1"/>
  <c r="P711" i="4" s="1"/>
  <c r="O705" i="4"/>
  <c r="K705" i="4" s="1"/>
  <c r="P705" i="4" s="1"/>
  <c r="O703" i="4"/>
  <c r="K703" i="4" s="1"/>
  <c r="P703" i="4" s="1"/>
  <c r="O702" i="4"/>
  <c r="K702" i="4" s="1"/>
  <c r="P702" i="4" s="1"/>
  <c r="O661" i="4"/>
  <c r="K661" i="4" s="1"/>
  <c r="P661" i="4" s="1"/>
  <c r="O660" i="4"/>
  <c r="K660" i="4" s="1"/>
  <c r="P660" i="4" s="1"/>
  <c r="O665" i="4"/>
  <c r="K665" i="4" s="1"/>
  <c r="P665" i="4" s="1"/>
  <c r="O636" i="4"/>
  <c r="K636" i="4" s="1"/>
  <c r="P636" i="4" s="1"/>
  <c r="O635" i="4"/>
  <c r="K635" i="4" s="1"/>
  <c r="P635" i="4" s="1"/>
  <c r="O633" i="4"/>
  <c r="K633" i="4" s="1"/>
  <c r="P633" i="4" s="1"/>
  <c r="O630" i="4"/>
  <c r="K630" i="4" s="1"/>
  <c r="P630" i="4" s="1"/>
  <c r="O629" i="4"/>
  <c r="K629" i="4" s="1"/>
  <c r="P629" i="4" s="1"/>
  <c r="O625" i="4"/>
  <c r="K625" i="4" s="1"/>
  <c r="P625" i="4" s="1"/>
  <c r="O623" i="4"/>
  <c r="K623" i="4" s="1"/>
  <c r="P623" i="4" s="1"/>
  <c r="O622" i="4"/>
  <c r="K622" i="4" s="1"/>
  <c r="P622" i="4" s="1"/>
  <c r="O624" i="4"/>
  <c r="K624" i="4" s="1"/>
  <c r="P624" i="4" s="1"/>
  <c r="O621" i="4"/>
  <c r="K621" i="4" s="1"/>
  <c r="P621" i="4" s="1"/>
  <c r="O596" i="4"/>
  <c r="K596" i="4" s="1"/>
  <c r="P596" i="4" s="1"/>
  <c r="O595" i="4"/>
  <c r="K595" i="4" s="1"/>
  <c r="P595" i="4" s="1"/>
  <c r="O576" i="4"/>
  <c r="K576" i="4" s="1"/>
  <c r="P576" i="4" s="1"/>
  <c r="O549" i="4"/>
  <c r="K549" i="4" s="1"/>
  <c r="P549" i="4" s="1"/>
  <c r="O503" i="4"/>
  <c r="K503" i="4" s="1"/>
  <c r="P503" i="4" s="1"/>
  <c r="O487" i="4"/>
  <c r="K487" i="4" s="1"/>
  <c r="P487" i="4" s="1"/>
  <c r="O485" i="4"/>
  <c r="K485" i="4" s="1"/>
  <c r="P485" i="4" s="1"/>
  <c r="O344" i="4"/>
  <c r="K344" i="4" s="1"/>
  <c r="P344" i="4" s="1"/>
  <c r="O343" i="4"/>
  <c r="K343" i="4" s="1"/>
  <c r="P343" i="4" s="1"/>
  <c r="O342" i="4"/>
  <c r="K342" i="4" s="1"/>
  <c r="P342" i="4" s="1"/>
  <c r="O334" i="4"/>
  <c r="K334" i="4" s="1"/>
  <c r="P334" i="4" s="1"/>
  <c r="O326" i="4"/>
  <c r="K326" i="4" s="1"/>
  <c r="P326" i="4" s="1"/>
  <c r="O324" i="4"/>
  <c r="K324" i="4" s="1"/>
  <c r="P324" i="4" s="1"/>
  <c r="O322" i="4"/>
  <c r="K322" i="4" s="1"/>
  <c r="P322" i="4" s="1"/>
  <c r="O321" i="4"/>
  <c r="K321" i="4" s="1"/>
  <c r="P321" i="4" s="1"/>
  <c r="O320" i="4"/>
  <c r="K320" i="4" s="1"/>
  <c r="P320" i="4" s="1"/>
  <c r="O315" i="4"/>
  <c r="K315" i="4" s="1"/>
  <c r="P315" i="4" s="1"/>
  <c r="O231" i="4"/>
  <c r="K231" i="4" s="1"/>
  <c r="P231" i="4" s="1"/>
  <c r="O230" i="4"/>
  <c r="K230" i="4" s="1"/>
  <c r="P230" i="4" s="1"/>
  <c r="O154" i="4"/>
  <c r="K154" i="4" s="1"/>
  <c r="P154" i="4" s="1"/>
  <c r="O153" i="4"/>
  <c r="K153" i="4" s="1"/>
  <c r="P153" i="4" s="1"/>
  <c r="O151" i="4"/>
  <c r="K151" i="4" s="1"/>
  <c r="P151" i="4" s="1"/>
  <c r="O143" i="4"/>
  <c r="K143" i="4" s="1"/>
  <c r="P143" i="4" s="1"/>
  <c r="O132" i="4"/>
  <c r="K132" i="4" s="1"/>
  <c r="P132" i="4" s="1"/>
  <c r="O131" i="4"/>
  <c r="K131" i="4" s="1"/>
  <c r="P131" i="4" s="1"/>
  <c r="O140" i="4"/>
  <c r="K140" i="4" s="1"/>
  <c r="P140" i="4" s="1"/>
  <c r="O139" i="4"/>
  <c r="K139" i="4" s="1"/>
  <c r="P139" i="4" s="1"/>
  <c r="O138" i="4"/>
  <c r="K138" i="4" s="1"/>
  <c r="P138" i="4" s="1"/>
  <c r="O137" i="4"/>
  <c r="K137" i="4" s="1"/>
  <c r="P137" i="4" s="1"/>
  <c r="O126" i="4"/>
  <c r="K126" i="4" s="1"/>
  <c r="P126" i="4" s="1"/>
  <c r="O125" i="4"/>
  <c r="K125" i="4" s="1"/>
  <c r="P125" i="4" s="1"/>
  <c r="O115" i="4"/>
  <c r="K115" i="4" s="1"/>
  <c r="P115" i="4" s="1"/>
  <c r="O100" i="4"/>
  <c r="K100" i="4" s="1"/>
  <c r="P100" i="4" s="1"/>
  <c r="O98" i="4"/>
  <c r="K98" i="4" s="1"/>
  <c r="P98" i="4" s="1"/>
  <c r="O96" i="4"/>
  <c r="K96" i="4" s="1"/>
  <c r="P96" i="4" s="1"/>
  <c r="O95" i="4"/>
  <c r="K95" i="4" s="1"/>
  <c r="P95" i="4" s="1"/>
  <c r="O87" i="4"/>
  <c r="K87" i="4" s="1"/>
  <c r="P87" i="4" s="1"/>
  <c r="O86" i="4"/>
  <c r="K86" i="4" s="1"/>
  <c r="P86" i="4" s="1"/>
  <c r="O88" i="4"/>
  <c r="K88" i="4" s="1"/>
  <c r="P88" i="4" s="1"/>
  <c r="O80" i="4"/>
  <c r="K80" i="4" s="1"/>
  <c r="P80" i="4" s="1"/>
  <c r="O77" i="4"/>
  <c r="K77" i="4" s="1"/>
  <c r="P77" i="4" s="1"/>
  <c r="O75" i="4"/>
  <c r="K75" i="4" s="1"/>
  <c r="P75" i="4" s="1"/>
  <c r="O72" i="4"/>
  <c r="K72" i="4" s="1"/>
  <c r="P72" i="4" s="1"/>
  <c r="O71" i="4"/>
  <c r="K71" i="4" s="1"/>
  <c r="P71" i="4" s="1"/>
  <c r="O70" i="4"/>
  <c r="K70" i="4" s="1"/>
  <c r="P70" i="4" s="1"/>
  <c r="O65" i="4"/>
  <c r="K65" i="4" s="1"/>
  <c r="P65" i="4" s="1"/>
  <c r="O64" i="4"/>
  <c r="K64" i="4" s="1"/>
  <c r="P64" i="4" s="1"/>
  <c r="O25" i="4"/>
  <c r="K25" i="4" s="1"/>
  <c r="P25" i="4" s="1"/>
  <c r="O22" i="4"/>
  <c r="K22" i="4" s="1"/>
  <c r="P22" i="4" s="1"/>
  <c r="O23" i="4"/>
  <c r="K23" i="4" s="1"/>
  <c r="P23" i="4" s="1"/>
  <c r="O33" i="4"/>
  <c r="K33" i="4" s="1"/>
  <c r="P33" i="4" s="1"/>
  <c r="O35" i="4"/>
  <c r="K35" i="4" s="1"/>
  <c r="P35" i="4" s="1"/>
  <c r="K2862" i="4" l="1"/>
  <c r="P2862" i="4" s="1"/>
  <c r="O45" i="4"/>
  <c r="K45" i="4" s="1"/>
  <c r="P45" i="4" s="1"/>
  <c r="O1252" i="4"/>
  <c r="K1252" i="4" s="1"/>
  <c r="P1252" i="4" s="1"/>
  <c r="O1370" i="4"/>
  <c r="K1370" i="4" s="1"/>
  <c r="P1370" i="4" s="1"/>
  <c r="O534" i="4"/>
  <c r="K534" i="4" s="1"/>
  <c r="P534" i="4" s="1"/>
  <c r="O43" i="4"/>
  <c r="K43" i="4" s="1"/>
  <c r="P43" i="4" s="1"/>
  <c r="O708" i="4"/>
  <c r="O17" i="4"/>
  <c r="K17" i="4" s="1"/>
  <c r="P17" i="4" s="1"/>
  <c r="O255" i="4"/>
  <c r="K255" i="4" s="1"/>
  <c r="P255" i="4" s="1"/>
  <c r="O357" i="4"/>
  <c r="O699" i="4"/>
  <c r="K699" i="4" s="1"/>
  <c r="P699" i="4" s="1"/>
  <c r="O2681" i="4"/>
  <c r="K2681" i="4" s="1"/>
  <c r="P2681" i="4" s="1"/>
  <c r="O2726" i="4"/>
  <c r="K2726" i="4" s="1"/>
  <c r="P2726" i="4" s="1"/>
  <c r="O2807" i="4"/>
  <c r="K2807" i="4" s="1"/>
  <c r="P2807" i="4" s="1"/>
  <c r="O1380" i="4"/>
  <c r="K1380" i="4" s="1"/>
  <c r="P1380" i="4" s="1"/>
  <c r="O2053" i="4"/>
  <c r="K2053" i="4" s="1"/>
  <c r="P2053" i="4" s="1"/>
  <c r="O1434" i="4"/>
  <c r="K1434" i="4" s="1"/>
  <c r="P1434" i="4" s="1"/>
  <c r="O200" i="4"/>
  <c r="K200" i="4" s="1"/>
  <c r="P200" i="4" s="1"/>
  <c r="O155" i="4"/>
  <c r="K155" i="4" s="1"/>
  <c r="P155" i="4" s="1"/>
  <c r="O229" i="4"/>
  <c r="K229" i="4" s="1"/>
  <c r="P229" i="4" s="1"/>
  <c r="O277" i="4"/>
  <c r="K277" i="4" s="1"/>
  <c r="P277" i="4" s="1"/>
  <c r="O289" i="4"/>
  <c r="K289" i="4" s="1"/>
  <c r="P289" i="4" s="1"/>
  <c r="O330" i="4"/>
  <c r="K330" i="4" s="1"/>
  <c r="P330" i="4" s="1"/>
  <c r="O345" i="4"/>
  <c r="K345" i="4" s="1"/>
  <c r="P345" i="4" s="1"/>
  <c r="O587" i="4"/>
  <c r="K587" i="4" s="1"/>
  <c r="P587" i="4" s="1"/>
  <c r="O632" i="4"/>
  <c r="K632" i="4" s="1"/>
  <c r="P632" i="4" s="1"/>
  <c r="O1482" i="4"/>
  <c r="K1482" i="4" s="1"/>
  <c r="P1482" i="4" s="1"/>
  <c r="O1671" i="4"/>
  <c r="K1671" i="4" s="1"/>
  <c r="P1671" i="4" s="1"/>
  <c r="O797" i="4"/>
  <c r="K797" i="4" s="1"/>
  <c r="P797" i="4" s="1"/>
  <c r="O928" i="4"/>
  <c r="K928" i="4" s="1"/>
  <c r="P928" i="4" s="1"/>
  <c r="O979" i="4"/>
  <c r="K979" i="4" s="1"/>
  <c r="P979" i="4" s="1"/>
  <c r="O990" i="4"/>
  <c r="K990" i="4" s="1"/>
  <c r="P990" i="4" s="1"/>
  <c r="O1078" i="4"/>
  <c r="K1078" i="4" s="1"/>
  <c r="P1078" i="4" s="1"/>
  <c r="O1453" i="4"/>
  <c r="K1453" i="4" s="1"/>
  <c r="P1453" i="4" s="1"/>
  <c r="O1539" i="4"/>
  <c r="K1539" i="4" s="1"/>
  <c r="P1539" i="4" s="1"/>
  <c r="O1631" i="4"/>
  <c r="K1631" i="4" s="1"/>
  <c r="P1631" i="4" s="1"/>
  <c r="O2030" i="4"/>
  <c r="K2030" i="4" s="1"/>
  <c r="P2030" i="4" s="1"/>
  <c r="O2016" i="4"/>
  <c r="K2016" i="4" s="1"/>
  <c r="P2016" i="4" s="1"/>
  <c r="O2515" i="4"/>
  <c r="K2515" i="4" s="1"/>
  <c r="P2515" i="4" s="1"/>
  <c r="O199" i="4"/>
  <c r="K199" i="4" s="1"/>
  <c r="P199" i="4" s="1"/>
  <c r="O20" i="4"/>
  <c r="K20" i="4" s="1"/>
  <c r="P20" i="4" s="1"/>
  <c r="O198" i="4"/>
  <c r="K198" i="4" s="1"/>
  <c r="P198" i="4" s="1"/>
  <c r="O210" i="4"/>
  <c r="K210" i="4" s="1"/>
  <c r="P210" i="4" s="1"/>
  <c r="O250" i="4"/>
  <c r="K250" i="4" s="1"/>
  <c r="P250" i="4" s="1"/>
  <c r="O297" i="4"/>
  <c r="K297" i="4" s="1"/>
  <c r="P297" i="4" s="1"/>
  <c r="O304" i="4"/>
  <c r="K304" i="4" s="1"/>
  <c r="P304" i="4" s="1"/>
  <c r="O471" i="4"/>
  <c r="K471" i="4" s="1"/>
  <c r="P471" i="4" s="1"/>
  <c r="O527" i="4"/>
  <c r="K527" i="4" s="1"/>
  <c r="P527" i="4" s="1"/>
  <c r="O533" i="4"/>
  <c r="K533" i="4" s="1"/>
  <c r="P533" i="4" s="1"/>
  <c r="O557" i="4"/>
  <c r="K557" i="4" s="1"/>
  <c r="P557" i="4" s="1"/>
  <c r="O565" i="4"/>
  <c r="K565" i="4" s="1"/>
  <c r="P565" i="4" s="1"/>
  <c r="O613" i="4"/>
  <c r="O618" i="4"/>
  <c r="K618" i="4" s="1"/>
  <c r="P618" i="4" s="1"/>
  <c r="O655" i="4"/>
  <c r="K655" i="4" s="1"/>
  <c r="P655" i="4" s="1"/>
  <c r="O731" i="4"/>
  <c r="K731" i="4" s="1"/>
  <c r="P731" i="4" s="1"/>
  <c r="O741" i="4"/>
  <c r="K741" i="4" s="1"/>
  <c r="P741" i="4" s="1"/>
  <c r="O896" i="4"/>
  <c r="K896" i="4" s="1"/>
  <c r="P896" i="4" s="1"/>
  <c r="O1730" i="4"/>
  <c r="K1730" i="4" s="1"/>
  <c r="P1730" i="4" s="1"/>
  <c r="O1851" i="4"/>
  <c r="K1851" i="4" s="1"/>
  <c r="P1851" i="4" s="1"/>
  <c r="O2408" i="4"/>
  <c r="K2408" i="4" s="1"/>
  <c r="P2408" i="4" s="1"/>
  <c r="O2458" i="4"/>
  <c r="K2458" i="4" s="1"/>
  <c r="P2458" i="4" s="1"/>
  <c r="O2531" i="4"/>
  <c r="K2531" i="4" s="1"/>
  <c r="P2531" i="4" s="1"/>
  <c r="O2654" i="4"/>
  <c r="K2654" i="4" s="1"/>
  <c r="P2654" i="4" s="1"/>
  <c r="O228" i="4"/>
  <c r="K228" i="4" s="1"/>
  <c r="P228" i="4" s="1"/>
  <c r="O40" i="4"/>
  <c r="O664" i="4"/>
  <c r="K664" i="4" s="1"/>
  <c r="P664" i="4" s="1"/>
  <c r="O239" i="4"/>
  <c r="K239" i="4" s="1"/>
  <c r="P239" i="4" s="1"/>
  <c r="O204" i="4"/>
  <c r="K204" i="4" s="1"/>
  <c r="P204" i="4" s="1"/>
  <c r="O194" i="4"/>
  <c r="K194" i="4" s="1"/>
  <c r="P194" i="4" s="1"/>
  <c r="O219" i="4"/>
  <c r="K219" i="4" s="1"/>
  <c r="P219" i="4" s="1"/>
  <c r="O164" i="4"/>
  <c r="K164" i="4" s="1"/>
  <c r="P164" i="4" s="1"/>
  <c r="O173" i="4"/>
  <c r="K173" i="4" s="1"/>
  <c r="P173" i="4" s="1"/>
  <c r="O195" i="4"/>
  <c r="K195" i="4" s="1"/>
  <c r="P195" i="4" s="1"/>
  <c r="O197" i="4"/>
  <c r="K197" i="4" s="1"/>
  <c r="P197" i="4" s="1"/>
  <c r="O312" i="4"/>
  <c r="K312" i="4" s="1"/>
  <c r="P312" i="4" s="1"/>
  <c r="O318" i="4"/>
  <c r="K318" i="4" s="1"/>
  <c r="P318" i="4" s="1"/>
  <c r="O658" i="4"/>
  <c r="K658" i="4" s="1"/>
  <c r="P658" i="4" s="1"/>
  <c r="O2668" i="4"/>
  <c r="K2668" i="4" s="1"/>
  <c r="P2668" i="4" s="1"/>
  <c r="O175" i="4"/>
  <c r="K175" i="4" s="1"/>
  <c r="P175" i="4" s="1"/>
  <c r="O184" i="4"/>
  <c r="K184" i="4" s="1"/>
  <c r="P184" i="4" s="1"/>
  <c r="O208" i="4"/>
  <c r="K208" i="4" s="1"/>
  <c r="P208" i="4" s="1"/>
  <c r="O24" i="4"/>
  <c r="K24" i="4" s="1"/>
  <c r="P24" i="4" s="1"/>
  <c r="O186" i="4"/>
  <c r="K186" i="4" s="1"/>
  <c r="P186" i="4" s="1"/>
  <c r="O209" i="4"/>
  <c r="K209" i="4" s="1"/>
  <c r="P209" i="4" s="1"/>
  <c r="O26" i="4"/>
  <c r="K26" i="4" s="1"/>
  <c r="P26" i="4" s="1"/>
  <c r="O162" i="4"/>
  <c r="K162" i="4" s="1"/>
  <c r="P162" i="4" s="1"/>
  <c r="O185" i="4"/>
  <c r="K185" i="4" s="1"/>
  <c r="P185" i="4" s="1"/>
  <c r="O193" i="4"/>
  <c r="K193" i="4" s="1"/>
  <c r="P193" i="4" s="1"/>
  <c r="O203" i="4"/>
  <c r="K203" i="4" s="1"/>
  <c r="P203" i="4" s="1"/>
  <c r="O214" i="4"/>
  <c r="K214" i="4" s="1"/>
  <c r="P214" i="4" s="1"/>
  <c r="O244" i="4"/>
  <c r="K244" i="4" s="1"/>
  <c r="P244" i="4" s="1"/>
  <c r="O251" i="4"/>
  <c r="K251" i="4" s="1"/>
  <c r="P251" i="4" s="1"/>
  <c r="O274" i="4"/>
  <c r="K274" i="4" s="1"/>
  <c r="P274" i="4" s="1"/>
  <c r="O285" i="4"/>
  <c r="K285" i="4" s="1"/>
  <c r="P285" i="4" s="1"/>
  <c r="O292" i="4"/>
  <c r="K292" i="4" s="1"/>
  <c r="P292" i="4" s="1"/>
  <c r="O303" i="4"/>
  <c r="K303" i="4" s="1"/>
  <c r="P303" i="4" s="1"/>
  <c r="O317" i="4"/>
  <c r="K317" i="4" s="1"/>
  <c r="P317" i="4" s="1"/>
  <c r="O337" i="4"/>
  <c r="K337" i="4" s="1"/>
  <c r="P337" i="4" s="1"/>
  <c r="O352" i="4"/>
  <c r="K352" i="4" s="1"/>
  <c r="P352" i="4" s="1"/>
  <c r="O526" i="4"/>
  <c r="O537" i="4"/>
  <c r="K537" i="4" s="1"/>
  <c r="P537" i="4" s="1"/>
  <c r="O545" i="4"/>
  <c r="K545" i="4" s="1"/>
  <c r="P545" i="4" s="1"/>
  <c r="O556" i="4"/>
  <c r="K556" i="4" s="1"/>
  <c r="P556" i="4" s="1"/>
  <c r="O564" i="4"/>
  <c r="K564" i="4" s="1"/>
  <c r="P564" i="4" s="1"/>
  <c r="O604" i="4"/>
  <c r="O616" i="4"/>
  <c r="K616" i="4" s="1"/>
  <c r="P616" i="4" s="1"/>
  <c r="O639" i="4"/>
  <c r="O657" i="4"/>
  <c r="K657" i="4" s="1"/>
  <c r="P657" i="4" s="1"/>
  <c r="O675" i="4"/>
  <c r="O701" i="4"/>
  <c r="K701" i="4" s="1"/>
  <c r="P701" i="4" s="1"/>
  <c r="O722" i="4"/>
  <c r="O734" i="4"/>
  <c r="K734" i="4" s="1"/>
  <c r="P734" i="4" s="1"/>
  <c r="O758" i="4"/>
  <c r="K758" i="4" s="1"/>
  <c r="P758" i="4" s="1"/>
  <c r="O796" i="4"/>
  <c r="K796" i="4" s="1"/>
  <c r="P796" i="4" s="1"/>
  <c r="O897" i="4"/>
  <c r="K897" i="4" s="1"/>
  <c r="P897" i="4" s="1"/>
  <c r="O927" i="4"/>
  <c r="K927" i="4" s="1"/>
  <c r="P927" i="4" s="1"/>
  <c r="O978" i="4"/>
  <c r="K978" i="4" s="1"/>
  <c r="P978" i="4" s="1"/>
  <c r="O986" i="4"/>
  <c r="K986" i="4" s="1"/>
  <c r="P986" i="4" s="1"/>
  <c r="O1037" i="4"/>
  <c r="K1037" i="4" s="1"/>
  <c r="P1037" i="4" s="1"/>
  <c r="O1139" i="4"/>
  <c r="K1139" i="4" s="1"/>
  <c r="P1139" i="4" s="1"/>
  <c r="O1398" i="4"/>
  <c r="K1398" i="4" s="1"/>
  <c r="P1398" i="4" s="1"/>
  <c r="O2015" i="4"/>
  <c r="K2015" i="4" s="1"/>
  <c r="P2015" i="4" s="1"/>
  <c r="O2351" i="4"/>
  <c r="K2351" i="4" s="1"/>
  <c r="P2351" i="4" s="1"/>
  <c r="O2457" i="4"/>
  <c r="K2457" i="4" s="1"/>
  <c r="P2457" i="4" s="1"/>
  <c r="O2641" i="4"/>
  <c r="K2641" i="4" s="1"/>
  <c r="P2641" i="4" s="1"/>
  <c r="O2671" i="4"/>
  <c r="K2671" i="4" s="1"/>
  <c r="P2671" i="4" s="1"/>
  <c r="O2723" i="4"/>
  <c r="K2723" i="4" s="1"/>
  <c r="P2723" i="4" s="1"/>
  <c r="O2812" i="4"/>
  <c r="K2812" i="4" s="1"/>
  <c r="P2812" i="4" s="1"/>
  <c r="O2836" i="4"/>
  <c r="K2836" i="4" s="1"/>
  <c r="P2836" i="4" s="1"/>
  <c r="O112" i="4"/>
  <c r="K112" i="4" s="1"/>
  <c r="P112" i="4" s="1"/>
  <c r="O241" i="4"/>
  <c r="K241" i="4" s="1"/>
  <c r="P241" i="4" s="1"/>
  <c r="O252" i="4"/>
  <c r="K252" i="4" s="1"/>
  <c r="P252" i="4" s="1"/>
  <c r="O272" i="4"/>
  <c r="O283" i="4"/>
  <c r="K283" i="4" s="1"/>
  <c r="P283" i="4" s="1"/>
  <c r="O291" i="4"/>
  <c r="K291" i="4" s="1"/>
  <c r="P291" i="4" s="1"/>
  <c r="O300" i="4"/>
  <c r="K300" i="4" s="1"/>
  <c r="P300" i="4" s="1"/>
  <c r="O311" i="4"/>
  <c r="K311" i="4" s="1"/>
  <c r="P311" i="4" s="1"/>
  <c r="O313" i="4"/>
  <c r="K313" i="4" s="1"/>
  <c r="P313" i="4" s="1"/>
  <c r="O316" i="4"/>
  <c r="K316" i="4" s="1"/>
  <c r="P316" i="4" s="1"/>
  <c r="O346" i="4"/>
  <c r="K346" i="4" s="1"/>
  <c r="P346" i="4" s="1"/>
  <c r="O375" i="4"/>
  <c r="K375" i="4" s="1"/>
  <c r="P375" i="4" s="1"/>
  <c r="O497" i="4"/>
  <c r="K497" i="4" s="1"/>
  <c r="P497" i="4" s="1"/>
  <c r="O518" i="4"/>
  <c r="K518" i="4" s="1"/>
  <c r="P518" i="4" s="1"/>
  <c r="O531" i="4"/>
  <c r="K531" i="4" s="1"/>
  <c r="P531" i="4" s="1"/>
  <c r="O536" i="4"/>
  <c r="K536" i="4" s="1"/>
  <c r="P536" i="4" s="1"/>
  <c r="O543" i="4"/>
  <c r="K543" i="4" s="1"/>
  <c r="P543" i="4" s="1"/>
  <c r="O562" i="4"/>
  <c r="K562" i="4" s="1"/>
  <c r="P562" i="4" s="1"/>
  <c r="O615" i="4"/>
  <c r="K615" i="4" s="1"/>
  <c r="P615" i="4" s="1"/>
  <c r="O620" i="4"/>
  <c r="K620" i="4" s="1"/>
  <c r="P620" i="4" s="1"/>
  <c r="O656" i="4"/>
  <c r="K656" i="4" s="1"/>
  <c r="P656" i="4" s="1"/>
  <c r="O663" i="4"/>
  <c r="K663" i="4" s="1"/>
  <c r="P663" i="4" s="1"/>
  <c r="O670" i="4"/>
  <c r="K670" i="4" s="1"/>
  <c r="P670" i="4" s="1"/>
  <c r="O698" i="4"/>
  <c r="K698" i="4" s="1"/>
  <c r="P698" i="4" s="1"/>
  <c r="O756" i="4"/>
  <c r="K756" i="4" s="1"/>
  <c r="P756" i="4" s="1"/>
  <c r="O769" i="4"/>
  <c r="K769" i="4" s="1"/>
  <c r="P769" i="4" s="1"/>
  <c r="O779" i="4"/>
  <c r="K779" i="4" s="1"/>
  <c r="P779" i="4" s="1"/>
  <c r="O795" i="4"/>
  <c r="K795" i="4" s="1"/>
  <c r="P795" i="4" s="1"/>
  <c r="O801" i="4"/>
  <c r="K801" i="4" s="1"/>
  <c r="P801" i="4" s="1"/>
  <c r="O818" i="4"/>
  <c r="O895" i="4"/>
  <c r="K895" i="4" s="1"/>
  <c r="P895" i="4" s="1"/>
  <c r="O900" i="4"/>
  <c r="K900" i="4" s="1"/>
  <c r="P900" i="4" s="1"/>
  <c r="O919" i="4"/>
  <c r="K919" i="4" s="1"/>
  <c r="P919" i="4" s="1"/>
  <c r="O925" i="4"/>
  <c r="K925" i="4" s="1"/>
  <c r="P925" i="4" s="1"/>
  <c r="O966" i="4"/>
  <c r="K966" i="4" s="1"/>
  <c r="P966" i="4" s="1"/>
  <c r="O985" i="4"/>
  <c r="K985" i="4" s="1"/>
  <c r="P985" i="4" s="1"/>
  <c r="O993" i="4"/>
  <c r="K993" i="4" s="1"/>
  <c r="P993" i="4" s="1"/>
  <c r="O1000" i="4"/>
  <c r="K1000" i="4" s="1"/>
  <c r="P1000" i="4" s="1"/>
  <c r="O1117" i="4"/>
  <c r="K1117" i="4" s="1"/>
  <c r="P1117" i="4" s="1"/>
  <c r="O1245" i="4"/>
  <c r="K1245" i="4" s="1"/>
  <c r="P1245" i="4" s="1"/>
  <c r="O1353" i="4"/>
  <c r="K1353" i="4" s="1"/>
  <c r="P1353" i="4" s="1"/>
  <c r="O1365" i="4"/>
  <c r="K1365" i="4" s="1"/>
  <c r="P1365" i="4" s="1"/>
  <c r="O1721" i="4"/>
  <c r="K1721" i="4" s="1"/>
  <c r="P1721" i="4" s="1"/>
  <c r="O1855" i="4"/>
  <c r="K1855" i="4" s="1"/>
  <c r="P1855" i="4" s="1"/>
  <c r="O1988" i="4"/>
  <c r="K1988" i="4" s="1"/>
  <c r="P1988" i="4" s="1"/>
  <c r="O2029" i="4"/>
  <c r="K2029" i="4" s="1"/>
  <c r="P2029" i="4" s="1"/>
  <c r="O2043" i="4"/>
  <c r="K2043" i="4" s="1"/>
  <c r="P2043" i="4" s="1"/>
  <c r="O2176" i="4"/>
  <c r="K2176" i="4" s="1"/>
  <c r="P2176" i="4" s="1"/>
  <c r="O2252" i="4"/>
  <c r="K2252" i="4" s="1"/>
  <c r="P2252" i="4" s="1"/>
  <c r="O2493" i="4"/>
  <c r="K2493" i="4" s="1"/>
  <c r="P2493" i="4" s="1"/>
  <c r="O2590" i="4"/>
  <c r="K2590" i="4" s="1"/>
  <c r="P2590" i="4" s="1"/>
  <c r="O2721" i="4"/>
  <c r="K2721" i="4" s="1"/>
  <c r="P2721" i="4" s="1"/>
  <c r="O2731" i="4"/>
  <c r="O2804" i="4"/>
  <c r="K2804" i="4" s="1"/>
  <c r="P2804" i="4" s="1"/>
  <c r="O2851" i="4"/>
  <c r="K2851" i="4" s="1"/>
  <c r="P2851" i="4" s="1"/>
  <c r="O2874" i="4"/>
  <c r="K2874" i="4" s="1"/>
  <c r="P2874" i="4" s="1"/>
  <c r="O237" i="4"/>
  <c r="K237" i="4" s="1"/>
  <c r="P237" i="4" s="1"/>
  <c r="O242" i="4"/>
  <c r="K242" i="4" s="1"/>
  <c r="P242" i="4" s="1"/>
  <c r="O254" i="4"/>
  <c r="K254" i="4" s="1"/>
  <c r="P254" i="4" s="1"/>
  <c r="O273" i="4"/>
  <c r="O279" i="4"/>
  <c r="K279" i="4" s="1"/>
  <c r="P279" i="4" s="1"/>
  <c r="O298" i="4"/>
  <c r="K298" i="4" s="1"/>
  <c r="P298" i="4" s="1"/>
  <c r="O306" i="4"/>
  <c r="K306" i="4" s="1"/>
  <c r="P306" i="4" s="1"/>
  <c r="O336" i="4"/>
  <c r="K336" i="4" s="1"/>
  <c r="P336" i="4" s="1"/>
  <c r="O340" i="4"/>
  <c r="K340" i="4" s="1"/>
  <c r="P340" i="4" s="1"/>
  <c r="O356" i="4"/>
  <c r="O484" i="4"/>
  <c r="K484" i="4" s="1"/>
  <c r="P484" i="4" s="1"/>
  <c r="O486" i="4"/>
  <c r="K486" i="4" s="1"/>
  <c r="P486" i="4" s="1"/>
  <c r="O492" i="4"/>
  <c r="K492" i="4" s="1"/>
  <c r="P492" i="4" s="1"/>
  <c r="O530" i="4"/>
  <c r="K530" i="4" s="1"/>
  <c r="P530" i="4" s="1"/>
  <c r="O535" i="4"/>
  <c r="K535" i="4" s="1"/>
  <c r="P535" i="4" s="1"/>
  <c r="O539" i="4"/>
  <c r="K539" i="4" s="1"/>
  <c r="P539" i="4" s="1"/>
  <c r="O559" i="4"/>
  <c r="K559" i="4" s="1"/>
  <c r="P559" i="4" s="1"/>
  <c r="O614" i="4"/>
  <c r="K614" i="4" s="1"/>
  <c r="P614" i="4" s="1"/>
  <c r="O619" i="4"/>
  <c r="K619" i="4" s="1"/>
  <c r="P619" i="4" s="1"/>
  <c r="O659" i="4"/>
  <c r="K659" i="4" s="1"/>
  <c r="P659" i="4" s="1"/>
  <c r="O697" i="4"/>
  <c r="K697" i="4" s="1"/>
  <c r="P697" i="4" s="1"/>
  <c r="O747" i="4"/>
  <c r="K747" i="4" s="1"/>
  <c r="P747" i="4" s="1"/>
  <c r="O800" i="4"/>
  <c r="K800" i="4" s="1"/>
  <c r="P800" i="4" s="1"/>
  <c r="O890" i="4"/>
  <c r="K890" i="4" s="1"/>
  <c r="P890" i="4" s="1"/>
  <c r="O899" i="4"/>
  <c r="K899" i="4" s="1"/>
  <c r="P899" i="4" s="1"/>
  <c r="O918" i="4"/>
  <c r="K918" i="4" s="1"/>
  <c r="P918" i="4" s="1"/>
  <c r="O929" i="4"/>
  <c r="K929" i="4" s="1"/>
  <c r="P929" i="4" s="1"/>
  <c r="O983" i="4"/>
  <c r="K983" i="4" s="1"/>
  <c r="P983" i="4" s="1"/>
  <c r="O992" i="4"/>
  <c r="K992" i="4" s="1"/>
  <c r="P992" i="4" s="1"/>
  <c r="O1096" i="4"/>
  <c r="K1096" i="4" s="1"/>
  <c r="P1096" i="4" s="1"/>
  <c r="O1235" i="4"/>
  <c r="K1235" i="4" s="1"/>
  <c r="P1235" i="4" s="1"/>
  <c r="O1486" i="4"/>
  <c r="K1486" i="4" s="1"/>
  <c r="P1486" i="4" s="1"/>
  <c r="O1942" i="4"/>
  <c r="K1942" i="4" s="1"/>
  <c r="P1942" i="4" s="1"/>
  <c r="O2027" i="4"/>
  <c r="K2027" i="4" s="1"/>
  <c r="P2027" i="4" s="1"/>
  <c r="O2268" i="4"/>
  <c r="K2268" i="4" s="1"/>
  <c r="P2268" i="4" s="1"/>
  <c r="O2354" i="4"/>
  <c r="K2354" i="4" s="1"/>
  <c r="P2354" i="4" s="1"/>
  <c r="O2452" i="4"/>
  <c r="K2452" i="4" s="1"/>
  <c r="P2452" i="4" s="1"/>
  <c r="O2459" i="4"/>
  <c r="K2459" i="4" s="1"/>
  <c r="P2459" i="4" s="1"/>
  <c r="O2655" i="4"/>
  <c r="K2655" i="4" s="1"/>
  <c r="P2655" i="4" s="1"/>
  <c r="O2690" i="4"/>
  <c r="K2690" i="4" s="1"/>
  <c r="P2690" i="4" s="1"/>
  <c r="O2789" i="4"/>
  <c r="K2789" i="4" s="1"/>
  <c r="P2789" i="4" s="1"/>
  <c r="O2810" i="4"/>
  <c r="K2810" i="4" s="1"/>
  <c r="P2810" i="4" s="1"/>
  <c r="O2879" i="4"/>
  <c r="K2879" i="4" s="1"/>
  <c r="P2879" i="4" s="1"/>
  <c r="K2731" i="4" l="1"/>
  <c r="K272" i="4"/>
  <c r="K639" i="4"/>
  <c r="K356" i="4"/>
  <c r="K526" i="4"/>
  <c r="K613" i="4"/>
  <c r="K818" i="4"/>
  <c r="K722" i="4"/>
  <c r="K675" i="4"/>
  <c r="K357" i="4"/>
  <c r="K273" i="4"/>
  <c r="K604" i="4"/>
  <c r="K708" i="4"/>
  <c r="K40" i="4"/>
  <c r="P356" i="4" l="1"/>
  <c r="P639" i="4"/>
  <c r="P272" i="4"/>
  <c r="P2731" i="4"/>
  <c r="P40" i="4"/>
  <c r="P604" i="4"/>
  <c r="P722" i="4"/>
  <c r="P273" i="4"/>
  <c r="P818" i="4"/>
  <c r="P675" i="4"/>
  <c r="P357" i="4"/>
  <c r="P613" i="4"/>
  <c r="P708" i="4"/>
  <c r="P526" i="4"/>
  <c r="O2835" i="4" l="1"/>
  <c r="K2835" i="4" s="1"/>
  <c r="P2835" i="4" s="1"/>
  <c r="O2667" i="4"/>
  <c r="K2667" i="4" s="1"/>
  <c r="P2667" i="4" s="1"/>
  <c r="O2638" i="4"/>
  <c r="K2638" i="4" s="1"/>
  <c r="P2638" i="4" s="1"/>
  <c r="O2639" i="4"/>
  <c r="K2639" i="4" s="1"/>
  <c r="P2639" i="4" s="1"/>
  <c r="O2642" i="4"/>
  <c r="K2642" i="4" s="1"/>
  <c r="P2642" i="4" s="1"/>
  <c r="O2600" i="4"/>
  <c r="K2600" i="4" s="1"/>
  <c r="P2600" i="4" s="1"/>
  <c r="O2603" i="4"/>
  <c r="K2603" i="4" s="1"/>
  <c r="P2603" i="4" s="1"/>
  <c r="O2605" i="4"/>
  <c r="K2605" i="4" s="1"/>
  <c r="P2605" i="4" s="1"/>
  <c r="O2606" i="4"/>
  <c r="K2606" i="4" s="1"/>
  <c r="P2606" i="4" s="1"/>
  <c r="O2610" i="4"/>
  <c r="K2610" i="4" s="1"/>
  <c r="P2610" i="4" s="1"/>
  <c r="O2612" i="4"/>
  <c r="K2612" i="4" s="1"/>
  <c r="P2612" i="4" s="1"/>
  <c r="O2617" i="4"/>
  <c r="K2617" i="4" s="1"/>
  <c r="P2617" i="4" s="1"/>
  <c r="O2625" i="4"/>
  <c r="K2625" i="4" s="1"/>
  <c r="P2625" i="4" s="1"/>
  <c r="O2628" i="4"/>
  <c r="K2628" i="4" s="1"/>
  <c r="P2628" i="4" s="1"/>
  <c r="O2629" i="4"/>
  <c r="K2629" i="4" s="1"/>
  <c r="P2629" i="4" s="1"/>
  <c r="O2466" i="4"/>
  <c r="K2466" i="4" s="1"/>
  <c r="P2466" i="4" s="1"/>
  <c r="O2467" i="4"/>
  <c r="K2467" i="4" s="1"/>
  <c r="P2467" i="4" s="1"/>
  <c r="O2468" i="4"/>
  <c r="K2468" i="4" s="1"/>
  <c r="P2468" i="4" s="1"/>
  <c r="O2470" i="4"/>
  <c r="K2470" i="4" s="1"/>
  <c r="P2470" i="4" s="1"/>
  <c r="O2520" i="4"/>
  <c r="K2520" i="4" s="1"/>
  <c r="P2520" i="4" s="1"/>
  <c r="O2521" i="4"/>
  <c r="K2521" i="4" s="1"/>
  <c r="P2521" i="4" s="1"/>
  <c r="O2524" i="4"/>
  <c r="K2524" i="4" s="1"/>
  <c r="P2524" i="4" s="1"/>
  <c r="O2525" i="4"/>
  <c r="K2525" i="4" s="1"/>
  <c r="P2525" i="4" s="1"/>
  <c r="O2526" i="4"/>
  <c r="K2526" i="4" s="1"/>
  <c r="P2526" i="4" s="1"/>
  <c r="O2528" i="4"/>
  <c r="K2528" i="4" s="1"/>
  <c r="P2528" i="4" s="1"/>
  <c r="O2533" i="4"/>
  <c r="K2533" i="4" s="1"/>
  <c r="P2533" i="4" s="1"/>
  <c r="O2534" i="4"/>
  <c r="K2534" i="4" s="1"/>
  <c r="P2534" i="4" s="1"/>
  <c r="O2535" i="4"/>
  <c r="K2535" i="4" s="1"/>
  <c r="P2535" i="4" s="1"/>
  <c r="O2547" i="4"/>
  <c r="K2547" i="4" s="1"/>
  <c r="P2547" i="4" s="1"/>
  <c r="O2548" i="4"/>
  <c r="K2548" i="4" s="1"/>
  <c r="P2548" i="4" s="1"/>
  <c r="O2550" i="4"/>
  <c r="K2550" i="4" s="1"/>
  <c r="P2550" i="4" s="1"/>
  <c r="O2551" i="4"/>
  <c r="K2551" i="4" s="1"/>
  <c r="P2551" i="4" s="1"/>
  <c r="O2554" i="4"/>
  <c r="K2554" i="4" s="1"/>
  <c r="P2554" i="4" s="1"/>
  <c r="O2564" i="4"/>
  <c r="K2564" i="4" s="1"/>
  <c r="P2564" i="4" s="1"/>
  <c r="O2560" i="4"/>
  <c r="K2560" i="4" s="1"/>
  <c r="P2560" i="4" s="1"/>
  <c r="O2561" i="4"/>
  <c r="K2561" i="4" s="1"/>
  <c r="P2561" i="4" s="1"/>
  <c r="O2562" i="4"/>
  <c r="K2562" i="4" s="1"/>
  <c r="P2562" i="4" s="1"/>
  <c r="O2563" i="4"/>
  <c r="K2563" i="4" s="1"/>
  <c r="P2563" i="4" s="1"/>
  <c r="O2456" i="4"/>
  <c r="K2456" i="4" s="1"/>
  <c r="P2456" i="4" s="1"/>
  <c r="O2624" i="4" l="1"/>
  <c r="K2624" i="4" s="1"/>
  <c r="P2624" i="4" s="1"/>
  <c r="O2643" i="4"/>
  <c r="K2643" i="4" s="1"/>
  <c r="P2643" i="4" s="1"/>
  <c r="O2827" i="4"/>
  <c r="K2827" i="4" s="1"/>
  <c r="P2827" i="4" s="1"/>
  <c r="O2594" i="4"/>
  <c r="K2594" i="4" s="1"/>
  <c r="P2594" i="4" s="1"/>
  <c r="O2543" i="4"/>
  <c r="K2543" i="4" s="1"/>
  <c r="P2543" i="4" s="1"/>
  <c r="O2793" i="4"/>
  <c r="K2793" i="4" s="1"/>
  <c r="P2793" i="4" s="1"/>
  <c r="O2637" i="4"/>
  <c r="O2662" i="4"/>
  <c r="O2455" i="4"/>
  <c r="O2718" i="4"/>
  <c r="K2718" i="4" s="1"/>
  <c r="P2718" i="4" s="1"/>
  <c r="O2507" i="4"/>
  <c r="K2507" i="4" s="1"/>
  <c r="P2507" i="4" s="1"/>
  <c r="O2599" i="4"/>
  <c r="K2599" i="4" s="1"/>
  <c r="P2599" i="4" s="1"/>
  <c r="O2680" i="4"/>
  <c r="K2680" i="4" s="1"/>
  <c r="P2680" i="4" s="1"/>
  <c r="O2469" i="4"/>
  <c r="K2469" i="4" s="1"/>
  <c r="P2469" i="4" s="1"/>
  <c r="O2593" i="4"/>
  <c r="K2593" i="4" s="1"/>
  <c r="P2593" i="4" s="1"/>
  <c r="O2871" i="4"/>
  <c r="K2871" i="4" s="1"/>
  <c r="P2871" i="4" s="1"/>
  <c r="O2559" i="4"/>
  <c r="K2559" i="4" s="1"/>
  <c r="P2559" i="4" s="1"/>
  <c r="O2489" i="4"/>
  <c r="K2489" i="4" s="1"/>
  <c r="P2489" i="4" s="1"/>
  <c r="O2482" i="4"/>
  <c r="K2482" i="4" s="1"/>
  <c r="P2482" i="4" s="1"/>
  <c r="O2545" i="4"/>
  <c r="K2545" i="4" s="1"/>
  <c r="P2545" i="4" s="1"/>
  <c r="O2532" i="4"/>
  <c r="K2532" i="4" s="1"/>
  <c r="P2532" i="4" s="1"/>
  <c r="O2478" i="4"/>
  <c r="K2478" i="4" s="1"/>
  <c r="P2478" i="4" s="1"/>
  <c r="O2615" i="4"/>
  <c r="K2615" i="4" s="1"/>
  <c r="P2615" i="4" s="1"/>
  <c r="O2850" i="4"/>
  <c r="K2850" i="4" s="1"/>
  <c r="P2850" i="4" s="1"/>
  <c r="O2614" i="4"/>
  <c r="K2614" i="4" s="1"/>
  <c r="P2614" i="4" s="1"/>
  <c r="O2794" i="4"/>
  <c r="K2794" i="4" s="1"/>
  <c r="P2794" i="4" s="1"/>
  <c r="O2701" i="4"/>
  <c r="K2701" i="4" s="1"/>
  <c r="P2701" i="4" s="1"/>
  <c r="O2720" i="4"/>
  <c r="K2720" i="4" s="1"/>
  <c r="P2720" i="4" s="1"/>
  <c r="O2505" i="4"/>
  <c r="K2505" i="4" s="1"/>
  <c r="P2505" i="4" s="1"/>
  <c r="O2488" i="4"/>
  <c r="K2488" i="4" s="1"/>
  <c r="P2488" i="4" s="1"/>
  <c r="O2481" i="4"/>
  <c r="K2481" i="4" s="1"/>
  <c r="P2481" i="4" s="1"/>
  <c r="O2689" i="4"/>
  <c r="K2689" i="4" s="1"/>
  <c r="P2689" i="4" s="1"/>
  <c r="O2717" i="4"/>
  <c r="K2717" i="4" s="1"/>
  <c r="P2717" i="4" s="1"/>
  <c r="O2880" i="4"/>
  <c r="K2880" i="4" s="1"/>
  <c r="P2880" i="4" s="1"/>
  <c r="O2849" i="4"/>
  <c r="K2849" i="4" s="1"/>
  <c r="P2849" i="4" s="1"/>
  <c r="O2581" i="4"/>
  <c r="K2581" i="4" s="1"/>
  <c r="P2581" i="4" s="1"/>
  <c r="O2504" i="4"/>
  <c r="K2504" i="4" s="1"/>
  <c r="P2504" i="4" s="1"/>
  <c r="O2484" i="4"/>
  <c r="K2484" i="4" s="1"/>
  <c r="P2484" i="4" s="1"/>
  <c r="O2480" i="4"/>
  <c r="K2480" i="4" s="1"/>
  <c r="P2480" i="4" s="1"/>
  <c r="O2587" i="4"/>
  <c r="O2685" i="4"/>
  <c r="K2685" i="4" s="1"/>
  <c r="P2685" i="4" s="1"/>
  <c r="O2508" i="4"/>
  <c r="K2508" i="4" s="1"/>
  <c r="P2508" i="4" s="1"/>
  <c r="O2503" i="4"/>
  <c r="K2503" i="4" s="1"/>
  <c r="P2503" i="4" s="1"/>
  <c r="O2483" i="4"/>
  <c r="K2483" i="4" s="1"/>
  <c r="P2483" i="4" s="1"/>
  <c r="O2479" i="4"/>
  <c r="K2479" i="4" s="1"/>
  <c r="P2479" i="4" s="1"/>
  <c r="O2592" i="4"/>
  <c r="K2592" i="4" s="1"/>
  <c r="P2592" i="4" s="1"/>
  <c r="O2719" i="4"/>
  <c r="K2719" i="4" s="1"/>
  <c r="P2719" i="4" s="1"/>
  <c r="O2861" i="4"/>
  <c r="K2861" i="4" s="1"/>
  <c r="P2861" i="4" s="1"/>
  <c r="K2637" i="4" l="1"/>
  <c r="K2587" i="4"/>
  <c r="K2455" i="4"/>
  <c r="K2662" i="4"/>
  <c r="P2455" i="4" l="1"/>
  <c r="P2662" i="4"/>
  <c r="P2587" i="4"/>
  <c r="P2637" i="4"/>
  <c r="O1217" i="4" l="1"/>
  <c r="K1217" i="4" s="1"/>
  <c r="P1217" i="4" s="1"/>
  <c r="O2644" i="4" l="1"/>
  <c r="O2659" i="4"/>
  <c r="K2659" i="4" s="1"/>
  <c r="P2659" i="4" s="1"/>
  <c r="K2644" i="4" l="1"/>
  <c r="P2644" i="4" l="1"/>
  <c r="O784" i="4"/>
  <c r="K784" i="4" s="1"/>
  <c r="P784" i="4" s="1"/>
  <c r="O880" i="4"/>
  <c r="K880" i="4" s="1"/>
  <c r="P880" i="4" s="1"/>
  <c r="O1248" i="4" l="1"/>
  <c r="K1248" i="4" s="1"/>
  <c r="P1248" i="4" s="1"/>
  <c r="O1253" i="4"/>
  <c r="K1253" i="4" s="1"/>
  <c r="P1253" i="4" s="1"/>
  <c r="O1261" i="4"/>
  <c r="K1261" i="4" s="1"/>
  <c r="P1261" i="4" s="1"/>
  <c r="O1268" i="4"/>
  <c r="K1268" i="4" s="1"/>
  <c r="P1268" i="4" s="1"/>
  <c r="O1277" i="4"/>
  <c r="K1277" i="4" s="1"/>
  <c r="P1277" i="4" s="1"/>
  <c r="O1280" i="4"/>
  <c r="K1280" i="4" s="1"/>
  <c r="P1280" i="4" s="1"/>
  <c r="O1283" i="4"/>
  <c r="K1283" i="4" s="1"/>
  <c r="P1283" i="4" s="1"/>
  <c r="O1292" i="4"/>
  <c r="K1292" i="4" s="1"/>
  <c r="P1292" i="4" s="1"/>
  <c r="O1304" i="4"/>
  <c r="K1304" i="4" s="1"/>
  <c r="P1304" i="4" s="1"/>
  <c r="O1305" i="4"/>
  <c r="K1305" i="4" s="1"/>
  <c r="P1305" i="4" s="1"/>
  <c r="O1306" i="4"/>
  <c r="K1306" i="4" s="1"/>
  <c r="P1306" i="4" s="1"/>
  <c r="O1319" i="4"/>
  <c r="K1319" i="4" s="1"/>
  <c r="P1319" i="4" s="1"/>
  <c r="O1320" i="4"/>
  <c r="K1320" i="4" s="1"/>
  <c r="P1320" i="4" s="1"/>
  <c r="O1323" i="4"/>
  <c r="K1323" i="4" s="1"/>
  <c r="P1323" i="4" s="1"/>
  <c r="O1332" i="4"/>
  <c r="K1332" i="4" s="1"/>
  <c r="P1332" i="4" s="1"/>
  <c r="O1333" i="4"/>
  <c r="K1333" i="4" s="1"/>
  <c r="P1333" i="4" s="1"/>
  <c r="O1404" i="4"/>
  <c r="K1404" i="4" s="1"/>
  <c r="P1404" i="4" s="1"/>
  <c r="O1405" i="4"/>
  <c r="K1405" i="4" s="1"/>
  <c r="P1405" i="4" s="1"/>
  <c r="O1402" i="4"/>
  <c r="K1402" i="4" s="1"/>
  <c r="P1402" i="4" s="1"/>
  <c r="O1420" i="4"/>
  <c r="K1420" i="4" s="1"/>
  <c r="P1420" i="4" s="1"/>
  <c r="O1431" i="4"/>
  <c r="K1431" i="4" s="1"/>
  <c r="P1431" i="4" s="1"/>
  <c r="O1436" i="4"/>
  <c r="K1436" i="4" s="1"/>
  <c r="P1436" i="4" s="1"/>
  <c r="O1438" i="4"/>
  <c r="K1438" i="4" s="1"/>
  <c r="P1438" i="4" s="1"/>
  <c r="O1439" i="4"/>
  <c r="K1439" i="4" s="1"/>
  <c r="P1439" i="4" s="1"/>
  <c r="O1440" i="4"/>
  <c r="K1440" i="4" s="1"/>
  <c r="P1440" i="4" s="1"/>
  <c r="O1441" i="4"/>
  <c r="K1441" i="4" s="1"/>
  <c r="P1441" i="4" s="1"/>
  <c r="O1444" i="4"/>
  <c r="K1444" i="4" s="1"/>
  <c r="P1444" i="4" s="1"/>
  <c r="O1448" i="4"/>
  <c r="K1448" i="4" s="1"/>
  <c r="P1448" i="4" s="1"/>
  <c r="O1449" i="4"/>
  <c r="K1449" i="4" s="1"/>
  <c r="P1449" i="4" s="1"/>
  <c r="O1451" i="4"/>
  <c r="K1451" i="4" s="1"/>
  <c r="P1451" i="4" s="1"/>
  <c r="O1460" i="4"/>
  <c r="K1460" i="4" s="1"/>
  <c r="P1460" i="4" s="1"/>
  <c r="O1463" i="4"/>
  <c r="K1463" i="4" s="1"/>
  <c r="P1463" i="4" s="1"/>
  <c r="O1479" i="4"/>
  <c r="K1479" i="4" s="1"/>
  <c r="P1479" i="4" s="1"/>
  <c r="O1515" i="4"/>
  <c r="K1515" i="4" s="1"/>
  <c r="P1515" i="4" s="1"/>
  <c r="O1516" i="4"/>
  <c r="K1516" i="4" s="1"/>
  <c r="P1516" i="4" s="1"/>
  <c r="O1518" i="4"/>
  <c r="K1518" i="4" s="1"/>
  <c r="P1518" i="4" s="1"/>
  <c r="O1538" i="4"/>
  <c r="K1538" i="4" s="1"/>
  <c r="P1538" i="4" s="1"/>
  <c r="O1533" i="4"/>
  <c r="K1533" i="4" s="1"/>
  <c r="P1533" i="4" s="1"/>
  <c r="O1544" i="4"/>
  <c r="K1544" i="4" s="1"/>
  <c r="P1544" i="4" s="1"/>
  <c r="O1545" i="4"/>
  <c r="K1545" i="4" s="1"/>
  <c r="P1545" i="4" s="1"/>
  <c r="O1542" i="4"/>
  <c r="K1542" i="4" s="1"/>
  <c r="P1542" i="4" s="1"/>
  <c r="O1543" i="4"/>
  <c r="K1543" i="4" s="1"/>
  <c r="P1543" i="4" s="1"/>
  <c r="O1559" i="4"/>
  <c r="K1559" i="4" s="1"/>
  <c r="P1559" i="4" s="1"/>
  <c r="O1556" i="4"/>
  <c r="K1556" i="4" s="1"/>
  <c r="P1556" i="4" s="1"/>
  <c r="O1569" i="4"/>
  <c r="K1569" i="4" s="1"/>
  <c r="P1569" i="4" s="1"/>
  <c r="O1573" i="4"/>
  <c r="K1573" i="4" s="1"/>
  <c r="P1573" i="4" s="1"/>
  <c r="O1585" i="4"/>
  <c r="K1585" i="4" s="1"/>
  <c r="P1585" i="4" s="1"/>
  <c r="O1584" i="4"/>
  <c r="K1584" i="4" s="1"/>
  <c r="P1584" i="4" s="1"/>
  <c r="O1591" i="4"/>
  <c r="K1591" i="4" s="1"/>
  <c r="P1591" i="4" s="1"/>
  <c r="O1601" i="4"/>
  <c r="K1601" i="4" s="1"/>
  <c r="P1601" i="4" s="1"/>
  <c r="O1594" i="4"/>
  <c r="K1594" i="4" s="1"/>
  <c r="P1594" i="4" s="1"/>
  <c r="O1595" i="4"/>
  <c r="K1595" i="4" s="1"/>
  <c r="P1595" i="4" s="1"/>
  <c r="O1597" i="4"/>
  <c r="K1597" i="4" s="1"/>
  <c r="P1597" i="4" s="1"/>
  <c r="O1604" i="4"/>
  <c r="K1604" i="4" s="1"/>
  <c r="P1604" i="4" s="1"/>
  <c r="O1605" i="4"/>
  <c r="K1605" i="4" s="1"/>
  <c r="P1605" i="4" s="1"/>
  <c r="O1606" i="4"/>
  <c r="K1606" i="4" s="1"/>
  <c r="P1606" i="4" s="1"/>
  <c r="O1617" i="4"/>
  <c r="K1617" i="4" s="1"/>
  <c r="P1617" i="4" s="1"/>
  <c r="O1625" i="4"/>
  <c r="K1625" i="4" s="1"/>
  <c r="P1625" i="4" s="1"/>
  <c r="O1627" i="4"/>
  <c r="K1627" i="4" s="1"/>
  <c r="P1627" i="4" s="1"/>
  <c r="O1633" i="4"/>
  <c r="K1633" i="4" s="1"/>
  <c r="P1633" i="4" s="1"/>
  <c r="O1636" i="4"/>
  <c r="K1636" i="4" s="1"/>
  <c r="P1636" i="4" s="1"/>
  <c r="O1645" i="4"/>
  <c r="K1645" i="4" s="1"/>
  <c r="P1645" i="4" s="1"/>
  <c r="O1655" i="4"/>
  <c r="K1655" i="4" s="1"/>
  <c r="P1655" i="4" s="1"/>
  <c r="O1665" i="4"/>
  <c r="K1665" i="4" s="1"/>
  <c r="P1665" i="4" s="1"/>
  <c r="O1657" i="4"/>
  <c r="K1657" i="4" s="1"/>
  <c r="P1657" i="4" s="1"/>
  <c r="O1679" i="4"/>
  <c r="K1679" i="4" s="1"/>
  <c r="P1679" i="4" s="1"/>
  <c r="O1692" i="4"/>
  <c r="K1692" i="4" s="1"/>
  <c r="P1692" i="4" s="1"/>
  <c r="O1702" i="4"/>
  <c r="K1702" i="4" s="1"/>
  <c r="P1702" i="4" s="1"/>
  <c r="O1703" i="4"/>
  <c r="K1703" i="4" s="1"/>
  <c r="P1703" i="4" s="1"/>
  <c r="O1709" i="4"/>
  <c r="K1709" i="4" s="1"/>
  <c r="P1709" i="4" s="1"/>
  <c r="O1711" i="4"/>
  <c r="K1711" i="4" s="1"/>
  <c r="P1711" i="4" s="1"/>
  <c r="O1712" i="4"/>
  <c r="K1712" i="4" s="1"/>
  <c r="P1712" i="4" s="1"/>
  <c r="O1716" i="4"/>
  <c r="K1716" i="4" s="1"/>
  <c r="P1716" i="4" s="1"/>
  <c r="O1718" i="4"/>
  <c r="K1718" i="4" s="1"/>
  <c r="P1718" i="4" s="1"/>
  <c r="O1723" i="4"/>
  <c r="K1723" i="4" s="1"/>
  <c r="P1723" i="4" s="1"/>
  <c r="O1724" i="4"/>
  <c r="K1724" i="4" s="1"/>
  <c r="P1724" i="4" s="1"/>
  <c r="O1725" i="4"/>
  <c r="K1725" i="4" s="1"/>
  <c r="P1725" i="4" s="1"/>
  <c r="O1758" i="4"/>
  <c r="K1758" i="4" s="1"/>
  <c r="P1758" i="4" s="1"/>
  <c r="O1761" i="4"/>
  <c r="K1761" i="4" s="1"/>
  <c r="P1761" i="4" s="1"/>
  <c r="O1763" i="4"/>
  <c r="K1763" i="4" s="1"/>
  <c r="P1763" i="4" s="1"/>
  <c r="O1764" i="4"/>
  <c r="K1764" i="4" s="1"/>
  <c r="P1764" i="4" s="1"/>
  <c r="O1779" i="4"/>
  <c r="K1779" i="4" s="1"/>
  <c r="P1779" i="4" s="1"/>
  <c r="O1781" i="4"/>
  <c r="K1781" i="4" s="1"/>
  <c r="P1781" i="4" s="1"/>
  <c r="O1785" i="4"/>
  <c r="K1785" i="4" s="1"/>
  <c r="P1785" i="4" s="1"/>
  <c r="O1786" i="4"/>
  <c r="K1786" i="4" s="1"/>
  <c r="P1786" i="4" s="1"/>
  <c r="O1787" i="4"/>
  <c r="K1787" i="4" s="1"/>
  <c r="P1787" i="4" s="1"/>
  <c r="O1788" i="4"/>
  <c r="K1788" i="4" s="1"/>
  <c r="P1788" i="4" s="1"/>
  <c r="O1789" i="4"/>
  <c r="K1789" i="4" s="1"/>
  <c r="P1789" i="4" s="1"/>
  <c r="O1766" i="4"/>
  <c r="K1766" i="4" s="1"/>
  <c r="P1766" i="4" s="1"/>
  <c r="O1767" i="4"/>
  <c r="K1767" i="4" s="1"/>
  <c r="P1767" i="4" s="1"/>
  <c r="O1771" i="4"/>
  <c r="K1771" i="4" s="1"/>
  <c r="P1771" i="4" s="1"/>
  <c r="O1776" i="4"/>
  <c r="K1776" i="4" s="1"/>
  <c r="P1776" i="4" s="1"/>
  <c r="O1778" i="4"/>
  <c r="K1778" i="4" s="1"/>
  <c r="P1778" i="4" s="1"/>
  <c r="O1794" i="4"/>
  <c r="O1795" i="4"/>
  <c r="K1795" i="4" s="1"/>
  <c r="P1795" i="4" s="1"/>
  <c r="O1796" i="4"/>
  <c r="K1796" i="4" s="1"/>
  <c r="P1796" i="4" s="1"/>
  <c r="O1797" i="4"/>
  <c r="K1797" i="4" s="1"/>
  <c r="P1797" i="4" s="1"/>
  <c r="O1799" i="4"/>
  <c r="K1799" i="4" s="1"/>
  <c r="P1799" i="4" s="1"/>
  <c r="O1885" i="4"/>
  <c r="K1885" i="4" s="1"/>
  <c r="P1885" i="4" s="1"/>
  <c r="O1896" i="4"/>
  <c r="K1896" i="4" s="1"/>
  <c r="P1896" i="4" s="1"/>
  <c r="O1897" i="4"/>
  <c r="K1897" i="4" s="1"/>
  <c r="P1897" i="4" s="1"/>
  <c r="O1898" i="4"/>
  <c r="K1898" i="4" s="1"/>
  <c r="P1898" i="4" s="1"/>
  <c r="O1900" i="4"/>
  <c r="K1900" i="4" s="1"/>
  <c r="P1900" i="4" s="1"/>
  <c r="O1904" i="4"/>
  <c r="K1904" i="4" s="1"/>
  <c r="P1904" i="4" s="1"/>
  <c r="O1905" i="4"/>
  <c r="K1905" i="4" s="1"/>
  <c r="P1905" i="4" s="1"/>
  <c r="O1906" i="4"/>
  <c r="K1906" i="4" s="1"/>
  <c r="P1906" i="4" s="1"/>
  <c r="O1915" i="4"/>
  <c r="K1915" i="4" s="1"/>
  <c r="P1915" i="4" s="1"/>
  <c r="O1916" i="4"/>
  <c r="K1916" i="4" s="1"/>
  <c r="P1916" i="4" s="1"/>
  <c r="O1939" i="4"/>
  <c r="K1939" i="4" s="1"/>
  <c r="P1939" i="4" s="1"/>
  <c r="O1943" i="4"/>
  <c r="K1943" i="4" s="1"/>
  <c r="P1943" i="4" s="1"/>
  <c r="O1944" i="4"/>
  <c r="K1944" i="4" s="1"/>
  <c r="P1944" i="4" s="1"/>
  <c r="O1945" i="4"/>
  <c r="K1945" i="4" s="1"/>
  <c r="P1945" i="4" s="1"/>
  <c r="O1948" i="4"/>
  <c r="K1948" i="4" s="1"/>
  <c r="P1948" i="4" s="1"/>
  <c r="O1949" i="4"/>
  <c r="K1949" i="4" s="1"/>
  <c r="P1949" i="4" s="1"/>
  <c r="O1950" i="4"/>
  <c r="K1950" i="4" s="1"/>
  <c r="P1950" i="4" s="1"/>
  <c r="O1951" i="4"/>
  <c r="K1951" i="4" s="1"/>
  <c r="P1951" i="4" s="1"/>
  <c r="O1955" i="4"/>
  <c r="K1955" i="4" s="1"/>
  <c r="P1955" i="4" s="1"/>
  <c r="O1956" i="4"/>
  <c r="K1956" i="4" s="1"/>
  <c r="P1956" i="4" s="1"/>
  <c r="O1957" i="4"/>
  <c r="K1957" i="4" s="1"/>
  <c r="P1957" i="4" s="1"/>
  <c r="O1959" i="4"/>
  <c r="K1959" i="4" s="1"/>
  <c r="P1959" i="4" s="1"/>
  <c r="O1960" i="4"/>
  <c r="K1960" i="4" s="1"/>
  <c r="P1960" i="4" s="1"/>
  <c r="O1961" i="4"/>
  <c r="K1961" i="4" s="1"/>
  <c r="P1961" i="4" s="1"/>
  <c r="O1970" i="4"/>
  <c r="K1970" i="4" s="1"/>
  <c r="P1970" i="4" s="1"/>
  <c r="O1972" i="4"/>
  <c r="K1972" i="4" s="1"/>
  <c r="P1972" i="4" s="1"/>
  <c r="O1974" i="4"/>
  <c r="K1974" i="4" s="1"/>
  <c r="P1974" i="4" s="1"/>
  <c r="O1973" i="4"/>
  <c r="K1973" i="4" s="1"/>
  <c r="P1973" i="4" s="1"/>
  <c r="O1985" i="4"/>
  <c r="K1985" i="4" s="1"/>
  <c r="P1985" i="4" s="1"/>
  <c r="O1993" i="4"/>
  <c r="K1993" i="4" s="1"/>
  <c r="P1993" i="4" s="1"/>
  <c r="O1994" i="4"/>
  <c r="K1994" i="4" s="1"/>
  <c r="P1994" i="4" s="1"/>
  <c r="O2024" i="4"/>
  <c r="K2024" i="4" s="1"/>
  <c r="P2024" i="4" s="1"/>
  <c r="O2025" i="4"/>
  <c r="K2025" i="4" s="1"/>
  <c r="P2025" i="4" s="1"/>
  <c r="O2018" i="4"/>
  <c r="K2018" i="4" s="1"/>
  <c r="P2018" i="4" s="1"/>
  <c r="O2046" i="4"/>
  <c r="K2046" i="4" s="1"/>
  <c r="P2046" i="4" s="1"/>
  <c r="O2065" i="4"/>
  <c r="K2065" i="4" s="1"/>
  <c r="P2065" i="4" s="1"/>
  <c r="O2066" i="4"/>
  <c r="K2066" i="4" s="1"/>
  <c r="P2066" i="4" s="1"/>
  <c r="O2068" i="4"/>
  <c r="K2068" i="4" s="1"/>
  <c r="P2068" i="4" s="1"/>
  <c r="O2069" i="4"/>
  <c r="K2069" i="4" s="1"/>
  <c r="P2069" i="4" s="1"/>
  <c r="O2071" i="4"/>
  <c r="K2071" i="4" s="1"/>
  <c r="P2071" i="4" s="1"/>
  <c r="O2075" i="4"/>
  <c r="K2075" i="4" s="1"/>
  <c r="P2075" i="4" s="1"/>
  <c r="O2077" i="4"/>
  <c r="K2077" i="4" s="1"/>
  <c r="P2077" i="4" s="1"/>
  <c r="O2060" i="4"/>
  <c r="K2060" i="4" s="1"/>
  <c r="P2060" i="4" s="1"/>
  <c r="O2061" i="4"/>
  <c r="K2061" i="4" s="1"/>
  <c r="P2061" i="4" s="1"/>
  <c r="O2063" i="4"/>
  <c r="K2063" i="4" s="1"/>
  <c r="P2063" i="4" s="1"/>
  <c r="O2064" i="4"/>
  <c r="K2064" i="4" s="1"/>
  <c r="P2064" i="4" s="1"/>
  <c r="O2120" i="4"/>
  <c r="O2141" i="4"/>
  <c r="K2141" i="4" s="1"/>
  <c r="P2141" i="4" s="1"/>
  <c r="O2131" i="4"/>
  <c r="K2131" i="4" s="1"/>
  <c r="P2131" i="4" s="1"/>
  <c r="O2149" i="4"/>
  <c r="K2149" i="4" s="1"/>
  <c r="P2149" i="4" s="1"/>
  <c r="O2150" i="4"/>
  <c r="K2150" i="4" s="1"/>
  <c r="P2150" i="4" s="1"/>
  <c r="O2158" i="4"/>
  <c r="K2158" i="4" s="1"/>
  <c r="P2158" i="4" s="1"/>
  <c r="O2170" i="4"/>
  <c r="K2170" i="4" s="1"/>
  <c r="P2170" i="4" s="1"/>
  <c r="O2171" i="4"/>
  <c r="K2171" i="4" s="1"/>
  <c r="P2171" i="4" s="1"/>
  <c r="O2172" i="4"/>
  <c r="K2172" i="4" s="1"/>
  <c r="P2172" i="4" s="1"/>
  <c r="O2161" i="4"/>
  <c r="K2161" i="4" s="1"/>
  <c r="P2161" i="4" s="1"/>
  <c r="O2163" i="4"/>
  <c r="K2163" i="4" s="1"/>
  <c r="P2163" i="4" s="1"/>
  <c r="O2164" i="4"/>
  <c r="K2164" i="4" s="1"/>
  <c r="P2164" i="4" s="1"/>
  <c r="O2167" i="4"/>
  <c r="K2167" i="4" s="1"/>
  <c r="P2167" i="4" s="1"/>
  <c r="O2218" i="4"/>
  <c r="K2218" i="4" s="1"/>
  <c r="P2218" i="4" s="1"/>
  <c r="O2219" i="4"/>
  <c r="K2219" i="4" s="1"/>
  <c r="P2219" i="4" s="1"/>
  <c r="O2220" i="4"/>
  <c r="K2220" i="4" s="1"/>
  <c r="P2220" i="4" s="1"/>
  <c r="O2223" i="4"/>
  <c r="K2223" i="4" s="1"/>
  <c r="P2223" i="4" s="1"/>
  <c r="O2224" i="4"/>
  <c r="K2224" i="4" s="1"/>
  <c r="P2224" i="4" s="1"/>
  <c r="O2241" i="4"/>
  <c r="K2241" i="4" s="1"/>
  <c r="P2241" i="4" s="1"/>
  <c r="O2232" i="4"/>
  <c r="K2232" i="4" s="1"/>
  <c r="P2232" i="4" s="1"/>
  <c r="O2233" i="4"/>
  <c r="K2233" i="4" s="1"/>
  <c r="P2233" i="4" s="1"/>
  <c r="O2234" i="4"/>
  <c r="K2234" i="4" s="1"/>
  <c r="P2234" i="4" s="1"/>
  <c r="O2251" i="4"/>
  <c r="K2251" i="4" s="1"/>
  <c r="P2251" i="4" s="1"/>
  <c r="O2253" i="4"/>
  <c r="K2253" i="4" s="1"/>
  <c r="P2253" i="4" s="1"/>
  <c r="O2262" i="4"/>
  <c r="K2262" i="4" s="1"/>
  <c r="P2262" i="4" s="1"/>
  <c r="O2264" i="4"/>
  <c r="K2264" i="4" s="1"/>
  <c r="P2264" i="4" s="1"/>
  <c r="O2285" i="4"/>
  <c r="K2285" i="4" s="1"/>
  <c r="P2285" i="4" s="1"/>
  <c r="O2298" i="4"/>
  <c r="K2298" i="4" s="1"/>
  <c r="P2298" i="4" s="1"/>
  <c r="O2326" i="4"/>
  <c r="K2326" i="4" s="1"/>
  <c r="P2326" i="4" s="1"/>
  <c r="O2364" i="4"/>
  <c r="K2364" i="4" s="1"/>
  <c r="P2364" i="4" s="1"/>
  <c r="O2365" i="4"/>
  <c r="K2365" i="4" s="1"/>
  <c r="P2365" i="4" s="1"/>
  <c r="O2367" i="4"/>
  <c r="K2367" i="4" s="1"/>
  <c r="P2367" i="4" s="1"/>
  <c r="O2369" i="4"/>
  <c r="K2369" i="4" s="1"/>
  <c r="P2369" i="4" s="1"/>
  <c r="O2371" i="4"/>
  <c r="K2371" i="4" s="1"/>
  <c r="P2371" i="4" s="1"/>
  <c r="O2352" i="4"/>
  <c r="K2352" i="4" s="1"/>
  <c r="P2352" i="4" s="1"/>
  <c r="O2353" i="4"/>
  <c r="K2353" i="4" s="1"/>
  <c r="P2353" i="4" s="1"/>
  <c r="O2372" i="4"/>
  <c r="K2372" i="4" s="1"/>
  <c r="P2372" i="4" s="1"/>
  <c r="O2385" i="4"/>
  <c r="K2385" i="4" s="1"/>
  <c r="P2385" i="4" s="1"/>
  <c r="O2421" i="4"/>
  <c r="K2421" i="4" s="1"/>
  <c r="P2421" i="4" s="1"/>
  <c r="O2422" i="4"/>
  <c r="K2422" i="4" s="1"/>
  <c r="P2422" i="4" s="1"/>
  <c r="O2428" i="4"/>
  <c r="K2428" i="4" s="1"/>
  <c r="P2428" i="4" s="1"/>
  <c r="O2441" i="4"/>
  <c r="K2441" i="4" s="1"/>
  <c r="P2441" i="4" s="1"/>
  <c r="O2444" i="4"/>
  <c r="K2444" i="4" s="1"/>
  <c r="P2444" i="4" s="1"/>
  <c r="O1042" i="4"/>
  <c r="K1042" i="4" s="1"/>
  <c r="P1042" i="4" s="1"/>
  <c r="O1174" i="4"/>
  <c r="K1174" i="4" s="1"/>
  <c r="P1174" i="4" s="1"/>
  <c r="O1176" i="4"/>
  <c r="K1176" i="4" s="1"/>
  <c r="P1176" i="4" s="1"/>
  <c r="O1177" i="4"/>
  <c r="K1177" i="4" s="1"/>
  <c r="P1177" i="4" s="1"/>
  <c r="K1794" i="4" l="1"/>
  <c r="P1794" i="4" s="1"/>
  <c r="K2120" i="4"/>
  <c r="P2120" i="4" s="1"/>
  <c r="O2297" i="4"/>
  <c r="K2297" i="4" s="1"/>
  <c r="P2297" i="4" s="1"/>
  <c r="O2296" i="4"/>
  <c r="K2296" i="4" s="1"/>
  <c r="P2296" i="4" s="1"/>
  <c r="O2322" i="4"/>
  <c r="K2322" i="4" s="1"/>
  <c r="P2322" i="4" s="1"/>
  <c r="O2333" i="4"/>
  <c r="K2333" i="4" s="1"/>
  <c r="P2333" i="4" s="1"/>
  <c r="O2166" i="4"/>
  <c r="K2166" i="4" s="1"/>
  <c r="P2166" i="4" s="1"/>
  <c r="O1938" i="4"/>
  <c r="K1938" i="4" s="1"/>
  <c r="P1938" i="4" s="1"/>
  <c r="O1699" i="4"/>
  <c r="K1699" i="4" s="1"/>
  <c r="P1699" i="4" s="1"/>
  <c r="O1324" i="4"/>
  <c r="K1324" i="4" s="1"/>
  <c r="P1324" i="4" s="1"/>
  <c r="O1714" i="4"/>
  <c r="K1714" i="4" s="1"/>
  <c r="P1714" i="4" s="1"/>
  <c r="O1982" i="4"/>
  <c r="K1982" i="4" s="1"/>
  <c r="P1982" i="4" s="1"/>
  <c r="O1610" i="4"/>
  <c r="K1610" i="4" s="1"/>
  <c r="P1610" i="4" s="1"/>
  <c r="O2391" i="4"/>
  <c r="K2391" i="4" s="1"/>
  <c r="P2391" i="4" s="1"/>
  <c r="O1964" i="4"/>
  <c r="K1964" i="4" s="1"/>
  <c r="P1964" i="4" s="1"/>
  <c r="O1701" i="4"/>
  <c r="K1701" i="4" s="1"/>
  <c r="P1701" i="4" s="1"/>
  <c r="O2318" i="4"/>
  <c r="K2318" i="4" s="1"/>
  <c r="P2318" i="4" s="1"/>
  <c r="O1531" i="4"/>
  <c r="K1531" i="4" s="1"/>
  <c r="P1531" i="4" s="1"/>
  <c r="O1932" i="4"/>
  <c r="K1932" i="4" s="1"/>
  <c r="P1932" i="4" s="1"/>
  <c r="O2132" i="4"/>
  <c r="K2132" i="4" s="1"/>
  <c r="P2132" i="4" s="1"/>
  <c r="O1927" i="4"/>
  <c r="K1927" i="4" s="1"/>
  <c r="P1927" i="4" s="1"/>
  <c r="O1783" i="4"/>
  <c r="K1783" i="4" s="1"/>
  <c r="P1783" i="4" s="1"/>
  <c r="O1596" i="4"/>
  <c r="K1596" i="4" s="1"/>
  <c r="P1596" i="4" s="1"/>
  <c r="O1310" i="4"/>
  <c r="K1310" i="4" s="1"/>
  <c r="P1310" i="4" s="1"/>
  <c r="O2004" i="4"/>
  <c r="K2004" i="4" s="1"/>
  <c r="P2004" i="4" s="1"/>
  <c r="O1774" i="4"/>
  <c r="K1774" i="4" s="1"/>
  <c r="P1774" i="4" s="1"/>
  <c r="O1285" i="4"/>
  <c r="K1285" i="4" s="1"/>
  <c r="P1285" i="4" s="1"/>
  <c r="O2377" i="4"/>
  <c r="K2377" i="4" s="1"/>
  <c r="P2377" i="4" s="1"/>
  <c r="O1947" i="4"/>
  <c r="K1947" i="4" s="1"/>
  <c r="P1947" i="4" s="1"/>
  <c r="O1284" i="4"/>
  <c r="K1284" i="4" s="1"/>
  <c r="P1284" i="4" s="1"/>
  <c r="O2144" i="4"/>
  <c r="K2144" i="4" s="1"/>
  <c r="P2144" i="4" s="1"/>
  <c r="O1792" i="4"/>
  <c r="K1792" i="4" s="1"/>
  <c r="P1792" i="4" s="1"/>
  <c r="O1192" i="4"/>
  <c r="K1192" i="4" s="1"/>
  <c r="P1192" i="4" s="1"/>
  <c r="O1903" i="4"/>
  <c r="K1903" i="4" s="1"/>
  <c r="P1903" i="4" s="1"/>
  <c r="O1769" i="4"/>
  <c r="K1769" i="4" s="1"/>
  <c r="P1769" i="4" s="1"/>
  <c r="O1446" i="4"/>
  <c r="K1446" i="4" s="1"/>
  <c r="P1446" i="4" s="1"/>
  <c r="O1768" i="4"/>
  <c r="K1768" i="4" s="1"/>
  <c r="P1768" i="4" s="1"/>
  <c r="O2293" i="4"/>
  <c r="K2293" i="4" s="1"/>
  <c r="P2293" i="4" s="1"/>
  <c r="O2140" i="4"/>
  <c r="K2140" i="4" s="1"/>
  <c r="P2140" i="4" s="1"/>
  <c r="O2359" i="4"/>
  <c r="K2359" i="4" s="1"/>
  <c r="P2359" i="4" s="1"/>
  <c r="O1868" i="4"/>
  <c r="K1868" i="4" s="1"/>
  <c r="P1868" i="4" s="1"/>
  <c r="O1173" i="4"/>
  <c r="K1173" i="4" s="1"/>
  <c r="P1173" i="4" s="1"/>
  <c r="O1099" i="4"/>
  <c r="K1099" i="4" s="1"/>
  <c r="P1099" i="4" s="1"/>
  <c r="O1965" i="4"/>
  <c r="K1965" i="4" s="1"/>
  <c r="P1965" i="4" s="1"/>
  <c r="O1715" i="4"/>
  <c r="K1715" i="4" s="1"/>
  <c r="P1715" i="4" s="1"/>
  <c r="O1226" i="4"/>
  <c r="K1226" i="4" s="1"/>
  <c r="P1226" i="4" s="1"/>
  <c r="O1311" i="4"/>
  <c r="K1311" i="4" s="1"/>
  <c r="P1311" i="4" s="1"/>
  <c r="O2238" i="4"/>
  <c r="K2238" i="4" s="1"/>
  <c r="P2238" i="4" s="1"/>
  <c r="O1247" i="4"/>
  <c r="K1247" i="4" s="1"/>
  <c r="P1247" i="4" s="1"/>
  <c r="O1011" i="4"/>
  <c r="K1011" i="4" s="1"/>
  <c r="P1011" i="4" s="1"/>
  <c r="O1134" i="4"/>
  <c r="K1134" i="4" s="1"/>
  <c r="P1134" i="4" s="1"/>
  <c r="O1170" i="4"/>
  <c r="K1170" i="4" s="1"/>
  <c r="P1170" i="4" s="1"/>
  <c r="O1016" i="4"/>
  <c r="K1016" i="4" s="1"/>
  <c r="P1016" i="4" s="1"/>
  <c r="O981" i="4"/>
  <c r="K981" i="4" s="1"/>
  <c r="P981" i="4" s="1"/>
  <c r="O1225" i="4"/>
  <c r="K1225" i="4" s="1"/>
  <c r="P1225" i="4" s="1"/>
  <c r="O1443" i="4"/>
  <c r="K1443" i="4" s="1"/>
  <c r="P1443" i="4" s="1"/>
  <c r="O1164" i="4"/>
  <c r="K1164" i="4" s="1"/>
  <c r="P1164" i="4" s="1"/>
  <c r="O1098" i="4"/>
  <c r="K1098" i="4" s="1"/>
  <c r="P1098" i="4" s="1"/>
  <c r="O1014" i="4"/>
  <c r="K1014" i="4" s="1"/>
  <c r="P1014" i="4" s="1"/>
  <c r="O1040" i="4"/>
  <c r="K1040" i="4" s="1"/>
  <c r="P1040" i="4" s="1"/>
  <c r="O1116" i="4"/>
  <c r="K1116" i="4" s="1"/>
  <c r="P1116" i="4" s="1"/>
  <c r="O1081" i="4"/>
  <c r="K1081" i="4" s="1"/>
  <c r="P1081" i="4" s="1"/>
  <c r="O1433" i="4"/>
  <c r="K1433" i="4" s="1"/>
  <c r="P1433" i="4" s="1"/>
  <c r="O1148" i="4"/>
  <c r="K1148" i="4" s="1"/>
  <c r="P1148" i="4" s="1"/>
  <c r="O1103" i="4"/>
  <c r="K1103" i="4" s="1"/>
  <c r="P1103" i="4" s="1"/>
  <c r="O1065" i="4"/>
  <c r="K1065" i="4" s="1"/>
  <c r="P1065" i="4" s="1"/>
  <c r="O2155" i="4"/>
  <c r="K2155" i="4" s="1"/>
  <c r="P2155" i="4" s="1"/>
  <c r="O1863" i="4"/>
  <c r="K1863" i="4" s="1"/>
  <c r="P1863" i="4" s="1"/>
  <c r="O1432" i="4"/>
  <c r="K1432" i="4" s="1"/>
  <c r="P1432" i="4" s="1"/>
  <c r="O1241" i="4"/>
  <c r="K1241" i="4" s="1"/>
  <c r="P1241" i="4" s="1"/>
  <c r="O1047" i="4"/>
  <c r="K1047" i="4" s="1"/>
  <c r="P1047" i="4" s="1"/>
  <c r="O1194" i="4"/>
  <c r="K1194" i="4" s="1"/>
  <c r="P1194" i="4" s="1"/>
  <c r="O1899" i="4"/>
  <c r="K1899" i="4" s="1"/>
  <c r="P1899" i="4" s="1"/>
  <c r="O1564" i="4"/>
  <c r="K1564" i="4" s="1"/>
  <c r="P1564" i="4" s="1"/>
  <c r="O1165" i="4"/>
  <c r="K1165" i="4" s="1"/>
  <c r="P1165" i="4" s="1"/>
  <c r="O1129" i="4"/>
  <c r="K1129" i="4" s="1"/>
  <c r="P1129" i="4" s="1"/>
  <c r="O1090" i="4"/>
  <c r="K1090" i="4" s="1"/>
  <c r="P1090" i="4" s="1"/>
  <c r="O1408" i="4"/>
  <c r="K1408" i="4" s="1"/>
  <c r="P1408" i="4" s="1"/>
  <c r="O1199" i="4"/>
  <c r="K1199" i="4" s="1"/>
  <c r="P1199" i="4" s="1"/>
  <c r="O2266" i="4"/>
  <c r="K2266" i="4" s="1"/>
  <c r="P2266" i="4" s="1"/>
  <c r="O2135" i="4"/>
  <c r="K2135" i="4" s="1"/>
  <c r="P2135" i="4" s="1"/>
  <c r="O1017" i="4"/>
  <c r="K1017" i="4" s="1"/>
  <c r="P1017" i="4" s="1"/>
  <c r="O1191" i="4"/>
  <c r="K1191" i="4" s="1"/>
  <c r="P1191" i="4" s="1"/>
  <c r="O1870" i="4"/>
  <c r="K1870" i="4" s="1"/>
  <c r="P1870" i="4" s="1"/>
  <c r="O1388" i="4"/>
  <c r="K1388" i="4" s="1"/>
  <c r="P1388" i="4" s="1"/>
  <c r="O1720" i="4"/>
  <c r="K1720" i="4" s="1"/>
  <c r="P1720" i="4" s="1"/>
  <c r="O1367" i="4"/>
  <c r="K1367" i="4" s="1"/>
  <c r="P1367" i="4" s="1"/>
  <c r="O2261" i="4"/>
  <c r="K2261" i="4" s="1"/>
  <c r="P2261" i="4" s="1"/>
  <c r="O1773" i="4"/>
  <c r="K1773" i="4" s="1"/>
  <c r="P1773" i="4" s="1"/>
  <c r="O1138" i="4"/>
  <c r="K1138" i="4" s="1"/>
  <c r="P1138" i="4" s="1"/>
  <c r="O1169" i="4"/>
  <c r="K1169" i="4" s="1"/>
  <c r="P1169" i="4" s="1"/>
  <c r="O2017" i="4"/>
  <c r="K2017" i="4" s="1"/>
  <c r="P2017" i="4" s="1"/>
  <c r="O1565" i="4"/>
  <c r="K1565" i="4" s="1"/>
  <c r="P1565" i="4" s="1"/>
  <c r="O1427" i="4"/>
  <c r="K1427" i="4" s="1"/>
  <c r="P1427" i="4" s="1"/>
  <c r="O1007" i="4"/>
  <c r="K1007" i="4" s="1"/>
  <c r="P1007" i="4" s="1"/>
  <c r="O946" i="4"/>
  <c r="K946" i="4" s="1"/>
  <c r="P946" i="4" s="1"/>
  <c r="O1110" i="4"/>
  <c r="K1110" i="4" s="1"/>
  <c r="P1110" i="4" s="1"/>
  <c r="O2138" i="4"/>
  <c r="K2138" i="4" s="1"/>
  <c r="P2138" i="4" s="1"/>
  <c r="O969" i="4"/>
  <c r="K969" i="4" s="1"/>
  <c r="P969" i="4" s="1"/>
  <c r="O1157" i="4"/>
  <c r="K1157" i="4" s="1"/>
  <c r="P1157" i="4" s="1"/>
  <c r="O2437" i="4"/>
  <c r="K2437" i="4" s="1"/>
  <c r="P2437" i="4" s="1"/>
  <c r="O1549" i="4"/>
  <c r="K1549" i="4" s="1"/>
  <c r="P1549" i="4" s="1"/>
  <c r="O1308" i="4"/>
  <c r="K1308" i="4" s="1"/>
  <c r="P1308" i="4" s="1"/>
  <c r="O1020" i="4"/>
  <c r="K1020" i="4" s="1"/>
  <c r="P1020" i="4" s="1"/>
  <c r="O1152" i="4"/>
  <c r="K1152" i="4" s="1"/>
  <c r="P1152" i="4" s="1"/>
  <c r="O1105" i="4"/>
  <c r="K1105" i="4" s="1"/>
  <c r="P1105" i="4" s="1"/>
  <c r="O1066" i="4"/>
  <c r="K1066" i="4" s="1"/>
  <c r="P1066" i="4" s="1"/>
  <c r="O1881" i="4"/>
  <c r="K1881" i="4" s="1"/>
  <c r="P1881" i="4" s="1"/>
  <c r="O1403" i="4"/>
  <c r="K1403" i="4" s="1"/>
  <c r="P1403" i="4" s="1"/>
  <c r="O1102" i="4"/>
  <c r="K1102" i="4" s="1"/>
  <c r="P1102" i="4" s="1"/>
  <c r="O2272" i="4"/>
  <c r="K2272" i="4" s="1"/>
  <c r="P2272" i="4" s="1"/>
  <c r="O1055" i="4"/>
  <c r="K1055" i="4" s="1"/>
  <c r="P1055" i="4" s="1"/>
  <c r="O2134" i="4"/>
  <c r="K2134" i="4" s="1"/>
  <c r="P2134" i="4" s="1"/>
  <c r="O1830" i="4"/>
  <c r="K1830" i="4" s="1"/>
  <c r="P1830" i="4" s="1"/>
  <c r="O1237" i="4"/>
  <c r="K1237" i="4" s="1"/>
  <c r="P1237" i="4" s="1"/>
  <c r="O2023" i="4"/>
  <c r="K2023" i="4" s="1"/>
  <c r="P2023" i="4" s="1"/>
  <c r="O1428" i="4"/>
  <c r="K1428" i="4" s="1"/>
  <c r="P1428" i="4" s="1"/>
  <c r="O1227" i="4"/>
  <c r="K1227" i="4" s="1"/>
  <c r="P1227" i="4" s="1"/>
  <c r="O1010" i="4"/>
  <c r="K1010" i="4" s="1"/>
  <c r="P1010" i="4" s="1"/>
  <c r="O980" i="4"/>
  <c r="K980" i="4" s="1"/>
  <c r="P980" i="4" s="1"/>
  <c r="O1133" i="4"/>
  <c r="K1133" i="4" s="1"/>
  <c r="P1133" i="4" s="1"/>
  <c r="O1101" i="4"/>
  <c r="K1101" i="4" s="1"/>
  <c r="P1101" i="4" s="1"/>
  <c r="O1012" i="4"/>
  <c r="K1012" i="4" s="1"/>
  <c r="P1012" i="4" s="1"/>
  <c r="O973" i="4"/>
  <c r="K973" i="4" s="1"/>
  <c r="P973" i="4" s="1"/>
  <c r="O1041" i="4"/>
  <c r="K1041" i="4" s="1"/>
  <c r="P1041" i="4" s="1"/>
  <c r="O2073" i="4"/>
  <c r="K2073" i="4" s="1"/>
  <c r="P2073" i="4" s="1"/>
  <c r="O2445" i="4"/>
  <c r="K2445" i="4" s="1"/>
  <c r="P2445" i="4" s="1"/>
  <c r="O965" i="4"/>
  <c r="K965" i="4" s="1"/>
  <c r="P965" i="4" s="1"/>
  <c r="O1737" i="4"/>
  <c r="K1737" i="4" s="1"/>
  <c r="P1737" i="4" s="1"/>
  <c r="O1189" i="4"/>
  <c r="K1189" i="4" s="1"/>
  <c r="P1189" i="4" s="1"/>
  <c r="O1734" i="4"/>
  <c r="K1734" i="4" s="1"/>
  <c r="P1734" i="4" s="1"/>
  <c r="O1552" i="4"/>
  <c r="K1552" i="4" s="1"/>
  <c r="P1552" i="4" s="1"/>
  <c r="O1188" i="4"/>
  <c r="O1006" i="4"/>
  <c r="K1006" i="4" s="1"/>
  <c r="P1006" i="4" s="1"/>
  <c r="O1018" i="4"/>
  <c r="K1018" i="4" s="1"/>
  <c r="P1018" i="4" s="1"/>
  <c r="O991" i="4"/>
  <c r="K991" i="4" s="1"/>
  <c r="P991" i="4" s="1"/>
  <c r="O1259" i="4"/>
  <c r="K1259" i="4" s="1"/>
  <c r="P1259" i="4" s="1"/>
  <c r="O1190" i="4"/>
  <c r="K1190" i="4" s="1"/>
  <c r="P1190" i="4" s="1"/>
  <c r="O976" i="4"/>
  <c r="K976" i="4" s="1"/>
  <c r="P976" i="4" s="1"/>
  <c r="O1019" i="4"/>
  <c r="K1019" i="4" s="1"/>
  <c r="P1019" i="4" s="1"/>
  <c r="O1021" i="4"/>
  <c r="K1021" i="4" s="1"/>
  <c r="P1021" i="4" s="1"/>
  <c r="O1013" i="4"/>
  <c r="K1013" i="4" s="1"/>
  <c r="P1013" i="4" s="1"/>
  <c r="O1008" i="4"/>
  <c r="K1008" i="4" s="1"/>
  <c r="P1008" i="4" s="1"/>
  <c r="O984" i="4"/>
  <c r="K984" i="4" s="1"/>
  <c r="P984" i="4" s="1"/>
  <c r="O975" i="4"/>
  <c r="K975" i="4" s="1"/>
  <c r="P975" i="4" s="1"/>
  <c r="O944" i="4"/>
  <c r="O1080" i="4"/>
  <c r="O1064" i="4"/>
  <c r="K1064" i="4" s="1"/>
  <c r="P1064" i="4" s="1"/>
  <c r="O982" i="4"/>
  <c r="K982" i="4" s="1"/>
  <c r="P982" i="4" s="1"/>
  <c r="O1166" i="4"/>
  <c r="K1166" i="4" s="1"/>
  <c r="P1166" i="4" s="1"/>
  <c r="O1155" i="4"/>
  <c r="K1155" i="4" s="1"/>
  <c r="P1155" i="4" s="1"/>
  <c r="O1143" i="4"/>
  <c r="K1143" i="4" s="1"/>
  <c r="P1143" i="4" s="1"/>
  <c r="O1120" i="4"/>
  <c r="K1120" i="4" s="1"/>
  <c r="P1120" i="4" s="1"/>
  <c r="O1106" i="4"/>
  <c r="K1106" i="4" s="1"/>
  <c r="P1106" i="4" s="1"/>
  <c r="O1100" i="4"/>
  <c r="K1100" i="4" s="1"/>
  <c r="P1100" i="4" s="1"/>
  <c r="O1091" i="4"/>
  <c r="K1091" i="4" s="1"/>
  <c r="P1091" i="4" s="1"/>
  <c r="O1070" i="4"/>
  <c r="K1070" i="4" s="1"/>
  <c r="P1070" i="4" s="1"/>
  <c r="O1056" i="4"/>
  <c r="K1056" i="4" s="1"/>
  <c r="P1056" i="4" s="1"/>
  <c r="K1080" i="4" l="1"/>
  <c r="P1080" i="4" s="1"/>
  <c r="K944" i="4"/>
  <c r="K1188" i="4"/>
  <c r="O1759" i="4"/>
  <c r="K1759" i="4" s="1"/>
  <c r="P1759" i="4" s="1"/>
  <c r="O627" i="4"/>
  <c r="K627" i="4" s="1"/>
  <c r="P627" i="4" s="1"/>
  <c r="P1188" i="4" l="1"/>
  <c r="P944" i="4"/>
  <c r="O860" i="4"/>
  <c r="K860" i="4" s="1"/>
  <c r="P860" i="4" s="1"/>
  <c r="O728" i="4"/>
  <c r="K728" i="4" s="1"/>
  <c r="P728" i="4" s="1"/>
  <c r="O858" i="4"/>
  <c r="K858" i="4" s="1"/>
  <c r="P858" i="4" s="1"/>
  <c r="O647" i="4"/>
  <c r="K647" i="4" s="1"/>
  <c r="P647" i="4" s="1"/>
  <c r="O669" i="4"/>
  <c r="K669" i="4" s="1"/>
  <c r="P669" i="4" s="1"/>
  <c r="O937" i="4"/>
  <c r="K937" i="4" s="1"/>
  <c r="P937" i="4" s="1"/>
  <c r="O886" i="4"/>
  <c r="K886" i="4" s="1"/>
  <c r="P886" i="4" s="1"/>
  <c r="O799" i="4"/>
  <c r="K799" i="4" s="1"/>
  <c r="P799" i="4" s="1"/>
  <c r="O729" i="4"/>
  <c r="K729" i="4" s="1"/>
  <c r="P729" i="4" s="1"/>
  <c r="O857" i="4"/>
  <c r="K857" i="4" s="1"/>
  <c r="P857" i="4" s="1"/>
  <c r="O793" i="4"/>
  <c r="K793" i="4" s="1"/>
  <c r="P793" i="4" s="1"/>
  <c r="O931" i="4"/>
  <c r="K931" i="4" s="1"/>
  <c r="P931" i="4" s="1"/>
  <c r="O935" i="4"/>
  <c r="K935" i="4" s="1"/>
  <c r="P935" i="4" s="1"/>
  <c r="O930" i="4"/>
  <c r="K930" i="4" s="1"/>
  <c r="P930" i="4" s="1"/>
  <c r="O850" i="4"/>
  <c r="K850" i="4" s="1"/>
  <c r="P850" i="4" s="1"/>
  <c r="O883" i="4"/>
  <c r="K883" i="4" s="1"/>
  <c r="P883" i="4" s="1"/>
  <c r="O916" i="4"/>
  <c r="K916" i="4" s="1"/>
  <c r="P916" i="4" s="1"/>
  <c r="O762" i="4"/>
  <c r="K762" i="4" s="1"/>
  <c r="P762" i="4" s="1"/>
  <c r="O859" i="4"/>
  <c r="K859" i="4" s="1"/>
  <c r="P859" i="4" s="1"/>
  <c r="O798" i="4"/>
  <c r="K798" i="4" s="1"/>
  <c r="P798" i="4" s="1"/>
  <c r="O922" i="4"/>
  <c r="K922" i="4" s="1"/>
  <c r="P922" i="4" s="1"/>
  <c r="O646" i="4"/>
  <c r="K646" i="4" s="1"/>
  <c r="P646" i="4" s="1"/>
  <c r="O678" i="4"/>
  <c r="O932" i="4"/>
  <c r="K932" i="4" s="1"/>
  <c r="P932" i="4" s="1"/>
  <c r="O753" i="4"/>
  <c r="K753" i="4" s="1"/>
  <c r="P753" i="4" s="1"/>
  <c r="O806" i="4"/>
  <c r="K806" i="4" s="1"/>
  <c r="P806" i="4" s="1"/>
  <c r="O921" i="4"/>
  <c r="K921" i="4" s="1"/>
  <c r="P921" i="4" s="1"/>
  <c r="O691" i="4"/>
  <c r="K691" i="4" s="1"/>
  <c r="P691" i="4" s="1"/>
  <c r="O777" i="4"/>
  <c r="K777" i="4" s="1"/>
  <c r="P777" i="4" s="1"/>
  <c r="O772" i="4"/>
  <c r="K772" i="4" s="1"/>
  <c r="P772" i="4" s="1"/>
  <c r="O771" i="4"/>
  <c r="K771" i="4" s="1"/>
  <c r="P771" i="4" s="1"/>
  <c r="O770" i="4"/>
  <c r="K770" i="4" s="1"/>
  <c r="P770" i="4" s="1"/>
  <c r="O877" i="4"/>
  <c r="K877" i="4" s="1"/>
  <c r="P877" i="4" s="1"/>
  <c r="O689" i="4"/>
  <c r="K689" i="4" s="1"/>
  <c r="P689" i="4" s="1"/>
  <c r="O763" i="4"/>
  <c r="K763" i="4" s="1"/>
  <c r="P763" i="4" s="1"/>
  <c r="O849" i="4"/>
  <c r="K849" i="4" s="1"/>
  <c r="P849" i="4" s="1"/>
  <c r="O871" i="4"/>
  <c r="K871" i="4" s="1"/>
  <c r="P871" i="4" s="1"/>
  <c r="O848" i="4"/>
  <c r="K848" i="4" s="1"/>
  <c r="P848" i="4" s="1"/>
  <c r="O726" i="4"/>
  <c r="K726" i="4" s="1"/>
  <c r="P726" i="4" s="1"/>
  <c r="O754" i="4"/>
  <c r="K754" i="4" s="1"/>
  <c r="P754" i="4" s="1"/>
  <c r="O926" i="4"/>
  <c r="K926" i="4" s="1"/>
  <c r="P926" i="4" s="1"/>
  <c r="O867" i="4"/>
  <c r="K867" i="4" s="1"/>
  <c r="P867" i="4" s="1"/>
  <c r="O847" i="4"/>
  <c r="K847" i="4" s="1"/>
  <c r="P847" i="4" s="1"/>
  <c r="O641" i="4"/>
  <c r="O807" i="4"/>
  <c r="K807" i="4" s="1"/>
  <c r="P807" i="4" s="1"/>
  <c r="O864" i="4"/>
  <c r="K864" i="4" s="1"/>
  <c r="P864" i="4" s="1"/>
  <c r="O846" i="4"/>
  <c r="K846" i="4" s="1"/>
  <c r="P846" i="4" s="1"/>
  <c r="O743" i="4"/>
  <c r="K743" i="4" s="1"/>
  <c r="P743" i="4" s="1"/>
  <c r="O827" i="4"/>
  <c r="O652" i="4"/>
  <c r="K652" i="4" s="1"/>
  <c r="P652" i="4" s="1"/>
  <c r="O642" i="4"/>
  <c r="K642" i="4" s="1"/>
  <c r="P642" i="4" s="1"/>
  <c r="O694" i="4"/>
  <c r="K694" i="4" s="1"/>
  <c r="P694" i="4" s="1"/>
  <c r="O690" i="4"/>
  <c r="K690" i="4" s="1"/>
  <c r="P690" i="4" s="1"/>
  <c r="O682" i="4"/>
  <c r="K682" i="4" s="1"/>
  <c r="P682" i="4" s="1"/>
  <c r="O643" i="4"/>
  <c r="K643" i="4" s="1"/>
  <c r="P643" i="4" s="1"/>
  <c r="O696" i="4"/>
  <c r="K696" i="4" s="1"/>
  <c r="P696" i="4" s="1"/>
  <c r="O693" i="4"/>
  <c r="K693" i="4" s="1"/>
  <c r="P693" i="4" s="1"/>
  <c r="K678" i="4" l="1"/>
  <c r="O605" i="4"/>
  <c r="O710" i="4"/>
  <c r="O707" i="4" s="1"/>
  <c r="K641" i="4"/>
  <c r="O626" i="4"/>
  <c r="O612" i="4" s="1"/>
  <c r="K827" i="4"/>
  <c r="O876" i="4"/>
  <c r="K876" i="4" s="1"/>
  <c r="P876" i="4" s="1"/>
  <c r="O585" i="4"/>
  <c r="K585" i="4" s="1"/>
  <c r="P585" i="4" s="1"/>
  <c r="O588" i="4"/>
  <c r="K588" i="4" s="1"/>
  <c r="P588" i="4" s="1"/>
  <c r="K626" i="4" l="1"/>
  <c r="K612" i="4" s="1"/>
  <c r="P827" i="4"/>
  <c r="P641" i="4"/>
  <c r="K710" i="4"/>
  <c r="K707" i="4" s="1"/>
  <c r="K605" i="4"/>
  <c r="P678" i="4"/>
  <c r="O579" i="4"/>
  <c r="K579" i="4" s="1"/>
  <c r="P579" i="4" s="1"/>
  <c r="O580" i="4"/>
  <c r="K580" i="4" s="1"/>
  <c r="P580" i="4" s="1"/>
  <c r="O578" i="4"/>
  <c r="K578" i="4" s="1"/>
  <c r="P578" i="4" s="1"/>
  <c r="O575" i="4"/>
  <c r="K575" i="4" s="1"/>
  <c r="P575" i="4" s="1"/>
  <c r="O577" i="4"/>
  <c r="K577" i="4" s="1"/>
  <c r="P577" i="4" s="1"/>
  <c r="O574" i="4"/>
  <c r="K574" i="4" s="1"/>
  <c r="P574" i="4" s="1"/>
  <c r="O573" i="4"/>
  <c r="K573" i="4" s="1"/>
  <c r="P573" i="4" s="1"/>
  <c r="P605" i="4" l="1"/>
  <c r="P710" i="4"/>
  <c r="P707" i="4"/>
  <c r="P626" i="4"/>
  <c r="P612" i="4"/>
  <c r="O572" i="4"/>
  <c r="K572" i="4" s="1"/>
  <c r="P572" i="4" s="1"/>
  <c r="O540" i="4"/>
  <c r="K540" i="4" s="1"/>
  <c r="P540" i="4" s="1"/>
  <c r="O542" i="4"/>
  <c r="K542" i="4" s="1"/>
  <c r="P542" i="4" s="1"/>
  <c r="O475" i="4"/>
  <c r="K475" i="4" s="1"/>
  <c r="P475" i="4" s="1"/>
  <c r="O478" i="4"/>
  <c r="K478" i="4" s="1"/>
  <c r="P478" i="4" s="1"/>
  <c r="O495" i="4" l="1"/>
  <c r="K495" i="4" s="1"/>
  <c r="P495" i="4" s="1"/>
  <c r="O498" i="4"/>
  <c r="K498" i="4" s="1"/>
  <c r="P498" i="4" s="1"/>
  <c r="O504" i="4"/>
  <c r="K504" i="4" s="1"/>
  <c r="P504" i="4" s="1"/>
  <c r="O505" i="4"/>
  <c r="K505" i="4" s="1"/>
  <c r="P505" i="4" s="1"/>
  <c r="O480" i="4"/>
  <c r="K480" i="4" s="1"/>
  <c r="P480" i="4" s="1"/>
  <c r="O474" i="4"/>
  <c r="K474" i="4" s="1"/>
  <c r="P474" i="4" s="1"/>
  <c r="O473" i="4"/>
  <c r="K473" i="4" s="1"/>
  <c r="P473" i="4" s="1"/>
  <c r="O472" i="4"/>
  <c r="K472" i="4" s="1"/>
  <c r="P472" i="4" s="1"/>
  <c r="O500" i="4"/>
  <c r="K500" i="4" s="1"/>
  <c r="P500" i="4" s="1"/>
  <c r="O499" i="4"/>
  <c r="K499" i="4" s="1"/>
  <c r="P499" i="4" s="1"/>
  <c r="O374" i="4"/>
  <c r="K374" i="4" s="1"/>
  <c r="P374" i="4" s="1"/>
  <c r="O538" i="4"/>
  <c r="O222" i="4"/>
  <c r="K222" i="4" s="1"/>
  <c r="P222" i="4" s="1"/>
  <c r="O335" i="4"/>
  <c r="K335" i="4" s="1"/>
  <c r="P335" i="4" s="1"/>
  <c r="O104" i="4"/>
  <c r="K104" i="4" s="1"/>
  <c r="P104" i="4" s="1"/>
  <c r="O284" i="4"/>
  <c r="K284" i="4" s="1"/>
  <c r="P284" i="4" s="1"/>
  <c r="O120" i="4"/>
  <c r="K120" i="4" s="1"/>
  <c r="P120" i="4" s="1"/>
  <c r="O367" i="4"/>
  <c r="K367" i="4" s="1"/>
  <c r="P367" i="4" s="1"/>
  <c r="O338" i="4"/>
  <c r="K338" i="4" s="1"/>
  <c r="P338" i="4" s="1"/>
  <c r="O281" i="4"/>
  <c r="K281" i="4" s="1"/>
  <c r="P281" i="4" s="1"/>
  <c r="O60" i="4"/>
  <c r="K60" i="4" s="1"/>
  <c r="P60" i="4" s="1"/>
  <c r="O94" i="4"/>
  <c r="K94" i="4" s="1"/>
  <c r="P94" i="4" s="1"/>
  <c r="O124" i="4"/>
  <c r="K124" i="4" s="1"/>
  <c r="P124" i="4" s="1"/>
  <c r="O168" i="4"/>
  <c r="K168" i="4" s="1"/>
  <c r="P168" i="4" s="1"/>
  <c r="O192" i="4"/>
  <c r="K192" i="4" s="1"/>
  <c r="P192" i="4" s="1"/>
  <c r="O90" i="4"/>
  <c r="K90" i="4" s="1"/>
  <c r="P90" i="4" s="1"/>
  <c r="O328" i="4"/>
  <c r="K328" i="4" s="1"/>
  <c r="P328" i="4" s="1"/>
  <c r="O227" i="4"/>
  <c r="K227" i="4" s="1"/>
  <c r="P227" i="4" s="1"/>
  <c r="O257" i="4"/>
  <c r="K257" i="4" s="1"/>
  <c r="P257" i="4" s="1"/>
  <c r="O58" i="4"/>
  <c r="K58" i="4" s="1"/>
  <c r="P58" i="4" s="1"/>
  <c r="O167" i="4"/>
  <c r="K167" i="4" s="1"/>
  <c r="P167" i="4" s="1"/>
  <c r="O329" i="4"/>
  <c r="K329" i="4" s="1"/>
  <c r="P329" i="4" s="1"/>
  <c r="O371" i="4"/>
  <c r="K371" i="4" s="1"/>
  <c r="P371" i="4" s="1"/>
  <c r="O258" i="4"/>
  <c r="K258" i="4" s="1"/>
  <c r="P258" i="4" s="1"/>
  <c r="O363" i="4"/>
  <c r="K363" i="4" s="1"/>
  <c r="P363" i="4" s="1"/>
  <c r="O233" i="4"/>
  <c r="K233" i="4" s="1"/>
  <c r="P233" i="4" s="1"/>
  <c r="O263" i="4"/>
  <c r="O133" i="4"/>
  <c r="K133" i="4" s="1"/>
  <c r="P133" i="4" s="1"/>
  <c r="O234" i="4"/>
  <c r="K234" i="4" s="1"/>
  <c r="P234" i="4" s="1"/>
  <c r="O128" i="4"/>
  <c r="K128" i="4" s="1"/>
  <c r="P128" i="4" s="1"/>
  <c r="O106" i="4"/>
  <c r="K106" i="4" s="1"/>
  <c r="P106" i="4" s="1"/>
  <c r="O107" i="4"/>
  <c r="K107" i="4" s="1"/>
  <c r="P107" i="4" s="1"/>
  <c r="O51" i="4"/>
  <c r="K51" i="4" s="1"/>
  <c r="P51" i="4" s="1"/>
  <c r="O280" i="4"/>
  <c r="K280" i="4" s="1"/>
  <c r="P280" i="4" s="1"/>
  <c r="O290" i="4"/>
  <c r="K290" i="4" s="1"/>
  <c r="P290" i="4" s="1"/>
  <c r="O170" i="4"/>
  <c r="K170" i="4" s="1"/>
  <c r="P170" i="4" s="1"/>
  <c r="O119" i="4"/>
  <c r="K119" i="4" s="1"/>
  <c r="P119" i="4" s="1"/>
  <c r="O89" i="4"/>
  <c r="K89" i="4" s="1"/>
  <c r="P89" i="4" s="1"/>
  <c r="O57" i="4"/>
  <c r="K57" i="4" s="1"/>
  <c r="P57" i="4" s="1"/>
  <c r="O253" i="4"/>
  <c r="K253" i="4" s="1"/>
  <c r="P253" i="4" s="1"/>
  <c r="O223" i="4"/>
  <c r="K223" i="4" s="1"/>
  <c r="P223" i="4" s="1"/>
  <c r="O166" i="4"/>
  <c r="K166" i="4" s="1"/>
  <c r="P166" i="4" s="1"/>
  <c r="O118" i="4"/>
  <c r="K118" i="4" s="1"/>
  <c r="P118" i="4" s="1"/>
  <c r="O83" i="4"/>
  <c r="K83" i="4" s="1"/>
  <c r="P83" i="4" s="1"/>
  <c r="O56" i="4"/>
  <c r="K56" i="4" s="1"/>
  <c r="P56" i="4" s="1"/>
  <c r="O323" i="4"/>
  <c r="K323" i="4" s="1"/>
  <c r="P323" i="4" s="1"/>
  <c r="O366" i="4"/>
  <c r="K366" i="4" s="1"/>
  <c r="P366" i="4" s="1"/>
  <c r="O161" i="4"/>
  <c r="K161" i="4" s="1"/>
  <c r="P161" i="4" s="1"/>
  <c r="O314" i="4"/>
  <c r="K314" i="4" s="1"/>
  <c r="P314" i="4" s="1"/>
  <c r="O365" i="4"/>
  <c r="K365" i="4" s="1"/>
  <c r="P365" i="4" s="1"/>
  <c r="O256" i="4"/>
  <c r="K256" i="4" s="1"/>
  <c r="P256" i="4" s="1"/>
  <c r="O247" i="4"/>
  <c r="K247" i="4" s="1"/>
  <c r="P247" i="4" s="1"/>
  <c r="O82" i="4"/>
  <c r="K82" i="4" s="1"/>
  <c r="P82" i="4" s="1"/>
  <c r="O240" i="4"/>
  <c r="K240" i="4" s="1"/>
  <c r="P240" i="4" s="1"/>
  <c r="O102" i="4"/>
  <c r="K102" i="4" s="1"/>
  <c r="P102" i="4" s="1"/>
  <c r="O310" i="4"/>
  <c r="K310" i="4" s="1"/>
  <c r="P310" i="4" s="1"/>
  <c r="O224" i="4"/>
  <c r="K224" i="4" s="1"/>
  <c r="P224" i="4" s="1"/>
  <c r="O217" i="4"/>
  <c r="K217" i="4" s="1"/>
  <c r="P217" i="4" s="1"/>
  <c r="O117" i="4"/>
  <c r="K117" i="4" s="1"/>
  <c r="P117" i="4" s="1"/>
  <c r="O16" i="4"/>
  <c r="O216" i="4"/>
  <c r="K216" i="4" s="1"/>
  <c r="P216" i="4" s="1"/>
  <c r="O144" i="4"/>
  <c r="K144" i="4" s="1"/>
  <c r="P144" i="4" s="1"/>
  <c r="O84" i="4"/>
  <c r="K84" i="4" s="1"/>
  <c r="P84" i="4" s="1"/>
  <c r="O28" i="4"/>
  <c r="K28" i="4" s="1"/>
  <c r="P28" i="4" s="1"/>
  <c r="O243" i="4"/>
  <c r="K243" i="4" s="1"/>
  <c r="P243" i="4" s="1"/>
  <c r="O220" i="4"/>
  <c r="K220" i="4" s="1"/>
  <c r="P220" i="4" s="1"/>
  <c r="O136" i="4"/>
  <c r="K136" i="4" s="1"/>
  <c r="P136" i="4" s="1"/>
  <c r="O110" i="4"/>
  <c r="K110" i="4" s="1"/>
  <c r="P110" i="4" s="1"/>
  <c r="O73" i="4"/>
  <c r="K73" i="4" s="1"/>
  <c r="P73" i="4" s="1"/>
  <c r="O299" i="4"/>
  <c r="K299" i="4" s="1"/>
  <c r="P299" i="4" s="1"/>
  <c r="O123" i="4"/>
  <c r="K123" i="4" s="1"/>
  <c r="P123" i="4" s="1"/>
  <c r="O27" i="4"/>
  <c r="K27" i="4" s="1"/>
  <c r="P27" i="4" s="1"/>
  <c r="O235" i="4"/>
  <c r="K235" i="4" s="1"/>
  <c r="P235" i="4" s="1"/>
  <c r="O215" i="4"/>
  <c r="K215" i="4" s="1"/>
  <c r="P215" i="4" s="1"/>
  <c r="O134" i="4"/>
  <c r="K134" i="4" s="1"/>
  <c r="P134" i="4" s="1"/>
  <c r="O109" i="4"/>
  <c r="K109" i="4" s="1"/>
  <c r="P109" i="4" s="1"/>
  <c r="O66" i="4"/>
  <c r="K66" i="4" s="1"/>
  <c r="P66" i="4" s="1"/>
  <c r="O296" i="4"/>
  <c r="K296" i="4" s="1"/>
  <c r="P296" i="4" s="1"/>
  <c r="O21" i="4"/>
  <c r="K21" i="4" s="1"/>
  <c r="P21" i="4" s="1"/>
  <c r="O44" i="4"/>
  <c r="K44" i="4" s="1"/>
  <c r="P44" i="4" s="1"/>
  <c r="O213" i="4"/>
  <c r="K213" i="4" s="1"/>
  <c r="P213" i="4" s="1"/>
  <c r="O278" i="4"/>
  <c r="K278" i="4" s="1"/>
  <c r="P278" i="4" s="1"/>
  <c r="O295" i="4"/>
  <c r="K295" i="4" s="1"/>
  <c r="P295" i="4" s="1"/>
  <c r="O212" i="4"/>
  <c r="K212" i="4" s="1"/>
  <c r="P212" i="4" s="1"/>
  <c r="O19" i="4"/>
  <c r="K19" i="4" s="1"/>
  <c r="P19" i="4" s="1"/>
  <c r="O261" i="4"/>
  <c r="K261" i="4" s="1"/>
  <c r="P261" i="4" s="1"/>
  <c r="O232" i="4"/>
  <c r="K232" i="4" s="1"/>
  <c r="P232" i="4" s="1"/>
  <c r="O196" i="4"/>
  <c r="K196" i="4" s="1"/>
  <c r="P196" i="4" s="1"/>
  <c r="O129" i="4"/>
  <c r="K129" i="4" s="1"/>
  <c r="P129" i="4" s="1"/>
  <c r="O105" i="4"/>
  <c r="K105" i="4" s="1"/>
  <c r="P105" i="4" s="1"/>
  <c r="O62" i="4"/>
  <c r="K62" i="4" s="1"/>
  <c r="P62" i="4" s="1"/>
  <c r="O347" i="4"/>
  <c r="O287" i="4"/>
  <c r="K287" i="4" s="1"/>
  <c r="P287" i="4" s="1"/>
  <c r="O749" i="4"/>
  <c r="K749" i="4" s="1"/>
  <c r="P749" i="4" s="1"/>
  <c r="O15" i="4" l="1"/>
  <c r="K347" i="4"/>
  <c r="O49" i="4"/>
  <c r="K49" i="4" s="1"/>
  <c r="P49" i="4" s="1"/>
  <c r="K263" i="4"/>
  <c r="O48" i="4"/>
  <c r="K48" i="4" s="1"/>
  <c r="P48" i="4" s="1"/>
  <c r="K16" i="4"/>
  <c r="K15" i="4" s="1"/>
  <c r="K538" i="4"/>
  <c r="P263" i="4" l="1"/>
  <c r="P347" i="4"/>
  <c r="P538" i="4"/>
  <c r="P16" i="4"/>
  <c r="P15" i="4"/>
  <c r="O2710" i="4" l="1"/>
  <c r="K2710" i="4" s="1"/>
  <c r="P2710" i="4" s="1"/>
  <c r="O2709" i="4"/>
  <c r="K2709" i="4" s="1"/>
  <c r="P2709" i="4" s="1"/>
  <c r="O2777" i="4"/>
  <c r="K2777" i="4" s="1"/>
  <c r="P2777" i="4" s="1"/>
  <c r="O2782" i="4"/>
  <c r="K2782" i="4" s="1"/>
  <c r="P2782" i="4" s="1"/>
  <c r="O2783" i="4"/>
  <c r="K2783" i="4" s="1"/>
  <c r="P2783" i="4" s="1"/>
  <c r="O2784" i="4"/>
  <c r="K2784" i="4" s="1"/>
  <c r="P2784" i="4" s="1"/>
  <c r="O2778" i="4"/>
  <c r="K2778" i="4" s="1"/>
  <c r="P2778" i="4" s="1"/>
  <c r="O2780" i="4"/>
  <c r="K2780" i="4" s="1"/>
  <c r="P2780" i="4" s="1"/>
  <c r="O2781" i="4"/>
  <c r="K2781" i="4" s="1"/>
  <c r="P2781" i="4" s="1"/>
  <c r="O2788" i="4"/>
  <c r="K2788" i="4" s="1"/>
  <c r="P2788" i="4" s="1"/>
  <c r="O2820" i="4"/>
  <c r="K2820" i="4" s="1"/>
  <c r="P2820" i="4" s="1"/>
  <c r="O2821" i="4"/>
  <c r="K2821" i="4" s="1"/>
  <c r="P2821" i="4" s="1"/>
  <c r="O2823" i="4"/>
  <c r="K2823" i="4" s="1"/>
  <c r="P2823" i="4" s="1"/>
  <c r="O2698" i="4"/>
  <c r="K2698" i="4" s="1"/>
  <c r="P2698" i="4" s="1"/>
  <c r="O2700" i="4"/>
  <c r="K2700" i="4" s="1"/>
  <c r="P2700" i="4" s="1"/>
  <c r="O2702" i="4"/>
  <c r="K2702" i="4" s="1"/>
  <c r="P2702" i="4" s="1"/>
  <c r="O2703" i="4"/>
  <c r="K2703" i="4" s="1"/>
  <c r="P2703" i="4" s="1"/>
  <c r="O2704" i="4"/>
  <c r="K2704" i="4" s="1"/>
  <c r="P2704" i="4" s="1"/>
  <c r="O2684" i="4"/>
  <c r="K2684" i="4" s="1"/>
  <c r="P2684" i="4" s="1"/>
  <c r="O2674" i="4"/>
  <c r="K2674" i="4" s="1"/>
  <c r="P2674" i="4" s="1"/>
  <c r="O2672" i="4"/>
  <c r="K2672" i="4" s="1"/>
  <c r="P2672" i="4" s="1"/>
  <c r="O2675" i="4"/>
  <c r="K2675" i="4" s="1"/>
  <c r="P2675" i="4" s="1"/>
  <c r="O2676" i="4"/>
  <c r="K2676" i="4" s="1"/>
  <c r="P2676" i="4" s="1"/>
  <c r="O2627" i="4"/>
  <c r="K2627" i="4" s="1"/>
  <c r="P2627" i="4" s="1"/>
  <c r="O2485" i="4"/>
  <c r="K2485" i="4" s="1"/>
  <c r="P2485" i="4" s="1"/>
  <c r="O2506" i="4"/>
  <c r="K2506" i="4" s="1"/>
  <c r="P2506" i="4" s="1"/>
  <c r="O2530" i="4"/>
  <c r="K2530" i="4" s="1"/>
  <c r="P2530" i="4" s="1"/>
  <c r="O2544" i="4"/>
  <c r="K2544" i="4" s="1"/>
  <c r="P2544" i="4" s="1"/>
  <c r="O2546" i="4"/>
  <c r="K2546" i="4" s="1"/>
  <c r="P2546" i="4" s="1"/>
  <c r="O2556" i="4"/>
  <c r="K2556" i="4" s="1"/>
  <c r="P2556" i="4" s="1"/>
  <c r="O2557" i="4"/>
  <c r="K2557" i="4" s="1"/>
  <c r="P2557" i="4" s="1"/>
  <c r="O2576" i="4"/>
  <c r="K2576" i="4" s="1"/>
  <c r="P2576" i="4" s="1"/>
  <c r="O2577" i="4"/>
  <c r="K2577" i="4" s="1"/>
  <c r="P2577" i="4" s="1"/>
  <c r="O2673" i="4" l="1"/>
  <c r="K2673" i="4" s="1"/>
  <c r="P2673" i="4" s="1"/>
  <c r="O2665" i="4"/>
  <c r="O2661" i="4" l="1"/>
  <c r="O2461" i="4"/>
  <c r="O2763" i="4"/>
  <c r="O2728" i="4" s="1"/>
  <c r="O2697" i="4"/>
  <c r="O2695" i="4" s="1"/>
  <c r="O2679" i="4"/>
  <c r="O2678" i="4" s="1"/>
  <c r="O2632" i="4"/>
  <c r="O2631" i="4" s="1"/>
  <c r="O2626" i="4"/>
  <c r="O2586" i="4" s="1"/>
  <c r="K2665" i="4"/>
  <c r="K2661" i="4" s="1"/>
  <c r="O2653" i="4"/>
  <c r="O2636" i="4" s="1"/>
  <c r="K2632" i="4" l="1"/>
  <c r="K2631" i="4" s="1"/>
  <c r="K2626" i="4"/>
  <c r="K2586" i="4" s="1"/>
  <c r="K2679" i="4"/>
  <c r="K2678" i="4" s="1"/>
  <c r="K2697" i="4"/>
  <c r="K2695" i="4" s="1"/>
  <c r="K2763" i="4"/>
  <c r="K2728" i="4" s="1"/>
  <c r="K2461" i="4"/>
  <c r="K2653" i="4"/>
  <c r="K2636" i="4" s="1"/>
  <c r="P2665" i="4"/>
  <c r="P2661" i="4"/>
  <c r="O1299" i="4"/>
  <c r="K1299" i="4" s="1"/>
  <c r="P1299" i="4" s="1"/>
  <c r="P2461" i="4" l="1"/>
  <c r="P2763" i="4"/>
  <c r="P2728" i="4"/>
  <c r="P2697" i="4"/>
  <c r="P2695" i="4"/>
  <c r="P2679" i="4"/>
  <c r="P2678" i="4"/>
  <c r="P2626" i="4"/>
  <c r="P2586" i="4"/>
  <c r="P2653" i="4"/>
  <c r="P2636" i="4"/>
  <c r="P2632" i="4"/>
  <c r="P2631" i="4"/>
  <c r="O1214" i="4"/>
  <c r="K1214" i="4" s="1"/>
  <c r="P1214" i="4" s="1"/>
  <c r="O1526" i="4" l="1"/>
  <c r="K1526" i="4" s="1"/>
  <c r="P1526" i="4" s="1"/>
  <c r="O1196" i="4"/>
  <c r="O2446" i="4"/>
  <c r="K2446" i="4" s="1"/>
  <c r="P2446" i="4" s="1"/>
  <c r="O2438" i="4"/>
  <c r="K2438" i="4" s="1"/>
  <c r="P2438" i="4" s="1"/>
  <c r="O2416" i="4"/>
  <c r="K2416" i="4" s="1"/>
  <c r="P2416" i="4" s="1"/>
  <c r="O2411" i="4"/>
  <c r="K2411" i="4" s="1"/>
  <c r="P2411" i="4" s="1"/>
  <c r="O2402" i="4"/>
  <c r="K2402" i="4" s="1"/>
  <c r="P2402" i="4" s="1"/>
  <c r="O2398" i="4"/>
  <c r="K2398" i="4" s="1"/>
  <c r="P2398" i="4" s="1"/>
  <c r="O2394" i="4"/>
  <c r="K2394" i="4" s="1"/>
  <c r="P2394" i="4" s="1"/>
  <c r="O2389" i="4"/>
  <c r="K2389" i="4" s="1"/>
  <c r="P2389" i="4" s="1"/>
  <c r="O2447" i="4"/>
  <c r="K2447" i="4" s="1"/>
  <c r="P2447" i="4" s="1"/>
  <c r="O2449" i="4"/>
  <c r="K2449" i="4" s="1"/>
  <c r="P2449" i="4" s="1"/>
  <c r="O2417" i="4"/>
  <c r="K2417" i="4" s="1"/>
  <c r="P2417" i="4" s="1"/>
  <c r="O2412" i="4"/>
  <c r="K2412" i="4" s="1"/>
  <c r="P2412" i="4" s="1"/>
  <c r="O2403" i="4"/>
  <c r="K2403" i="4" s="1"/>
  <c r="P2403" i="4" s="1"/>
  <c r="O2399" i="4"/>
  <c r="K2399" i="4" s="1"/>
  <c r="P2399" i="4" s="1"/>
  <c r="O2395" i="4"/>
  <c r="K2395" i="4" s="1"/>
  <c r="P2395" i="4" s="1"/>
  <c r="O2390" i="4"/>
  <c r="K2390" i="4" s="1"/>
  <c r="P2390" i="4" s="1"/>
  <c r="O2384" i="4"/>
  <c r="K2384" i="4" s="1"/>
  <c r="P2384" i="4" s="1"/>
  <c r="O2380" i="4"/>
  <c r="K2380" i="4" s="1"/>
  <c r="P2380" i="4" s="1"/>
  <c r="O2375" i="4"/>
  <c r="K2375" i="4" s="1"/>
  <c r="P2375" i="4" s="1"/>
  <c r="O2355" i="4"/>
  <c r="K2355" i="4" s="1"/>
  <c r="P2355" i="4" s="1"/>
  <c r="O2360" i="4"/>
  <c r="K2360" i="4" s="1"/>
  <c r="P2360" i="4" s="1"/>
  <c r="O2338" i="4"/>
  <c r="K2338" i="4" s="1"/>
  <c r="P2338" i="4" s="1"/>
  <c r="O2324" i="4"/>
  <c r="K2324" i="4" s="1"/>
  <c r="P2324" i="4" s="1"/>
  <c r="O2317" i="4"/>
  <c r="K2317" i="4" s="1"/>
  <c r="P2317" i="4" s="1"/>
  <c r="O2307" i="4"/>
  <c r="K2307" i="4" s="1"/>
  <c r="P2307" i="4" s="1"/>
  <c r="O2299" i="4"/>
  <c r="K2299" i="4" s="1"/>
  <c r="P2299" i="4" s="1"/>
  <c r="O2280" i="4"/>
  <c r="K2280" i="4" s="1"/>
  <c r="P2280" i="4" s="1"/>
  <c r="O2274" i="4"/>
  <c r="K2274" i="4" s="1"/>
  <c r="P2274" i="4" s="1"/>
  <c r="O2259" i="4"/>
  <c r="K2259" i="4" s="1"/>
  <c r="P2259" i="4" s="1"/>
  <c r="O2250" i="4"/>
  <c r="K2250" i="4" s="1"/>
  <c r="P2250" i="4" s="1"/>
  <c r="O2230" i="4"/>
  <c r="K2230" i="4" s="1"/>
  <c r="P2230" i="4" s="1"/>
  <c r="O2247" i="4"/>
  <c r="K2247" i="4" s="1"/>
  <c r="P2247" i="4" s="1"/>
  <c r="O2217" i="4"/>
  <c r="K2217" i="4" s="1"/>
  <c r="P2217" i="4" s="1"/>
  <c r="O2157" i="4"/>
  <c r="K2157" i="4" s="1"/>
  <c r="P2157" i="4" s="1"/>
  <c r="O2130" i="4"/>
  <c r="K2130" i="4" s="1"/>
  <c r="P2130" i="4" s="1"/>
  <c r="O2127" i="4"/>
  <c r="K2127" i="4" s="1"/>
  <c r="P2127" i="4" s="1"/>
  <c r="O2117" i="4"/>
  <c r="K2117" i="4" s="1"/>
  <c r="P2117" i="4" s="1"/>
  <c r="O2045" i="4"/>
  <c r="K2045" i="4" s="1"/>
  <c r="P2045" i="4" s="1"/>
  <c r="O1983" i="4"/>
  <c r="K1983" i="4" s="1"/>
  <c r="P1983" i="4" s="1"/>
  <c r="O1953" i="4"/>
  <c r="K1953" i="4" s="1"/>
  <c r="P1953" i="4" s="1"/>
  <c r="O1926" i="4"/>
  <c r="K1926" i="4" s="1"/>
  <c r="P1926" i="4" s="1"/>
  <c r="O1920" i="4"/>
  <c r="K1920" i="4" s="1"/>
  <c r="P1920" i="4" s="1"/>
  <c r="O1882" i="4"/>
  <c r="K1882" i="4" s="1"/>
  <c r="P1882" i="4" s="1"/>
  <c r="O1875" i="4"/>
  <c r="K1875" i="4" s="1"/>
  <c r="P1875" i="4" s="1"/>
  <c r="O1871" i="4"/>
  <c r="K1871" i="4" s="1"/>
  <c r="P1871" i="4" s="1"/>
  <c r="O1834" i="4"/>
  <c r="K1834" i="4" s="1"/>
  <c r="P1834" i="4" s="1"/>
  <c r="O1820" i="4"/>
  <c r="K1820" i="4" s="1"/>
  <c r="P1820" i="4" s="1"/>
  <c r="O1816" i="4"/>
  <c r="K1816" i="4" s="1"/>
  <c r="P1816" i="4" s="1"/>
  <c r="O1791" i="4"/>
  <c r="K1791" i="4" s="1"/>
  <c r="P1791" i="4" s="1"/>
  <c r="O1762" i="4"/>
  <c r="K1762" i="4" s="1"/>
  <c r="P1762" i="4" s="1"/>
  <c r="O1753" i="4"/>
  <c r="K1753" i="4" s="1"/>
  <c r="P1753" i="4" s="1"/>
  <c r="O1749" i="4"/>
  <c r="K1749" i="4" s="1"/>
  <c r="P1749" i="4" s="1"/>
  <c r="O1742" i="4"/>
  <c r="K1742" i="4" s="1"/>
  <c r="P1742" i="4" s="1"/>
  <c r="O1731" i="4"/>
  <c r="K1731" i="4" s="1"/>
  <c r="P1731" i="4" s="1"/>
  <c r="O1698" i="4"/>
  <c r="K1698" i="4" s="1"/>
  <c r="P1698" i="4" s="1"/>
  <c r="O1693" i="4"/>
  <c r="K1693" i="4" s="1"/>
  <c r="P1693" i="4" s="1"/>
  <c r="O1686" i="4"/>
  <c r="K1686" i="4" s="1"/>
  <c r="P1686" i="4" s="1"/>
  <c r="O1678" i="4"/>
  <c r="K1678" i="4" s="1"/>
  <c r="P1678" i="4" s="1"/>
  <c r="O1670" i="4"/>
  <c r="K1670" i="4" s="1"/>
  <c r="P1670" i="4" s="1"/>
  <c r="O1666" i="4"/>
  <c r="K1666" i="4" s="1"/>
  <c r="P1666" i="4" s="1"/>
  <c r="O1656" i="4"/>
  <c r="K1656" i="4" s="1"/>
  <c r="P1656" i="4" s="1"/>
  <c r="O1648" i="4"/>
  <c r="K1648" i="4" s="1"/>
  <c r="P1648" i="4" s="1"/>
  <c r="O1590" i="4"/>
  <c r="K1590" i="4" s="1"/>
  <c r="P1590" i="4" s="1"/>
  <c r="O1586" i="4"/>
  <c r="K1586" i="4" s="1"/>
  <c r="P1586" i="4" s="1"/>
  <c r="O1570" i="4"/>
  <c r="K1570" i="4" s="1"/>
  <c r="P1570" i="4" s="1"/>
  <c r="O1562" i="4"/>
  <c r="K1562" i="4" s="1"/>
  <c r="P1562" i="4" s="1"/>
  <c r="O1553" i="4"/>
  <c r="K1553" i="4" s="1"/>
  <c r="P1553" i="4" s="1"/>
  <c r="O1546" i="4"/>
  <c r="K1546" i="4" s="1"/>
  <c r="P1546" i="4" s="1"/>
  <c r="O1520" i="4"/>
  <c r="K1520" i="4" s="1"/>
  <c r="P1520" i="4" s="1"/>
  <c r="O1525" i="4"/>
  <c r="K1525" i="4" s="1"/>
  <c r="P1525" i="4" s="1"/>
  <c r="O1513" i="4"/>
  <c r="K1513" i="4" s="1"/>
  <c r="P1513" i="4" s="1"/>
  <c r="O1509" i="4"/>
  <c r="K1509" i="4" s="1"/>
  <c r="P1509" i="4" s="1"/>
  <c r="O1502" i="4"/>
  <c r="K1502" i="4" s="1"/>
  <c r="P1502" i="4" s="1"/>
  <c r="O1498" i="4"/>
  <c r="K1498" i="4" s="1"/>
  <c r="P1498" i="4" s="1"/>
  <c r="O1494" i="4"/>
  <c r="K1494" i="4" s="1"/>
  <c r="P1494" i="4" s="1"/>
  <c r="O1490" i="4"/>
  <c r="K1490" i="4" s="1"/>
  <c r="P1490" i="4" s="1"/>
  <c r="O1483" i="4"/>
  <c r="K1483" i="4" s="1"/>
  <c r="P1483" i="4" s="1"/>
  <c r="O1474" i="4"/>
  <c r="K1474" i="4" s="1"/>
  <c r="P1474" i="4" s="1"/>
  <c r="O1464" i="4"/>
  <c r="K1464" i="4" s="1"/>
  <c r="P1464" i="4" s="1"/>
  <c r="O1458" i="4"/>
  <c r="K1458" i="4" s="1"/>
  <c r="P1458" i="4" s="1"/>
  <c r="O1469" i="4"/>
  <c r="K1469" i="4" s="1"/>
  <c r="P1469" i="4" s="1"/>
  <c r="O1407" i="4"/>
  <c r="K1407" i="4" s="1"/>
  <c r="P1407" i="4" s="1"/>
  <c r="O1390" i="4"/>
  <c r="K1390" i="4" s="1"/>
  <c r="P1390" i="4" s="1"/>
  <c r="O1395" i="4"/>
  <c r="K1395" i="4" s="1"/>
  <c r="P1395" i="4" s="1"/>
  <c r="O1318" i="4"/>
  <c r="K1318" i="4" s="1"/>
  <c r="P1318" i="4" s="1"/>
  <c r="O1307" i="4"/>
  <c r="K1307" i="4" s="1"/>
  <c r="P1307" i="4" s="1"/>
  <c r="O1294" i="4"/>
  <c r="K1294" i="4" s="1"/>
  <c r="P1294" i="4" s="1"/>
  <c r="O1291" i="4"/>
  <c r="K1291" i="4" s="1"/>
  <c r="P1291" i="4" s="1"/>
  <c r="O1265" i="4"/>
  <c r="K1265" i="4" s="1"/>
  <c r="P1265" i="4" s="1"/>
  <c r="O1258" i="4"/>
  <c r="K1258" i="4" s="1"/>
  <c r="P1258" i="4" s="1"/>
  <c r="O1215" i="4"/>
  <c r="K1215" i="4" s="1"/>
  <c r="P1215" i="4" s="1"/>
  <c r="O1223" i="4"/>
  <c r="K1223" i="4" s="1"/>
  <c r="P1223" i="4" s="1"/>
  <c r="O1207" i="4"/>
  <c r="K1207" i="4" s="1"/>
  <c r="P1207" i="4" s="1"/>
  <c r="O1203" i="4"/>
  <c r="K1203" i="4" s="1"/>
  <c r="P1203" i="4" s="1"/>
  <c r="O1200" i="4"/>
  <c r="K1200" i="4" s="1"/>
  <c r="P1200" i="4" s="1"/>
  <c r="O2451" i="4"/>
  <c r="K2451" i="4" s="1"/>
  <c r="P2451" i="4" s="1"/>
  <c r="O2414" i="4"/>
  <c r="K2414" i="4" s="1"/>
  <c r="P2414" i="4" s="1"/>
  <c r="O2410" i="4"/>
  <c r="K2410" i="4" s="1"/>
  <c r="P2410" i="4" s="1"/>
  <c r="O2401" i="4"/>
  <c r="K2401" i="4" s="1"/>
  <c r="P2401" i="4" s="1"/>
  <c r="O2397" i="4"/>
  <c r="K2397" i="4" s="1"/>
  <c r="P2397" i="4" s="1"/>
  <c r="O2393" i="4"/>
  <c r="K2393" i="4" s="1"/>
  <c r="P2393" i="4" s="1"/>
  <c r="O2388" i="4"/>
  <c r="K2388" i="4" s="1"/>
  <c r="P2388" i="4" s="1"/>
  <c r="O2383" i="4"/>
  <c r="K2383" i="4" s="1"/>
  <c r="P2383" i="4" s="1"/>
  <c r="O2379" i="4"/>
  <c r="K2379" i="4" s="1"/>
  <c r="P2379" i="4" s="1"/>
  <c r="O2374" i="4"/>
  <c r="K2374" i="4" s="1"/>
  <c r="P2374" i="4" s="1"/>
  <c r="O2363" i="4"/>
  <c r="K2363" i="4" s="1"/>
  <c r="P2363" i="4" s="1"/>
  <c r="O2349" i="4"/>
  <c r="K2349" i="4" s="1"/>
  <c r="P2349" i="4" s="1"/>
  <c r="O2342" i="4"/>
  <c r="K2342" i="4" s="1"/>
  <c r="P2342" i="4" s="1"/>
  <c r="O2336" i="4"/>
  <c r="K2336" i="4" s="1"/>
  <c r="P2336" i="4" s="1"/>
  <c r="O2310" i="4"/>
  <c r="K2310" i="4" s="1"/>
  <c r="P2310" i="4" s="1"/>
  <c r="O2316" i="4"/>
  <c r="K2316" i="4" s="1"/>
  <c r="P2316" i="4" s="1"/>
  <c r="O2302" i="4"/>
  <c r="K2302" i="4" s="1"/>
  <c r="P2302" i="4" s="1"/>
  <c r="O2306" i="4"/>
  <c r="K2306" i="4" s="1"/>
  <c r="P2306" i="4" s="1"/>
  <c r="O2269" i="4"/>
  <c r="K2269" i="4" s="1"/>
  <c r="P2269" i="4" s="1"/>
  <c r="O2271" i="4"/>
  <c r="K2271" i="4" s="1"/>
  <c r="P2271" i="4" s="1"/>
  <c r="O2258" i="4"/>
  <c r="K2258" i="4" s="1"/>
  <c r="P2258" i="4" s="1"/>
  <c r="O2236" i="4"/>
  <c r="K2236" i="4" s="1"/>
  <c r="P2236" i="4" s="1"/>
  <c r="O2229" i="4"/>
  <c r="K2229" i="4" s="1"/>
  <c r="P2229" i="4" s="1"/>
  <c r="O2246" i="4"/>
  <c r="K2246" i="4" s="1"/>
  <c r="P2246" i="4" s="1"/>
  <c r="O2240" i="4"/>
  <c r="K2240" i="4" s="1"/>
  <c r="P2240" i="4" s="1"/>
  <c r="O2225" i="4"/>
  <c r="K2225" i="4" s="1"/>
  <c r="P2225" i="4" s="1"/>
  <c r="O2216" i="4"/>
  <c r="K2216" i="4" s="1"/>
  <c r="P2216" i="4" s="1"/>
  <c r="O2156" i="4"/>
  <c r="K2156" i="4" s="1"/>
  <c r="P2156" i="4" s="1"/>
  <c r="O2128" i="4"/>
  <c r="K2128" i="4" s="1"/>
  <c r="P2128" i="4" s="1"/>
  <c r="O2126" i="4"/>
  <c r="K2126" i="4" s="1"/>
  <c r="P2126" i="4" s="1"/>
  <c r="O2034" i="4"/>
  <c r="K2034" i="4" s="1"/>
  <c r="P2034" i="4" s="1"/>
  <c r="O1981" i="4"/>
  <c r="K1981" i="4" s="1"/>
  <c r="P1981" i="4" s="1"/>
  <c r="O1933" i="4"/>
  <c r="K1933" i="4" s="1"/>
  <c r="P1933" i="4" s="1"/>
  <c r="O1901" i="4"/>
  <c r="K1901" i="4" s="1"/>
  <c r="P1901" i="4" s="1"/>
  <c r="O1886" i="4"/>
  <c r="K1886" i="4" s="1"/>
  <c r="P1886" i="4" s="1"/>
  <c r="O1879" i="4"/>
  <c r="K1879" i="4" s="1"/>
  <c r="P1879" i="4" s="1"/>
  <c r="O1874" i="4"/>
  <c r="K1874" i="4" s="1"/>
  <c r="P1874" i="4" s="1"/>
  <c r="O1867" i="4"/>
  <c r="K1867" i="4" s="1"/>
  <c r="P1867" i="4" s="1"/>
  <c r="O1833" i="4"/>
  <c r="K1833" i="4" s="1"/>
  <c r="P1833" i="4" s="1"/>
  <c r="O1819" i="4"/>
  <c r="K1819" i="4" s="1"/>
  <c r="P1819" i="4" s="1"/>
  <c r="O1815" i="4"/>
  <c r="K1815" i="4" s="1"/>
  <c r="P1815" i="4" s="1"/>
  <c r="O1790" i="4"/>
  <c r="K1790" i="4" s="1"/>
  <c r="P1790" i="4" s="1"/>
  <c r="O1760" i="4"/>
  <c r="K1760" i="4" s="1"/>
  <c r="P1760" i="4" s="1"/>
  <c r="O1752" i="4"/>
  <c r="K1752" i="4" s="1"/>
  <c r="P1752" i="4" s="1"/>
  <c r="O1747" i="4"/>
  <c r="K1747" i="4" s="1"/>
  <c r="P1747" i="4" s="1"/>
  <c r="O1741" i="4"/>
  <c r="K1741" i="4" s="1"/>
  <c r="P1741" i="4" s="1"/>
  <c r="O1729" i="4"/>
  <c r="K1729" i="4" s="1"/>
  <c r="P1729" i="4" s="1"/>
  <c r="O1696" i="4"/>
  <c r="K1696" i="4" s="1"/>
  <c r="P1696" i="4" s="1"/>
  <c r="O1689" i="4"/>
  <c r="K1689" i="4" s="1"/>
  <c r="P1689" i="4" s="1"/>
  <c r="O1685" i="4"/>
  <c r="K1685" i="4" s="1"/>
  <c r="P1685" i="4" s="1"/>
  <c r="O1674" i="4"/>
  <c r="K1674" i="4" s="1"/>
  <c r="P1674" i="4" s="1"/>
  <c r="O1669" i="4"/>
  <c r="K1669" i="4" s="1"/>
  <c r="P1669" i="4" s="1"/>
  <c r="O1660" i="4"/>
  <c r="K1660" i="4" s="1"/>
  <c r="P1660" i="4" s="1"/>
  <c r="O1654" i="4"/>
  <c r="K1654" i="4" s="1"/>
  <c r="P1654" i="4" s="1"/>
  <c r="O1646" i="4"/>
  <c r="K1646" i="4" s="1"/>
  <c r="P1646" i="4" s="1"/>
  <c r="O1589" i="4"/>
  <c r="K1589" i="4" s="1"/>
  <c r="P1589" i="4" s="1"/>
  <c r="O1583" i="4"/>
  <c r="K1583" i="4" s="1"/>
  <c r="P1583" i="4" s="1"/>
  <c r="O1567" i="4"/>
  <c r="K1567" i="4" s="1"/>
  <c r="P1567" i="4" s="1"/>
  <c r="O1561" i="4"/>
  <c r="K1561" i="4" s="1"/>
  <c r="P1561" i="4" s="1"/>
  <c r="O1551" i="4"/>
  <c r="K1551" i="4" s="1"/>
  <c r="P1551" i="4" s="1"/>
  <c r="O1530" i="4"/>
  <c r="K1530" i="4" s="1"/>
  <c r="P1530" i="4" s="1"/>
  <c r="O1519" i="4"/>
  <c r="K1519" i="4" s="1"/>
  <c r="P1519" i="4" s="1"/>
  <c r="O1524" i="4"/>
  <c r="K1524" i="4" s="1"/>
  <c r="P1524" i="4" s="1"/>
  <c r="O1512" i="4"/>
  <c r="K1512" i="4" s="1"/>
  <c r="P1512" i="4" s="1"/>
  <c r="O1514" i="4"/>
  <c r="K1514" i="4" s="1"/>
  <c r="P1514" i="4" s="1"/>
  <c r="O1501" i="4"/>
  <c r="K1501" i="4" s="1"/>
  <c r="P1501" i="4" s="1"/>
  <c r="O1497" i="4"/>
  <c r="K1497" i="4" s="1"/>
  <c r="P1497" i="4" s="1"/>
  <c r="O1493" i="4"/>
  <c r="K1493" i="4" s="1"/>
  <c r="P1493" i="4" s="1"/>
  <c r="O1489" i="4"/>
  <c r="K1489" i="4" s="1"/>
  <c r="P1489" i="4" s="1"/>
  <c r="O1481" i="4"/>
  <c r="K1481" i="4" s="1"/>
  <c r="P1481" i="4" s="1"/>
  <c r="O1467" i="4"/>
  <c r="K1467" i="4" s="1"/>
  <c r="P1467" i="4" s="1"/>
  <c r="O1462" i="4"/>
  <c r="K1462" i="4" s="1"/>
  <c r="P1462" i="4" s="1"/>
  <c r="O1457" i="4"/>
  <c r="K1457" i="4" s="1"/>
  <c r="P1457" i="4" s="1"/>
  <c r="O1468" i="4"/>
  <c r="K1468" i="4" s="1"/>
  <c r="P1468" i="4" s="1"/>
  <c r="O1401" i="4"/>
  <c r="K1401" i="4" s="1"/>
  <c r="P1401" i="4" s="1"/>
  <c r="O1394" i="4"/>
  <c r="K1394" i="4" s="1"/>
  <c r="P1394" i="4" s="1"/>
  <c r="O1387" i="4"/>
  <c r="K1387" i="4" s="1"/>
  <c r="P1387" i="4" s="1"/>
  <c r="O1317" i="4"/>
  <c r="K1317" i="4" s="1"/>
  <c r="P1317" i="4" s="1"/>
  <c r="O1293" i="4"/>
  <c r="K1293" i="4" s="1"/>
  <c r="P1293" i="4" s="1"/>
  <c r="O1282" i="4"/>
  <c r="K1282" i="4" s="1"/>
  <c r="P1282" i="4" s="1"/>
  <c r="O1264" i="4"/>
  <c r="K1264" i="4" s="1"/>
  <c r="P1264" i="4" s="1"/>
  <c r="O1256" i="4"/>
  <c r="K1256" i="4" s="1"/>
  <c r="P1256" i="4" s="1"/>
  <c r="O1219" i="4"/>
  <c r="K1219" i="4" s="1"/>
  <c r="P1219" i="4" s="1"/>
  <c r="O1213" i="4"/>
  <c r="K1213" i="4" s="1"/>
  <c r="P1213" i="4" s="1"/>
  <c r="O1222" i="4"/>
  <c r="K1222" i="4" s="1"/>
  <c r="P1222" i="4" s="1"/>
  <c r="O1210" i="4"/>
  <c r="K1210" i="4" s="1"/>
  <c r="P1210" i="4" s="1"/>
  <c r="O1206" i="4"/>
  <c r="K1206" i="4" s="1"/>
  <c r="P1206" i="4" s="1"/>
  <c r="O1202" i="4"/>
  <c r="K1202" i="4" s="1"/>
  <c r="P1202" i="4" s="1"/>
  <c r="O2448" i="4"/>
  <c r="K2448" i="4" s="1"/>
  <c r="P2448" i="4" s="1"/>
  <c r="O2450" i="4"/>
  <c r="K2450" i="4" s="1"/>
  <c r="P2450" i="4" s="1"/>
  <c r="O2415" i="4"/>
  <c r="K2415" i="4" s="1"/>
  <c r="P2415" i="4" s="1"/>
  <c r="O2413" i="4"/>
  <c r="K2413" i="4" s="1"/>
  <c r="P2413" i="4" s="1"/>
  <c r="O2404" i="4"/>
  <c r="K2404" i="4" s="1"/>
  <c r="P2404" i="4" s="1"/>
  <c r="O2400" i="4"/>
  <c r="K2400" i="4" s="1"/>
  <c r="P2400" i="4" s="1"/>
  <c r="O2396" i="4"/>
  <c r="K2396" i="4" s="1"/>
  <c r="P2396" i="4" s="1"/>
  <c r="O2392" i="4"/>
  <c r="K2392" i="4" s="1"/>
  <c r="P2392" i="4" s="1"/>
  <c r="O2387" i="4"/>
  <c r="K2387" i="4" s="1"/>
  <c r="P2387" i="4" s="1"/>
  <c r="O2382" i="4"/>
  <c r="K2382" i="4" s="1"/>
  <c r="P2382" i="4" s="1"/>
  <c r="O2378" i="4"/>
  <c r="K2378" i="4" s="1"/>
  <c r="P2378" i="4" s="1"/>
  <c r="O2373" i="4"/>
  <c r="K2373" i="4" s="1"/>
  <c r="P2373" i="4" s="1"/>
  <c r="O2362" i="4"/>
  <c r="K2362" i="4" s="1"/>
  <c r="P2362" i="4" s="1"/>
  <c r="O2348" i="4"/>
  <c r="K2348" i="4" s="1"/>
  <c r="P2348" i="4" s="1"/>
  <c r="O2345" i="4"/>
  <c r="K2345" i="4" s="1"/>
  <c r="P2345" i="4" s="1"/>
  <c r="O2341" i="4"/>
  <c r="K2341" i="4" s="1"/>
  <c r="P2341" i="4" s="1"/>
  <c r="O2327" i="4"/>
  <c r="K2327" i="4" s="1"/>
  <c r="P2327" i="4" s="1"/>
  <c r="O2321" i="4"/>
  <c r="K2321" i="4" s="1"/>
  <c r="P2321" i="4" s="1"/>
  <c r="O2315" i="4"/>
  <c r="K2315" i="4" s="1"/>
  <c r="P2315" i="4" s="1"/>
  <c r="O2301" i="4"/>
  <c r="K2301" i="4" s="1"/>
  <c r="P2301" i="4" s="1"/>
  <c r="O2303" i="4"/>
  <c r="K2303" i="4" s="1"/>
  <c r="P2303" i="4" s="1"/>
  <c r="O2267" i="4"/>
  <c r="K2267" i="4" s="1"/>
  <c r="P2267" i="4" s="1"/>
  <c r="O2270" i="4"/>
  <c r="K2270" i="4" s="1"/>
  <c r="P2270" i="4" s="1"/>
  <c r="O2255" i="4"/>
  <c r="K2255" i="4" s="1"/>
  <c r="P2255" i="4" s="1"/>
  <c r="O2235" i="4"/>
  <c r="K2235" i="4" s="1"/>
  <c r="P2235" i="4" s="1"/>
  <c r="O2249" i="4"/>
  <c r="K2249" i="4" s="1"/>
  <c r="P2249" i="4" s="1"/>
  <c r="O2245" i="4"/>
  <c r="K2245" i="4" s="1"/>
  <c r="P2245" i="4" s="1"/>
  <c r="O2239" i="4"/>
  <c r="K2239" i="4" s="1"/>
  <c r="P2239" i="4" s="1"/>
  <c r="O2222" i="4"/>
  <c r="K2222" i="4" s="1"/>
  <c r="P2222" i="4" s="1"/>
  <c r="O2210" i="4"/>
  <c r="K2210" i="4" s="1"/>
  <c r="P2210" i="4" s="1"/>
  <c r="O2154" i="4"/>
  <c r="K2154" i="4" s="1"/>
  <c r="P2154" i="4" s="1"/>
  <c r="O2137" i="4"/>
  <c r="K2137" i="4" s="1"/>
  <c r="P2137" i="4" s="1"/>
  <c r="O2125" i="4"/>
  <c r="K2125" i="4" s="1"/>
  <c r="P2125" i="4" s="1"/>
  <c r="O2048" i="4"/>
  <c r="K2048" i="4" s="1"/>
  <c r="P2048" i="4" s="1"/>
  <c r="O1980" i="4"/>
  <c r="K1980" i="4" s="1"/>
  <c r="P1980" i="4" s="1"/>
  <c r="O1929" i="4"/>
  <c r="K1929" i="4" s="1"/>
  <c r="P1929" i="4" s="1"/>
  <c r="O1922" i="4"/>
  <c r="K1922" i="4" s="1"/>
  <c r="P1922" i="4" s="1"/>
  <c r="O1892" i="4"/>
  <c r="K1892" i="4" s="1"/>
  <c r="P1892" i="4" s="1"/>
  <c r="O1884" i="4"/>
  <c r="K1884" i="4" s="1"/>
  <c r="P1884" i="4" s="1"/>
  <c r="O1877" i="4"/>
  <c r="K1877" i="4" s="1"/>
  <c r="P1877" i="4" s="1"/>
  <c r="O1873" i="4"/>
  <c r="K1873" i="4" s="1"/>
  <c r="P1873" i="4" s="1"/>
  <c r="O1866" i="4"/>
  <c r="K1866" i="4" s="1"/>
  <c r="P1866" i="4" s="1"/>
  <c r="O1832" i="4"/>
  <c r="K1832" i="4" s="1"/>
  <c r="P1832" i="4" s="1"/>
  <c r="O1818" i="4"/>
  <c r="K1818" i="4" s="1"/>
  <c r="P1818" i="4" s="1"/>
  <c r="O1814" i="4"/>
  <c r="K1814" i="4" s="1"/>
  <c r="P1814" i="4" s="1"/>
  <c r="O1772" i="4"/>
  <c r="K1772" i="4" s="1"/>
  <c r="P1772" i="4" s="1"/>
  <c r="O1751" i="4"/>
  <c r="K1751" i="4" s="1"/>
  <c r="P1751" i="4" s="1"/>
  <c r="O1745" i="4"/>
  <c r="K1745" i="4" s="1"/>
  <c r="P1745" i="4" s="1"/>
  <c r="O1736" i="4"/>
  <c r="K1736" i="4" s="1"/>
  <c r="P1736" i="4" s="1"/>
  <c r="O1717" i="4"/>
  <c r="K1717" i="4" s="1"/>
  <c r="P1717" i="4" s="1"/>
  <c r="O1695" i="4"/>
  <c r="K1695" i="4" s="1"/>
  <c r="P1695" i="4" s="1"/>
  <c r="O1688" i="4"/>
  <c r="K1688" i="4" s="1"/>
  <c r="P1688" i="4" s="1"/>
  <c r="O1684" i="4"/>
  <c r="K1684" i="4" s="1"/>
  <c r="P1684" i="4" s="1"/>
  <c r="O1673" i="4"/>
  <c r="K1673" i="4" s="1"/>
  <c r="P1673" i="4" s="1"/>
  <c r="O1668" i="4"/>
  <c r="K1668" i="4" s="1"/>
  <c r="P1668" i="4" s="1"/>
  <c r="O1659" i="4"/>
  <c r="K1659" i="4" s="1"/>
  <c r="P1659" i="4" s="1"/>
  <c r="O1651" i="4"/>
  <c r="K1651" i="4" s="1"/>
  <c r="P1651" i="4" s="1"/>
  <c r="O1623" i="4"/>
  <c r="K1623" i="4" s="1"/>
  <c r="P1623" i="4" s="1"/>
  <c r="O1588" i="4"/>
  <c r="K1588" i="4" s="1"/>
  <c r="P1588" i="4" s="1"/>
  <c r="O1579" i="4"/>
  <c r="K1579" i="4" s="1"/>
  <c r="P1579" i="4" s="1"/>
  <c r="O1566" i="4"/>
  <c r="K1566" i="4" s="1"/>
  <c r="P1566" i="4" s="1"/>
  <c r="O1557" i="4"/>
  <c r="K1557" i="4" s="1"/>
  <c r="P1557" i="4" s="1"/>
  <c r="O1548" i="4"/>
  <c r="K1548" i="4" s="1"/>
  <c r="P1548" i="4" s="1"/>
  <c r="O1529" i="4"/>
  <c r="K1529" i="4" s="1"/>
  <c r="P1529" i="4" s="1"/>
  <c r="O1528" i="4"/>
  <c r="K1528" i="4" s="1"/>
  <c r="P1528" i="4" s="1"/>
  <c r="O1523" i="4"/>
  <c r="K1523" i="4" s="1"/>
  <c r="P1523" i="4" s="1"/>
  <c r="O1511" i="4"/>
  <c r="K1511" i="4" s="1"/>
  <c r="P1511" i="4" s="1"/>
  <c r="O1504" i="4"/>
  <c r="K1504" i="4" s="1"/>
  <c r="P1504" i="4" s="1"/>
  <c r="O1500" i="4"/>
  <c r="K1500" i="4" s="1"/>
  <c r="P1500" i="4" s="1"/>
  <c r="O1496" i="4"/>
  <c r="K1496" i="4" s="1"/>
  <c r="P1496" i="4" s="1"/>
  <c r="O1492" i="4"/>
  <c r="K1492" i="4" s="1"/>
  <c r="P1492" i="4" s="1"/>
  <c r="O1488" i="4"/>
  <c r="K1488" i="4" s="1"/>
  <c r="P1488" i="4" s="1"/>
  <c r="O1480" i="4"/>
  <c r="K1480" i="4" s="1"/>
  <c r="P1480" i="4" s="1"/>
  <c r="O1466" i="4"/>
  <c r="K1466" i="4" s="1"/>
  <c r="P1466" i="4" s="1"/>
  <c r="O1461" i="4"/>
  <c r="K1461" i="4" s="1"/>
  <c r="P1461" i="4" s="1"/>
  <c r="O1456" i="4"/>
  <c r="K1456" i="4" s="1"/>
  <c r="P1456" i="4" s="1"/>
  <c r="O1400" i="4"/>
  <c r="K1400" i="4" s="1"/>
  <c r="P1400" i="4" s="1"/>
  <c r="O1397" i="4"/>
  <c r="K1397" i="4" s="1"/>
  <c r="P1397" i="4" s="1"/>
  <c r="O1316" i="4"/>
  <c r="K1316" i="4" s="1"/>
  <c r="P1316" i="4" s="1"/>
  <c r="O1301" i="4"/>
  <c r="K1301" i="4" s="1"/>
  <c r="P1301" i="4" s="1"/>
  <c r="O1289" i="4"/>
  <c r="K1289" i="4" s="1"/>
  <c r="P1289" i="4" s="1"/>
  <c r="O1269" i="4"/>
  <c r="K1269" i="4" s="1"/>
  <c r="P1269" i="4" s="1"/>
  <c r="O1262" i="4"/>
  <c r="K1262" i="4" s="1"/>
  <c r="P1262" i="4" s="1"/>
  <c r="O1255" i="4"/>
  <c r="K1255" i="4" s="1"/>
  <c r="P1255" i="4" s="1"/>
  <c r="O1218" i="4"/>
  <c r="K1218" i="4" s="1"/>
  <c r="P1218" i="4" s="1"/>
  <c r="O1212" i="4"/>
  <c r="K1212" i="4" s="1"/>
  <c r="P1212" i="4" s="1"/>
  <c r="O1221" i="4"/>
  <c r="K1221" i="4" s="1"/>
  <c r="P1221" i="4" s="1"/>
  <c r="O1209" i="4"/>
  <c r="K1209" i="4" s="1"/>
  <c r="P1209" i="4" s="1"/>
  <c r="O1205" i="4"/>
  <c r="K1205" i="4" s="1"/>
  <c r="P1205" i="4" s="1"/>
  <c r="O1201" i="4"/>
  <c r="K1201" i="4" s="1"/>
  <c r="P1201" i="4" s="1"/>
  <c r="O2386" i="4"/>
  <c r="K2386" i="4" s="1"/>
  <c r="P2386" i="4" s="1"/>
  <c r="O2381" i="4"/>
  <c r="K2381" i="4" s="1"/>
  <c r="P2381" i="4" s="1"/>
  <c r="O2376" i="4"/>
  <c r="K2376" i="4" s="1"/>
  <c r="P2376" i="4" s="1"/>
  <c r="O2357" i="4"/>
  <c r="K2357" i="4" s="1"/>
  <c r="P2357" i="4" s="1"/>
  <c r="O2361" i="4"/>
  <c r="K2361" i="4" s="1"/>
  <c r="P2361" i="4" s="1"/>
  <c r="O2343" i="4"/>
  <c r="K2343" i="4" s="1"/>
  <c r="P2343" i="4" s="1"/>
  <c r="O2339" i="4"/>
  <c r="K2339" i="4" s="1"/>
  <c r="P2339" i="4" s="1"/>
  <c r="O2325" i="4"/>
  <c r="K2325" i="4" s="1"/>
  <c r="P2325" i="4" s="1"/>
  <c r="O2320" i="4"/>
  <c r="K2320" i="4" s="1"/>
  <c r="P2320" i="4" s="1"/>
  <c r="O2308" i="4"/>
  <c r="K2308" i="4" s="1"/>
  <c r="P2308" i="4" s="1"/>
  <c r="O2300" i="4"/>
  <c r="K2300" i="4" s="1"/>
  <c r="P2300" i="4" s="1"/>
  <c r="O2284" i="4"/>
  <c r="K2284" i="4" s="1"/>
  <c r="P2284" i="4" s="1"/>
  <c r="O2265" i="4"/>
  <c r="K2265" i="4" s="1"/>
  <c r="P2265" i="4" s="1"/>
  <c r="O2260" i="4"/>
  <c r="K2260" i="4" s="1"/>
  <c r="P2260" i="4" s="1"/>
  <c r="O2254" i="4"/>
  <c r="K2254" i="4" s="1"/>
  <c r="P2254" i="4" s="1"/>
  <c r="O2228" i="4"/>
  <c r="K2228" i="4" s="1"/>
  <c r="P2228" i="4" s="1"/>
  <c r="O2248" i="4"/>
  <c r="K2248" i="4" s="1"/>
  <c r="P2248" i="4" s="1"/>
  <c r="O2244" i="4"/>
  <c r="K2244" i="4" s="1"/>
  <c r="P2244" i="4" s="1"/>
  <c r="O2237" i="4"/>
  <c r="K2237" i="4" s="1"/>
  <c r="P2237" i="4" s="1"/>
  <c r="O2221" i="4"/>
  <c r="K2221" i="4" s="1"/>
  <c r="P2221" i="4" s="1"/>
  <c r="O2159" i="4"/>
  <c r="K2159" i="4" s="1"/>
  <c r="P2159" i="4" s="1"/>
  <c r="O2133" i="4"/>
  <c r="K2133" i="4" s="1"/>
  <c r="P2133" i="4" s="1"/>
  <c r="O2136" i="4"/>
  <c r="K2136" i="4" s="1"/>
  <c r="P2136" i="4" s="1"/>
  <c r="O2124" i="4"/>
  <c r="K2124" i="4" s="1"/>
  <c r="P2124" i="4" s="1"/>
  <c r="O2047" i="4"/>
  <c r="K2047" i="4" s="1"/>
  <c r="P2047" i="4" s="1"/>
  <c r="O1954" i="4"/>
  <c r="K1954" i="4" s="1"/>
  <c r="P1954" i="4" s="1"/>
  <c r="O1928" i="4"/>
  <c r="K1928" i="4" s="1"/>
  <c r="P1928" i="4" s="1"/>
  <c r="O1921" i="4"/>
  <c r="K1921" i="4" s="1"/>
  <c r="P1921" i="4" s="1"/>
  <c r="O1889" i="4"/>
  <c r="K1889" i="4" s="1"/>
  <c r="P1889" i="4" s="1"/>
  <c r="O1883" i="4"/>
  <c r="K1883" i="4" s="1"/>
  <c r="P1883" i="4" s="1"/>
  <c r="O1876" i="4"/>
  <c r="K1876" i="4" s="1"/>
  <c r="P1876" i="4" s="1"/>
  <c r="O1872" i="4"/>
  <c r="K1872" i="4" s="1"/>
  <c r="P1872" i="4" s="1"/>
  <c r="O1865" i="4"/>
  <c r="K1865" i="4" s="1"/>
  <c r="P1865" i="4" s="1"/>
  <c r="O1821" i="4"/>
  <c r="K1821" i="4" s="1"/>
  <c r="P1821" i="4" s="1"/>
  <c r="O1817" i="4"/>
  <c r="K1817" i="4" s="1"/>
  <c r="P1817" i="4" s="1"/>
  <c r="O1813" i="4"/>
  <c r="K1813" i="4" s="1"/>
  <c r="P1813" i="4" s="1"/>
  <c r="O1782" i="4"/>
  <c r="K1782" i="4" s="1"/>
  <c r="P1782" i="4" s="1"/>
  <c r="O1757" i="4"/>
  <c r="K1757" i="4" s="1"/>
  <c r="P1757" i="4" s="1"/>
  <c r="O1750" i="4"/>
  <c r="K1750" i="4" s="1"/>
  <c r="P1750" i="4" s="1"/>
  <c r="O1744" i="4"/>
  <c r="K1744" i="4" s="1"/>
  <c r="P1744" i="4" s="1"/>
  <c r="O1733" i="4"/>
  <c r="K1733" i="4" s="1"/>
  <c r="P1733" i="4" s="1"/>
  <c r="O1700" i="4"/>
  <c r="K1700" i="4" s="1"/>
  <c r="P1700" i="4" s="1"/>
  <c r="O1694" i="4"/>
  <c r="K1694" i="4" s="1"/>
  <c r="P1694" i="4" s="1"/>
  <c r="O1687" i="4"/>
  <c r="K1687" i="4" s="1"/>
  <c r="P1687" i="4" s="1"/>
  <c r="O1680" i="4"/>
  <c r="K1680" i="4" s="1"/>
  <c r="P1680" i="4" s="1"/>
  <c r="O1672" i="4"/>
  <c r="K1672" i="4" s="1"/>
  <c r="P1672" i="4" s="1"/>
  <c r="O1667" i="4"/>
  <c r="K1667" i="4" s="1"/>
  <c r="P1667" i="4" s="1"/>
  <c r="O1658" i="4"/>
  <c r="K1658" i="4" s="1"/>
  <c r="P1658" i="4" s="1"/>
  <c r="O1620" i="4"/>
  <c r="K1620" i="4" s="1"/>
  <c r="P1620" i="4" s="1"/>
  <c r="O1587" i="4"/>
  <c r="K1587" i="4" s="1"/>
  <c r="P1587" i="4" s="1"/>
  <c r="O1571" i="4"/>
  <c r="K1571" i="4" s="1"/>
  <c r="P1571" i="4" s="1"/>
  <c r="O1563" i="4"/>
  <c r="K1563" i="4" s="1"/>
  <c r="P1563" i="4" s="1"/>
  <c r="O1558" i="4"/>
  <c r="K1558" i="4" s="1"/>
  <c r="P1558" i="4" s="1"/>
  <c r="O1547" i="4"/>
  <c r="K1547" i="4" s="1"/>
  <c r="P1547" i="4" s="1"/>
  <c r="O1521" i="4"/>
  <c r="K1521" i="4" s="1"/>
  <c r="P1521" i="4" s="1"/>
  <c r="O1527" i="4"/>
  <c r="K1527" i="4" s="1"/>
  <c r="P1527" i="4" s="1"/>
  <c r="O1522" i="4"/>
  <c r="K1522" i="4" s="1"/>
  <c r="P1522" i="4" s="1"/>
  <c r="O1510" i="4"/>
  <c r="K1510" i="4" s="1"/>
  <c r="P1510" i="4" s="1"/>
  <c r="O1503" i="4"/>
  <c r="K1503" i="4" s="1"/>
  <c r="P1503" i="4" s="1"/>
  <c r="O1499" i="4"/>
  <c r="K1499" i="4" s="1"/>
  <c r="P1499" i="4" s="1"/>
  <c r="O1495" i="4"/>
  <c r="K1495" i="4" s="1"/>
  <c r="P1495" i="4" s="1"/>
  <c r="O1491" i="4"/>
  <c r="K1491" i="4" s="1"/>
  <c r="P1491" i="4" s="1"/>
  <c r="O1487" i="4"/>
  <c r="K1487" i="4" s="1"/>
  <c r="P1487" i="4" s="1"/>
  <c r="O1475" i="4"/>
  <c r="K1475" i="4" s="1"/>
  <c r="P1475" i="4" s="1"/>
  <c r="O1465" i="4"/>
  <c r="K1465" i="4" s="1"/>
  <c r="P1465" i="4" s="1"/>
  <c r="O1459" i="4"/>
  <c r="K1459" i="4" s="1"/>
  <c r="P1459" i="4" s="1"/>
  <c r="O1470" i="4"/>
  <c r="K1470" i="4" s="1"/>
  <c r="P1470" i="4" s="1"/>
  <c r="O1422" i="4"/>
  <c r="K1422" i="4" s="1"/>
  <c r="P1422" i="4" s="1"/>
  <c r="O1399" i="4"/>
  <c r="K1399" i="4" s="1"/>
  <c r="P1399" i="4" s="1"/>
  <c r="O1396" i="4"/>
  <c r="K1396" i="4" s="1"/>
  <c r="P1396" i="4" s="1"/>
  <c r="O1329" i="4"/>
  <c r="K1329" i="4" s="1"/>
  <c r="P1329" i="4" s="1"/>
  <c r="O1315" i="4"/>
  <c r="K1315" i="4" s="1"/>
  <c r="P1315" i="4" s="1"/>
  <c r="O1300" i="4"/>
  <c r="K1300" i="4" s="1"/>
  <c r="P1300" i="4" s="1"/>
  <c r="O1288" i="4"/>
  <c r="K1288" i="4" s="1"/>
  <c r="P1288" i="4" s="1"/>
  <c r="O1266" i="4"/>
  <c r="K1266" i="4" s="1"/>
  <c r="P1266" i="4" s="1"/>
  <c r="O1260" i="4"/>
  <c r="K1260" i="4" s="1"/>
  <c r="P1260" i="4" s="1"/>
  <c r="O1254" i="4"/>
  <c r="K1254" i="4" s="1"/>
  <c r="P1254" i="4" s="1"/>
  <c r="O1216" i="4"/>
  <c r="K1216" i="4" s="1"/>
  <c r="P1216" i="4" s="1"/>
  <c r="O1224" i="4"/>
  <c r="K1224" i="4" s="1"/>
  <c r="P1224" i="4" s="1"/>
  <c r="O1211" i="4"/>
  <c r="K1211" i="4" s="1"/>
  <c r="P1211" i="4" s="1"/>
  <c r="O1208" i="4"/>
  <c r="K1208" i="4" s="1"/>
  <c r="P1208" i="4" s="1"/>
  <c r="O1204" i="4"/>
  <c r="K1204" i="4" s="1"/>
  <c r="P1204" i="4" s="1"/>
  <c r="O1386" i="4" l="1"/>
  <c r="K1386" i="4" s="1"/>
  <c r="P1386" i="4" s="1"/>
  <c r="O1385" i="4"/>
  <c r="K1385" i="4" s="1"/>
  <c r="P1385" i="4" s="1"/>
  <c r="O2330" i="4"/>
  <c r="K2330" i="4" s="1"/>
  <c r="P2330" i="4" s="1"/>
  <c r="O2329" i="4"/>
  <c r="K2329" i="4" s="1"/>
  <c r="P2329" i="4" s="1"/>
  <c r="O2430" i="4"/>
  <c r="K2430" i="4" s="1"/>
  <c r="P2430" i="4" s="1"/>
  <c r="O2429" i="4"/>
  <c r="K2429" i="4" s="1"/>
  <c r="P2429" i="4" s="1"/>
  <c r="O1925" i="4"/>
  <c r="K1925" i="4" s="1"/>
  <c r="P1925" i="4" s="1"/>
  <c r="O1923" i="4"/>
  <c r="K1923" i="4" s="1"/>
  <c r="P1923" i="4" s="1"/>
  <c r="O1303" i="4"/>
  <c r="K1303" i="4" s="1"/>
  <c r="P1303" i="4" s="1"/>
  <c r="O1302" i="4"/>
  <c r="K1302" i="4" s="1"/>
  <c r="P1302" i="4" s="1"/>
  <c r="O2335" i="4"/>
  <c r="K2335" i="4" s="1"/>
  <c r="P2335" i="4" s="1"/>
  <c r="O2334" i="4"/>
  <c r="K2334" i="4" s="1"/>
  <c r="P2334" i="4" s="1"/>
  <c r="O2227" i="4"/>
  <c r="K2227" i="4" s="1"/>
  <c r="P2227" i="4" s="1"/>
  <c r="O2226" i="4"/>
  <c r="K2226" i="4" s="1"/>
  <c r="P2226" i="4" s="1"/>
  <c r="O2332" i="4"/>
  <c r="K2332" i="4" s="1"/>
  <c r="P2332" i="4" s="1"/>
  <c r="O2331" i="4"/>
  <c r="K2331" i="4" s="1"/>
  <c r="P2331" i="4" s="1"/>
  <c r="O1888" i="4"/>
  <c r="K1888" i="4" s="1"/>
  <c r="P1888" i="4" s="1"/>
  <c r="O1887" i="4"/>
  <c r="K1887" i="4" s="1"/>
  <c r="P1887" i="4" s="1"/>
  <c r="O1650" i="4"/>
  <c r="K1650" i="4" s="1"/>
  <c r="P1650" i="4" s="1"/>
  <c r="O1649" i="4"/>
  <c r="K1649" i="4" s="1"/>
  <c r="P1649" i="4" s="1"/>
  <c r="K1196" i="4"/>
  <c r="K1186" i="4" l="1"/>
  <c r="P1186" i="4" s="1"/>
  <c r="O1186" i="4"/>
  <c r="P1196" i="4"/>
  <c r="O1179" i="4"/>
  <c r="K1179" i="4" s="1"/>
  <c r="P1179" i="4" s="1"/>
  <c r="O1142" i="4"/>
  <c r="K1142" i="4" s="1"/>
  <c r="P1142" i="4" s="1"/>
  <c r="O1111" i="4"/>
  <c r="K1111" i="4" s="1"/>
  <c r="P1111" i="4" s="1"/>
  <c r="O1061" i="4"/>
  <c r="K1061" i="4" s="1"/>
  <c r="P1061" i="4" s="1"/>
  <c r="O1150" i="4"/>
  <c r="K1150" i="4" s="1"/>
  <c r="P1150" i="4" s="1"/>
  <c r="O1073" i="4"/>
  <c r="K1073" i="4" s="1"/>
  <c r="P1073" i="4" s="1"/>
  <c r="O1149" i="4"/>
  <c r="K1149" i="4" s="1"/>
  <c r="P1149" i="4" s="1"/>
  <c r="O1141" i="4"/>
  <c r="K1141" i="4" s="1"/>
  <c r="P1141" i="4" s="1"/>
  <c r="O1172" i="4"/>
  <c r="K1172" i="4" s="1"/>
  <c r="P1172" i="4" s="1"/>
  <c r="O1072" i="4"/>
  <c r="K1072" i="4" s="1"/>
  <c r="P1072" i="4" s="1"/>
  <c r="O1114" i="4"/>
  <c r="K1114" i="4" s="1"/>
  <c r="P1114" i="4" s="1"/>
  <c r="O1071" i="4"/>
  <c r="K1071" i="4" s="1"/>
  <c r="P1071" i="4" s="1"/>
  <c r="O1094" i="4"/>
  <c r="K1094" i="4" s="1"/>
  <c r="P1094" i="4" s="1"/>
  <c r="O1074" i="4"/>
  <c r="K1074" i="4" s="1"/>
  <c r="P1074" i="4" s="1"/>
  <c r="O1147" i="4"/>
  <c r="K1147" i="4" s="1"/>
  <c r="P1147" i="4" s="1"/>
  <c r="O1119" i="4"/>
  <c r="K1119" i="4" s="1"/>
  <c r="P1119" i="4" s="1"/>
  <c r="O1067" i="4"/>
  <c r="K1067" i="4" s="1"/>
  <c r="P1067" i="4" s="1"/>
  <c r="O1162" i="4"/>
  <c r="K1162" i="4" s="1"/>
  <c r="P1162" i="4" s="1"/>
  <c r="O1132" i="4"/>
  <c r="K1132" i="4" s="1"/>
  <c r="P1132" i="4" s="1"/>
  <c r="O1089" i="4"/>
  <c r="K1089" i="4" s="1"/>
  <c r="P1089" i="4" s="1"/>
  <c r="O1050" i="4"/>
  <c r="K1050" i="4" s="1"/>
  <c r="P1050" i="4" s="1"/>
  <c r="O1156" i="4"/>
  <c r="K1156" i="4" s="1"/>
  <c r="P1156" i="4" s="1"/>
  <c r="O1131" i="4"/>
  <c r="K1131" i="4" s="1"/>
  <c r="P1131" i="4" s="1"/>
  <c r="O1088" i="4"/>
  <c r="K1088" i="4" s="1"/>
  <c r="P1088" i="4" s="1"/>
  <c r="O1049" i="4"/>
  <c r="K1049" i="4" s="1"/>
  <c r="P1049" i="4" s="1"/>
  <c r="O1144" i="4"/>
  <c r="K1144" i="4" s="1"/>
  <c r="P1144" i="4" s="1"/>
  <c r="O1104" i="4"/>
  <c r="K1104" i="4" s="1"/>
  <c r="P1104" i="4" s="1"/>
  <c r="O1163" i="4"/>
  <c r="K1163" i="4" s="1"/>
  <c r="P1163" i="4" s="1"/>
  <c r="O1167" i="4"/>
  <c r="K1167" i="4" s="1"/>
  <c r="P1167" i="4" s="1"/>
  <c r="O1140" i="4"/>
  <c r="K1140" i="4" s="1"/>
  <c r="P1140" i="4" s="1"/>
  <c r="O1059" i="4"/>
  <c r="K1059" i="4" s="1"/>
  <c r="P1059" i="4" s="1"/>
  <c r="O1137" i="4"/>
  <c r="K1137" i="4" s="1"/>
  <c r="P1137" i="4" s="1"/>
  <c r="O1086" i="4"/>
  <c r="K1086" i="4" s="1"/>
  <c r="P1086" i="4" s="1"/>
  <c r="O1151" i="4"/>
  <c r="K1151" i="4" s="1"/>
  <c r="P1151" i="4" s="1"/>
  <c r="O1128" i="4"/>
  <c r="K1128" i="4" s="1"/>
  <c r="P1128" i="4" s="1"/>
  <c r="O1087" i="4"/>
  <c r="K1087" i="4" s="1"/>
  <c r="P1087" i="4" s="1"/>
  <c r="O1051" i="4"/>
  <c r="K1051" i="4" s="1"/>
  <c r="P1051" i="4" s="1"/>
  <c r="O1146" i="4"/>
  <c r="K1146" i="4" s="1"/>
  <c r="P1146" i="4" s="1"/>
  <c r="O1113" i="4"/>
  <c r="K1113" i="4" s="1"/>
  <c r="P1113" i="4" s="1"/>
  <c r="O1075" i="4"/>
  <c r="K1075" i="4" s="1"/>
  <c r="P1075" i="4" s="1"/>
  <c r="O945" i="4"/>
  <c r="O1023" i="4"/>
  <c r="K1023" i="4" s="1"/>
  <c r="P1023" i="4" s="1"/>
  <c r="O958" i="4"/>
  <c r="K958" i="4" s="1"/>
  <c r="P958" i="4" s="1"/>
  <c r="O971" i="4"/>
  <c r="K971" i="4" s="1"/>
  <c r="P971" i="4" s="1"/>
  <c r="O954" i="4"/>
  <c r="K954" i="4" s="1"/>
  <c r="P954" i="4" s="1"/>
  <c r="O957" i="4"/>
  <c r="K957" i="4" s="1"/>
  <c r="P957" i="4" s="1"/>
  <c r="O953" i="4"/>
  <c r="K953" i="4" s="1"/>
  <c r="P953" i="4" s="1"/>
  <c r="O970" i="4"/>
  <c r="K970" i="4" s="1"/>
  <c r="P970" i="4" s="1"/>
  <c r="O968" i="4"/>
  <c r="K968" i="4" s="1"/>
  <c r="P968" i="4" s="1"/>
  <c r="O956" i="4"/>
  <c r="K956" i="4" s="1"/>
  <c r="P956" i="4" s="1"/>
  <c r="O967" i="4"/>
  <c r="K967" i="4" s="1"/>
  <c r="P967" i="4" s="1"/>
  <c r="O959" i="4"/>
  <c r="K959" i="4" s="1"/>
  <c r="P959" i="4" s="1"/>
  <c r="O972" i="4"/>
  <c r="K972" i="4" s="1"/>
  <c r="P972" i="4" s="1"/>
  <c r="O951" i="4"/>
  <c r="K951" i="4" s="1"/>
  <c r="P951" i="4" s="1"/>
  <c r="O950" i="4"/>
  <c r="K950" i="4" s="1"/>
  <c r="P950" i="4" s="1"/>
  <c r="O1039" i="4" l="1"/>
  <c r="K1039" i="4" s="1"/>
  <c r="P1039" i="4" s="1"/>
  <c r="O1038" i="4"/>
  <c r="K1038" i="4" s="1"/>
  <c r="P1038" i="4" s="1"/>
  <c r="O1036" i="4"/>
  <c r="K1036" i="4" s="1"/>
  <c r="P1036" i="4" s="1"/>
  <c r="O1035" i="4"/>
  <c r="O1044" i="4"/>
  <c r="K1044" i="4" s="1"/>
  <c r="P1044" i="4" s="1"/>
  <c r="O1043" i="4"/>
  <c r="K1043" i="4" s="1"/>
  <c r="P1043" i="4" s="1"/>
  <c r="O1046" i="4"/>
  <c r="K1046" i="4" s="1"/>
  <c r="P1046" i="4" s="1"/>
  <c r="O1045" i="4"/>
  <c r="K1045" i="4" s="1"/>
  <c r="P1045" i="4" s="1"/>
  <c r="O1093" i="4"/>
  <c r="K1093" i="4" s="1"/>
  <c r="P1093" i="4" s="1"/>
  <c r="O1092" i="4"/>
  <c r="K1092" i="4" s="1"/>
  <c r="P1092" i="4" s="1"/>
  <c r="K945" i="4"/>
  <c r="K1035" i="4" l="1"/>
  <c r="O1028" i="4"/>
  <c r="O949" i="4"/>
  <c r="O943" i="4" s="1"/>
  <c r="P945" i="4"/>
  <c r="P1035" i="4" l="1"/>
  <c r="K1028" i="4"/>
  <c r="P1028" i="4" s="1"/>
  <c r="K949" i="4"/>
  <c r="K943" i="4" s="1"/>
  <c r="P949" i="4" l="1"/>
  <c r="P943" i="4"/>
  <c r="O785" i="4"/>
  <c r="K785" i="4" s="1"/>
  <c r="P785" i="4" s="1"/>
  <c r="O788" i="4"/>
  <c r="K788" i="4" s="1"/>
  <c r="P788" i="4" s="1"/>
  <c r="O791" i="4"/>
  <c r="K791" i="4" s="1"/>
  <c r="P791" i="4" s="1"/>
  <c r="O792" i="4"/>
  <c r="K792" i="4" s="1"/>
  <c r="P792" i="4" s="1"/>
  <c r="O768" i="4" l="1"/>
  <c r="K768" i="4" s="1"/>
  <c r="P768" i="4" s="1"/>
  <c r="O767" i="4"/>
  <c r="K767" i="4" s="1"/>
  <c r="P767" i="4" s="1"/>
  <c r="O766" i="4" l="1"/>
  <c r="K766" i="4" s="1"/>
  <c r="P766" i="4" s="1"/>
  <c r="O520" i="4" l="1"/>
  <c r="K520" i="4" s="1"/>
  <c r="P520" i="4" s="1"/>
  <c r="O490" i="4"/>
  <c r="K490" i="4" s="1"/>
  <c r="P490" i="4" s="1"/>
  <c r="O489" i="4"/>
  <c r="K489" i="4" s="1"/>
  <c r="P489" i="4" s="1"/>
  <c r="O494" i="4"/>
  <c r="K494" i="4" s="1"/>
  <c r="P494" i="4" s="1"/>
  <c r="O914" i="4" l="1"/>
  <c r="K914" i="4" s="1"/>
  <c r="P914" i="4" s="1"/>
  <c r="O488" i="4" l="1"/>
  <c r="K488" i="4" s="1"/>
  <c r="P488" i="4" s="1"/>
  <c r="O541" i="4" l="1"/>
  <c r="K541" i="4" l="1"/>
  <c r="O882" i="4"/>
  <c r="K882" i="4" s="1"/>
  <c r="P882" i="4" s="1"/>
  <c r="P541" i="4" l="1"/>
  <c r="O881" i="4"/>
  <c r="K881" i="4" s="1"/>
  <c r="P881" i="4" s="1"/>
  <c r="O879" i="4"/>
  <c r="K879" i="4" s="1"/>
  <c r="P879" i="4" s="1"/>
  <c r="O584" i="4" l="1"/>
  <c r="K584" i="4" s="1"/>
  <c r="P584" i="4" s="1"/>
  <c r="O889" i="4"/>
  <c r="K889" i="4" s="1"/>
  <c r="P889" i="4" s="1"/>
  <c r="O854" i="4" l="1"/>
  <c r="K854" i="4" s="1"/>
  <c r="P854" i="4" s="1"/>
  <c r="O856" i="4"/>
  <c r="K856" i="4" s="1"/>
  <c r="P856" i="4" s="1"/>
  <c r="O852" i="4"/>
  <c r="K852" i="4" s="1"/>
  <c r="P852" i="4" s="1"/>
  <c r="O725" i="4"/>
  <c r="K725" i="4" s="1"/>
  <c r="P725" i="4" s="1"/>
  <c r="O878" i="4"/>
  <c r="K878" i="4" s="1"/>
  <c r="P878" i="4" s="1"/>
  <c r="O934" i="4"/>
  <c r="K934" i="4" s="1"/>
  <c r="P934" i="4" s="1"/>
  <c r="O872" i="4"/>
  <c r="K872" i="4" s="1"/>
  <c r="P872" i="4" s="1"/>
  <c r="O933" i="4"/>
  <c r="K933" i="4" s="1"/>
  <c r="P933" i="4" s="1"/>
  <c r="O940" i="4"/>
  <c r="K940" i="4" s="1"/>
  <c r="P940" i="4" s="1"/>
  <c r="O907" i="4"/>
  <c r="K907" i="4" s="1"/>
  <c r="P907" i="4" s="1"/>
  <c r="O873" i="4"/>
  <c r="K873" i="4" s="1"/>
  <c r="P873" i="4" s="1"/>
  <c r="O941" i="4"/>
  <c r="O891" i="4"/>
  <c r="K891" i="4" s="1"/>
  <c r="P891" i="4" s="1"/>
  <c r="O855" i="4"/>
  <c r="K855" i="4" s="1"/>
  <c r="P855" i="4" s="1"/>
  <c r="K941" i="4" l="1"/>
  <c r="P941" i="4" l="1"/>
  <c r="O724" i="4"/>
  <c r="K724" i="4" s="1"/>
  <c r="P724" i="4" s="1"/>
  <c r="O761" i="4"/>
  <c r="K761" i="4" s="1"/>
  <c r="P761" i="4" s="1"/>
  <c r="O748" i="4"/>
  <c r="K748" i="4" s="1"/>
  <c r="P748" i="4" s="1"/>
  <c r="O804" i="4"/>
  <c r="K804" i="4" s="1"/>
  <c r="P804" i="4" s="1"/>
  <c r="O744" i="4"/>
  <c r="K744" i="4" s="1"/>
  <c r="P744" i="4" s="1"/>
  <c r="O805" i="4"/>
  <c r="K805" i="4" s="1"/>
  <c r="P805" i="4" s="1"/>
  <c r="O730" i="4"/>
  <c r="K730" i="4" s="1"/>
  <c r="P730" i="4" s="1"/>
  <c r="O723" i="4"/>
  <c r="O727" i="4"/>
  <c r="K727" i="4" s="1"/>
  <c r="P727" i="4" s="1"/>
  <c r="O718" i="4" l="1"/>
  <c r="K723" i="4"/>
  <c r="K718" i="4" s="1"/>
  <c r="O685" i="4"/>
  <c r="K685" i="4" s="1"/>
  <c r="P685" i="4" s="1"/>
  <c r="O684" i="4"/>
  <c r="K684" i="4" s="1"/>
  <c r="P684" i="4" s="1"/>
  <c r="O686" i="4"/>
  <c r="K686" i="4" s="1"/>
  <c r="P686" i="4" s="1"/>
  <c r="O688" i="4"/>
  <c r="K688" i="4" s="1"/>
  <c r="P688" i="4" s="1"/>
  <c r="O692" i="4"/>
  <c r="K692" i="4" s="1"/>
  <c r="P692" i="4" s="1"/>
  <c r="O704" i="4"/>
  <c r="K704" i="4" s="1"/>
  <c r="P704" i="4" s="1"/>
  <c r="P723" i="4" l="1"/>
  <c r="P718" i="4"/>
  <c r="O662" i="4"/>
  <c r="K662" i="4" s="1"/>
  <c r="P662" i="4" s="1"/>
  <c r="O671" i="4"/>
  <c r="K671" i="4" s="1"/>
  <c r="P671" i="4" s="1"/>
  <c r="O672" i="4"/>
  <c r="K672" i="4" s="1"/>
  <c r="P672" i="4" s="1"/>
  <c r="O666" i="4"/>
  <c r="K666" i="4" s="1"/>
  <c r="P666" i="4" s="1"/>
  <c r="O668" i="4"/>
  <c r="K668" i="4" s="1"/>
  <c r="P668" i="4" s="1"/>
  <c r="O589" i="4" l="1"/>
  <c r="K589" i="4" s="1"/>
  <c r="P589" i="4" s="1"/>
  <c r="O683" i="4"/>
  <c r="O674" i="4" s="1"/>
  <c r="O653" i="4" l="1"/>
  <c r="O638" i="4" s="1"/>
  <c r="O552" i="4"/>
  <c r="O525" i="4" s="1"/>
  <c r="K683" i="4"/>
  <c r="K674" i="4" s="1"/>
  <c r="O608" i="4"/>
  <c r="K608" i="4" s="1"/>
  <c r="P608" i="4" s="1"/>
  <c r="O609" i="4"/>
  <c r="K609" i="4" s="1"/>
  <c r="P609" i="4" s="1"/>
  <c r="O610" i="4"/>
  <c r="K610" i="4" s="1"/>
  <c r="P610" i="4" s="1"/>
  <c r="O560" i="4"/>
  <c r="K560" i="4" s="1"/>
  <c r="P560" i="4" s="1"/>
  <c r="O568" i="4"/>
  <c r="K568" i="4" s="1"/>
  <c r="P568" i="4" s="1"/>
  <c r="O569" i="4"/>
  <c r="K569" i="4" s="1"/>
  <c r="P569" i="4" s="1"/>
  <c r="O570" i="4"/>
  <c r="K570" i="4" s="1"/>
  <c r="P570" i="4" s="1"/>
  <c r="O581" i="4"/>
  <c r="K581" i="4" s="1"/>
  <c r="P581" i="4" s="1"/>
  <c r="O582" i="4"/>
  <c r="K582" i="4" s="1"/>
  <c r="P582" i="4" s="1"/>
  <c r="O590" i="4"/>
  <c r="K590" i="4" s="1"/>
  <c r="P590" i="4" s="1"/>
  <c r="O591" i="4"/>
  <c r="K591" i="4" s="1"/>
  <c r="P591" i="4" s="1"/>
  <c r="O594" i="4"/>
  <c r="K594" i="4" s="1"/>
  <c r="P594" i="4" s="1"/>
  <c r="O600" i="4"/>
  <c r="K600" i="4" s="1"/>
  <c r="P600" i="4" s="1"/>
  <c r="O601" i="4"/>
  <c r="K601" i="4" s="1"/>
  <c r="P601" i="4" s="1"/>
  <c r="O599" i="4"/>
  <c r="K599" i="4" s="1"/>
  <c r="P599" i="4" s="1"/>
  <c r="O453" i="4"/>
  <c r="K453" i="4" s="1"/>
  <c r="P453" i="4" s="1"/>
  <c r="O452" i="4"/>
  <c r="K452" i="4" s="1"/>
  <c r="P452" i="4" s="1"/>
  <c r="O454" i="4"/>
  <c r="K454" i="4" s="1"/>
  <c r="P454" i="4" s="1"/>
  <c r="O455" i="4"/>
  <c r="K455" i="4" s="1"/>
  <c r="P455" i="4" s="1"/>
  <c r="O456" i="4"/>
  <c r="K456" i="4" s="1"/>
  <c r="P456" i="4" s="1"/>
  <c r="O457" i="4"/>
  <c r="K457" i="4" s="1"/>
  <c r="P457" i="4" s="1"/>
  <c r="O458" i="4"/>
  <c r="K458" i="4" s="1"/>
  <c r="P458" i="4" s="1"/>
  <c r="O459" i="4"/>
  <c r="K459" i="4" s="1"/>
  <c r="P459" i="4" s="1"/>
  <c r="O460" i="4"/>
  <c r="K460" i="4" s="1"/>
  <c r="P460" i="4" s="1"/>
  <c r="O464" i="4"/>
  <c r="K464" i="4" s="1"/>
  <c r="P464" i="4" s="1"/>
  <c r="O465" i="4"/>
  <c r="K465" i="4" s="1"/>
  <c r="P465" i="4" s="1"/>
  <c r="O466" i="4"/>
  <c r="K466" i="4" s="1"/>
  <c r="P466" i="4" s="1"/>
  <c r="O468" i="4"/>
  <c r="K468" i="4" s="1"/>
  <c r="P468" i="4" s="1"/>
  <c r="O469" i="4"/>
  <c r="K469" i="4" s="1"/>
  <c r="P469" i="4" s="1"/>
  <c r="O470" i="4"/>
  <c r="K470" i="4" s="1"/>
  <c r="P470" i="4" s="1"/>
  <c r="O476" i="4"/>
  <c r="K476" i="4" s="1"/>
  <c r="P476" i="4" s="1"/>
  <c r="O479" i="4"/>
  <c r="K479" i="4" s="1"/>
  <c r="P479" i="4" s="1"/>
  <c r="O481" i="4"/>
  <c r="K481" i="4" s="1"/>
  <c r="P481" i="4" s="1"/>
  <c r="O482" i="4"/>
  <c r="K482" i="4" s="1"/>
  <c r="P482" i="4" s="1"/>
  <c r="O483" i="4"/>
  <c r="K483" i="4" s="1"/>
  <c r="P483" i="4" s="1"/>
  <c r="O491" i="4"/>
  <c r="K491" i="4" s="1"/>
  <c r="P491" i="4" s="1"/>
  <c r="O493" i="4"/>
  <c r="K493" i="4" s="1"/>
  <c r="P493" i="4" s="1"/>
  <c r="O523" i="4"/>
  <c r="K523" i="4" s="1"/>
  <c r="P523" i="4" s="1"/>
  <c r="P683" i="4" l="1"/>
  <c r="P674" i="4"/>
  <c r="K552" i="4"/>
  <c r="K525" i="4" s="1"/>
  <c r="K653" i="4"/>
  <c r="K638" i="4" s="1"/>
  <c r="O451" i="4"/>
  <c r="K451" i="4" s="1"/>
  <c r="P451" i="4" s="1"/>
  <c r="O558" i="4"/>
  <c r="K558" i="4" s="1"/>
  <c r="P558" i="4" s="1"/>
  <c r="O555" i="4"/>
  <c r="O42" i="4"/>
  <c r="O361" i="4"/>
  <c r="K361" i="4" s="1"/>
  <c r="P361" i="4" s="1"/>
  <c r="O380" i="4"/>
  <c r="K380" i="4" s="1"/>
  <c r="P380" i="4" s="1"/>
  <c r="O55" i="4"/>
  <c r="K55" i="4" s="1"/>
  <c r="P55" i="4" s="1"/>
  <c r="O59" i="4"/>
  <c r="K59" i="4" s="1"/>
  <c r="P59" i="4" s="1"/>
  <c r="O61" i="4"/>
  <c r="K61" i="4" s="1"/>
  <c r="P61" i="4" s="1"/>
  <c r="O63" i="4"/>
  <c r="K63" i="4" s="1"/>
  <c r="P63" i="4" s="1"/>
  <c r="O52" i="4"/>
  <c r="K52" i="4" s="1"/>
  <c r="P52" i="4" s="1"/>
  <c r="O79" i="4"/>
  <c r="K79" i="4" s="1"/>
  <c r="P79" i="4" s="1"/>
  <c r="O103" i="4"/>
  <c r="K103" i="4" s="1"/>
  <c r="P103" i="4" s="1"/>
  <c r="O121" i="4"/>
  <c r="K121" i="4" s="1"/>
  <c r="P121" i="4" s="1"/>
  <c r="O122" i="4"/>
  <c r="K122" i="4" s="1"/>
  <c r="P122" i="4" s="1"/>
  <c r="O150" i="4"/>
  <c r="K150" i="4" s="1"/>
  <c r="P150" i="4" s="1"/>
  <c r="O146" i="4"/>
  <c r="K146" i="4" s="1"/>
  <c r="P146" i="4" s="1"/>
  <c r="O147" i="4"/>
  <c r="K147" i="4" s="1"/>
  <c r="P147" i="4" s="1"/>
  <c r="O149" i="4"/>
  <c r="K149" i="4" s="1"/>
  <c r="P149" i="4" s="1"/>
  <c r="O159" i="4"/>
  <c r="K159" i="4" s="1"/>
  <c r="P159" i="4" s="1"/>
  <c r="O169" i="4"/>
  <c r="K169" i="4" s="1"/>
  <c r="P169" i="4" s="1"/>
  <c r="O181" i="4"/>
  <c r="K181" i="4" s="1"/>
  <c r="P181" i="4" s="1"/>
  <c r="O188" i="4"/>
  <c r="K188" i="4" s="1"/>
  <c r="P188" i="4" s="1"/>
  <c r="O189" i="4"/>
  <c r="K189" i="4" s="1"/>
  <c r="P189" i="4" s="1"/>
  <c r="O190" i="4"/>
  <c r="K190" i="4" s="1"/>
  <c r="P190" i="4" s="1"/>
  <c r="O236" i="4"/>
  <c r="K236" i="4" s="1"/>
  <c r="P236" i="4" s="1"/>
  <c r="O248" i="4"/>
  <c r="K248" i="4" s="1"/>
  <c r="P248" i="4" s="1"/>
  <c r="O249" i="4"/>
  <c r="K249" i="4" s="1"/>
  <c r="P249" i="4" s="1"/>
  <c r="O259" i="4"/>
  <c r="K259" i="4" s="1"/>
  <c r="P259" i="4" s="1"/>
  <c r="O53" i="4" l="1"/>
  <c r="K53" i="4" s="1"/>
  <c r="P53" i="4" s="1"/>
  <c r="O50" i="4"/>
  <c r="K50" i="4" s="1"/>
  <c r="P50" i="4" s="1"/>
  <c r="O54" i="4"/>
  <c r="K54" i="4" s="1"/>
  <c r="P54" i="4" s="1"/>
  <c r="O554" i="4"/>
  <c r="K42" i="4"/>
  <c r="P653" i="4"/>
  <c r="P638" i="4"/>
  <c r="O450" i="4"/>
  <c r="O447" i="4" s="1"/>
  <c r="O607" i="4"/>
  <c r="O603" i="4" s="1"/>
  <c r="P552" i="4"/>
  <c r="P525" i="4"/>
  <c r="K555" i="4"/>
  <c r="K554" i="4" s="1"/>
  <c r="O46" i="4"/>
  <c r="O37" i="4" l="1"/>
  <c r="O276" i="4"/>
  <c r="O266" i="4" s="1"/>
  <c r="K450" i="4"/>
  <c r="K447" i="4" s="1"/>
  <c r="K607" i="4"/>
  <c r="K603" i="4" s="1"/>
  <c r="P555" i="4"/>
  <c r="P554" i="4"/>
  <c r="O351" i="4"/>
  <c r="O350" i="4" s="1"/>
  <c r="O358" i="4"/>
  <c r="O355" i="4" s="1"/>
  <c r="P42" i="4"/>
  <c r="K46" i="4" l="1"/>
  <c r="K37" i="4" s="1"/>
  <c r="K351" i="4"/>
  <c r="K350" i="4" s="1"/>
  <c r="P607" i="4"/>
  <c r="P603" i="4"/>
  <c r="P450" i="4"/>
  <c r="P447" i="4"/>
  <c r="K276" i="4"/>
  <c r="K266" i="4" s="1"/>
  <c r="K358" i="4"/>
  <c r="K355" i="4" s="1"/>
  <c r="P358" i="4" l="1"/>
  <c r="P355" i="4"/>
  <c r="P276" i="4"/>
  <c r="P266" i="4"/>
  <c r="P351" i="4"/>
  <c r="P350" i="4"/>
  <c r="P46" i="4"/>
  <c r="P37" i="4"/>
  <c r="A74" i="4" l="1"/>
  <c r="A76" i="4" s="1"/>
  <c r="A77" i="4" s="1"/>
  <c r="A78" i="4" s="1"/>
  <c r="A79" i="4" l="1"/>
  <c r="A80" i="4" s="1"/>
  <c r="A81" i="4" s="1"/>
  <c r="A83" i="4" l="1"/>
  <c r="A84" i="4" s="1"/>
  <c r="A85" i="4" s="1"/>
  <c r="A86" i="4" s="1"/>
  <c r="A87" i="4" s="1"/>
  <c r="A88" i="4" s="1"/>
  <c r="A89" i="4" s="1"/>
  <c r="A90" i="4" s="1"/>
  <c r="A91" i="4" s="1"/>
  <c r="A92" i="4" l="1"/>
  <c r="A94" i="4" l="1"/>
  <c r="A95" i="4" s="1"/>
  <c r="A96" i="4" l="1"/>
  <c r="A97" i="4" s="1"/>
  <c r="A98" i="4" s="1"/>
  <c r="A99" i="4" s="1"/>
  <c r="A100" i="4" s="1"/>
  <c r="A101" i="4" l="1"/>
  <c r="A102" i="4" s="1"/>
  <c r="A103" i="4" s="1"/>
  <c r="A104" i="4" s="1"/>
  <c r="A105" i="4" l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l="1"/>
  <c r="A124" i="4" s="1"/>
  <c r="A125" i="4" s="1"/>
  <c r="A126" i="4" l="1"/>
  <c r="A127" i="4" s="1"/>
  <c r="A128" i="4" s="1"/>
  <c r="A129" i="4" l="1"/>
  <c r="A130" i="4" s="1"/>
  <c r="A131" i="4" l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l="1"/>
  <c r="A144" i="4" s="1"/>
  <c r="A145" i="4" s="1"/>
  <c r="A146" i="4" s="1"/>
  <c r="A147" i="4" s="1"/>
  <c r="A148" i="4" s="1"/>
  <c r="A149" i="4" s="1"/>
  <c r="A150" i="4" l="1"/>
  <c r="A151" i="4" s="1"/>
  <c r="A152" i="4" l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5" i="4" l="1"/>
  <c r="A166" i="4" s="1"/>
  <c r="A167" i="4" s="1"/>
  <c r="A168" i="4" s="1"/>
  <c r="A169" i="4" s="1"/>
  <c r="A170" i="4" s="1"/>
  <c r="A171" i="4" l="1"/>
  <c r="A172" i="4" s="1"/>
  <c r="A173" i="4" s="1"/>
  <c r="A174" i="4" s="1"/>
  <c r="A175" i="4" s="1"/>
  <c r="A176" i="4" s="1"/>
  <c r="A177" i="4" s="1"/>
  <c r="A178" i="4" s="1"/>
  <c r="A179" i="4" l="1"/>
  <c r="A180" i="4" s="1"/>
  <c r="A181" i="4" s="1"/>
  <c r="A182" i="4" s="1"/>
  <c r="A183" i="4" s="1"/>
  <c r="A184" i="4" l="1"/>
  <c r="A185" i="4" s="1"/>
  <c r="A186" i="4" s="1"/>
  <c r="A187" i="4" l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3" i="4" l="1"/>
  <c r="A204" i="4" s="1"/>
  <c r="A205" i="4" s="1"/>
  <c r="A207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l="1"/>
  <c r="A220" i="4" s="1"/>
  <c r="A221" i="4" s="1"/>
  <c r="A222" i="4" s="1"/>
  <c r="A223" i="4" s="1"/>
  <c r="A224" i="4" l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l="1"/>
  <c r="A237" i="4" s="1"/>
  <c r="A238" i="4" l="1"/>
  <c r="A239" i="4" s="1"/>
  <c r="A240" i="4" s="1"/>
  <c r="A241" i="4" s="1"/>
  <c r="A242" i="4" s="1"/>
  <c r="A243" i="4" l="1"/>
  <c r="A244" i="4" s="1"/>
  <c r="A245" i="4" s="1"/>
  <c r="A246" i="4" l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7" i="4" s="1"/>
  <c r="A268" i="4" s="1"/>
  <c r="A269" i="4" s="1"/>
  <c r="A270" i="4" s="1"/>
  <c r="A271" i="4" s="1"/>
  <c r="A272" i="4" l="1"/>
  <c r="A273" i="4" s="1"/>
  <c r="A274" i="4" l="1"/>
  <c r="A275" i="4" l="1"/>
  <c r="A276" i="4" s="1"/>
  <c r="A277" i="4" l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5" i="4" s="1"/>
  <c r="A296" i="4" l="1"/>
  <c r="A297" i="4" s="1"/>
  <c r="A298" i="4" l="1"/>
  <c r="A299" i="4" s="1"/>
  <c r="A300" i="4" s="1"/>
  <c r="A301" i="4" l="1"/>
  <c r="A302" i="4" s="1"/>
  <c r="A303" i="4" l="1"/>
  <c r="A304" i="4" s="1"/>
  <c r="A305" i="4" s="1"/>
  <c r="A306" i="4" s="1"/>
  <c r="A307" i="4" s="1"/>
  <c r="A308" i="4" l="1"/>
  <c r="A309" i="4" s="1"/>
  <c r="A310" i="4" l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345" i="4" s="1"/>
  <c r="A346" i="4" l="1"/>
  <c r="A347" i="4" s="1"/>
  <c r="A348" i="4" l="1"/>
  <c r="A351" i="4" s="1"/>
  <c r="A352" i="4" s="1"/>
  <c r="A353" i="4" s="1"/>
  <c r="A356" i="4" l="1"/>
  <c r="A357" i="4" s="1"/>
  <c r="A358" i="4" l="1"/>
  <c r="A359" i="4" s="1"/>
  <c r="A360" i="4" s="1"/>
  <c r="A361" i="4" s="1"/>
  <c r="A362" i="4" s="1"/>
  <c r="A364" i="4" s="1"/>
  <c r="A365" i="4" s="1"/>
  <c r="A366" i="4" s="1"/>
  <c r="A367" i="4" s="1"/>
  <c r="A368" i="4" s="1"/>
  <c r="A369" i="4" l="1"/>
  <c r="A370" i="4" s="1"/>
  <c r="A372" i="4" l="1"/>
  <c r="A373" i="4" s="1"/>
  <c r="A375" i="4" s="1"/>
  <c r="A376" i="4" s="1"/>
  <c r="A377" i="4" s="1"/>
  <c r="A378" i="4" s="1"/>
  <c r="A380" i="4" s="1"/>
  <c r="A381" i="4" s="1"/>
  <c r="A384" i="4" s="1"/>
  <c r="A385" i="4" s="1"/>
  <c r="A387" i="4" s="1"/>
  <c r="A388" i="4" s="1"/>
  <c r="A389" i="4" s="1"/>
  <c r="A391" i="4" l="1"/>
  <c r="A392" i="4" s="1"/>
  <c r="A393" i="4" s="1"/>
  <c r="A394" i="4" s="1"/>
  <c r="A395" i="4" s="1"/>
  <c r="A396" i="4" l="1"/>
  <c r="A397" i="4" s="1"/>
  <c r="A398" i="4" s="1"/>
  <c r="A399" i="4" s="1"/>
  <c r="A400" i="4" s="1"/>
  <c r="A401" i="4" s="1"/>
  <c r="A402" i="4" s="1"/>
  <c r="A403" i="4" s="1"/>
  <c r="A404" i="4" s="1"/>
  <c r="A405" i="4" s="1"/>
  <c r="A406" i="4" s="1"/>
  <c r="A407" i="4" s="1"/>
  <c r="A408" i="4" s="1"/>
  <c r="A409" i="4" s="1"/>
  <c r="A410" i="4" s="1"/>
  <c r="A411" i="4" s="1"/>
  <c r="A412" i="4" s="1"/>
  <c r="A413" i="4" s="1"/>
  <c r="A414" i="4" s="1"/>
  <c r="A415" i="4" s="1"/>
  <c r="A416" i="4" s="1"/>
  <c r="A417" i="4" s="1"/>
  <c r="A418" i="4" s="1"/>
  <c r="A419" i="4" s="1"/>
  <c r="A420" i="4" s="1"/>
  <c r="A421" i="4" s="1"/>
  <c r="A422" i="4" s="1"/>
  <c r="A423" i="4" s="1"/>
  <c r="A424" i="4" s="1"/>
  <c r="A425" i="4" s="1"/>
  <c r="A426" i="4" s="1"/>
  <c r="A427" i="4" s="1"/>
  <c r="A428" i="4" s="1"/>
  <c r="A429" i="4" s="1"/>
  <c r="A430" i="4" s="1"/>
  <c r="A431" i="4" s="1"/>
  <c r="A432" i="4" s="1"/>
  <c r="A433" i="4" l="1"/>
  <c r="A434" i="4" l="1"/>
  <c r="A435" i="4" s="1"/>
  <c r="A436" i="4" s="1"/>
  <c r="A437" i="4" s="1"/>
  <c r="A438" i="4" s="1"/>
  <c r="A439" i="4" s="1"/>
  <c r="A440" i="4" l="1"/>
  <c r="A441" i="4" s="1"/>
  <c r="A442" i="4" s="1"/>
  <c r="A443" i="4" s="1"/>
  <c r="A444" i="4" s="1"/>
  <c r="A445" i="4" s="1"/>
  <c r="A448" i="4" s="1"/>
  <c r="A449" i="4" s="1"/>
  <c r="A450" i="4" s="1"/>
  <c r="A451" i="4" s="1"/>
  <c r="A452" i="4" l="1"/>
  <c r="A453" i="4" s="1"/>
  <c r="A454" i="4" l="1"/>
  <c r="A455" i="4" s="1"/>
  <c r="A456" i="4" s="1"/>
  <c r="A457" i="4" s="1"/>
  <c r="A458" i="4" s="1"/>
  <c r="A459" i="4" s="1"/>
  <c r="A460" i="4" s="1"/>
  <c r="A461" i="4" s="1"/>
  <c r="A462" i="4" s="1"/>
  <c r="A463" i="4" s="1"/>
  <c r="A464" i="4" s="1"/>
  <c r="A465" i="4" s="1"/>
  <c r="A466" i="4" s="1"/>
  <c r="A467" i="4" s="1"/>
  <c r="A468" i="4" s="1"/>
  <c r="A469" i="4" s="1"/>
  <c r="A470" i="4" s="1"/>
  <c r="A471" i="4" s="1"/>
  <c r="A472" i="4" s="1"/>
  <c r="A473" i="4" s="1"/>
  <c r="A474" i="4" s="1"/>
  <c r="A475" i="4" s="1"/>
  <c r="A476" i="4" l="1"/>
  <c r="A477" i="4" s="1"/>
  <c r="A478" i="4" s="1"/>
  <c r="A479" i="4" s="1"/>
  <c r="A480" i="4" l="1"/>
  <c r="A481" i="4" l="1"/>
  <c r="A482" i="4" s="1"/>
  <c r="A483" i="4" s="1"/>
  <c r="A484" i="4" s="1"/>
  <c r="A485" i="4" l="1"/>
  <c r="A486" i="4" s="1"/>
  <c r="A487" i="4" s="1"/>
  <c r="A488" i="4" s="1"/>
  <c r="A489" i="4" s="1"/>
  <c r="A490" i="4" s="1"/>
  <c r="A491" i="4" s="1"/>
  <c r="A492" i="4" s="1"/>
  <c r="A493" i="4" s="1"/>
  <c r="A494" i="4" s="1"/>
  <c r="A495" i="4" s="1"/>
  <c r="A496" i="4" l="1"/>
  <c r="A497" i="4" s="1"/>
  <c r="A498" i="4" l="1"/>
  <c r="A499" i="4" s="1"/>
  <c r="A500" i="4" s="1"/>
  <c r="A501" i="4" s="1"/>
  <c r="A503" i="4" s="1"/>
  <c r="A504" i="4" s="1"/>
  <c r="A505" i="4" s="1"/>
  <c r="A506" i="4" l="1"/>
  <c r="A507" i="4" s="1"/>
  <c r="A508" i="4" s="1"/>
  <c r="A509" i="4" s="1"/>
  <c r="A510" i="4" l="1"/>
  <c r="A512" i="4" s="1"/>
  <c r="A514" i="4" s="1"/>
  <c r="A516" i="4" s="1"/>
  <c r="A518" i="4" s="1"/>
  <c r="A519" i="4" s="1"/>
  <c r="A520" i="4" s="1"/>
  <c r="A521" i="4" s="1"/>
  <c r="A523" i="4" s="1"/>
  <c r="A526" i="4" s="1"/>
  <c r="A527" i="4" s="1"/>
  <c r="A528" i="4" l="1"/>
  <c r="A529" i="4" s="1"/>
  <c r="A530" i="4" l="1"/>
  <c r="A531" i="4" s="1"/>
  <c r="A532" i="4" s="1"/>
  <c r="A533" i="4" s="1"/>
  <c r="A534" i="4" s="1"/>
  <c r="A536" i="4" s="1"/>
  <c r="A537" i="4" s="1"/>
  <c r="A538" i="4" s="1"/>
  <c r="A539" i="4" s="1"/>
  <c r="A540" i="4" s="1"/>
  <c r="A541" i="4" l="1"/>
  <c r="A542" i="4" s="1"/>
  <c r="A543" i="4" l="1"/>
  <c r="A544" i="4" s="1"/>
  <c r="A545" i="4" s="1"/>
  <c r="A546" i="4" s="1"/>
  <c r="A547" i="4" s="1"/>
  <c r="A548" i="4" s="1"/>
  <c r="A550" i="4" s="1"/>
  <c r="A551" i="4" s="1"/>
  <c r="A552" i="4" s="1"/>
  <c r="A555" i="4" s="1"/>
  <c r="A556" i="4" s="1"/>
  <c r="A557" i="4" s="1"/>
  <c r="A558" i="4" s="1"/>
  <c r="A559" i="4" s="1"/>
  <c r="A560" i="4" s="1"/>
  <c r="A561" i="4" s="1"/>
  <c r="A562" i="4" s="1"/>
  <c r="A563" i="4" s="1"/>
  <c r="A564" i="4" s="1"/>
  <c r="A565" i="4" s="1"/>
  <c r="A566" i="4" s="1"/>
  <c r="A568" i="4" s="1"/>
  <c r="A569" i="4" s="1"/>
  <c r="A570" i="4" s="1"/>
  <c r="A571" i="4" s="1"/>
  <c r="A572" i="4" s="1"/>
  <c r="A573" i="4" s="1"/>
  <c r="A574" i="4" s="1"/>
  <c r="A575" i="4" s="1"/>
  <c r="A576" i="4" s="1"/>
  <c r="A577" i="4" s="1"/>
  <c r="A578" i="4" s="1"/>
  <c r="A579" i="4" l="1"/>
  <c r="A580" i="4" s="1"/>
  <c r="A581" i="4" s="1"/>
  <c r="A582" i="4" l="1"/>
  <c r="A583" i="4" s="1"/>
  <c r="A584" i="4" s="1"/>
  <c r="A585" i="4" s="1"/>
  <c r="A586" i="4" s="1"/>
  <c r="A588" i="4" s="1"/>
  <c r="A589" i="4" s="1"/>
  <c r="A590" i="4" s="1"/>
  <c r="A591" i="4" s="1"/>
  <c r="A592" i="4" s="1"/>
  <c r="A593" i="4" s="1"/>
  <c r="A594" i="4" s="1"/>
  <c r="A595" i="4" s="1"/>
  <c r="A596" i="4" s="1"/>
  <c r="A597" i="4" s="1"/>
  <c r="A599" i="4" l="1"/>
  <c r="A600" i="4" s="1"/>
  <c r="A601" i="4" l="1"/>
  <c r="A604" i="4" s="1"/>
  <c r="A605" i="4" s="1"/>
  <c r="A606" i="4" s="1"/>
  <c r="A607" i="4" s="1"/>
  <c r="A608" i="4" s="1"/>
  <c r="A609" i="4" s="1"/>
  <c r="A610" i="4" s="1"/>
  <c r="A613" i="4" s="1"/>
  <c r="A614" i="4" s="1"/>
  <c r="A615" i="4" s="1"/>
  <c r="A616" i="4" s="1"/>
  <c r="A617" i="4" s="1"/>
  <c r="A618" i="4" s="1"/>
  <c r="A619" i="4" s="1"/>
  <c r="A620" i="4" s="1"/>
  <c r="A621" i="4" s="1"/>
  <c r="A622" i="4" s="1"/>
  <c r="A623" i="4" s="1"/>
  <c r="A624" i="4" l="1"/>
  <c r="A625" i="4" s="1"/>
  <c r="A626" i="4" l="1"/>
  <c r="A627" i="4" s="1"/>
  <c r="A628" i="4" s="1"/>
  <c r="A629" i="4" s="1"/>
  <c r="A630" i="4" s="1"/>
  <c r="A631" i="4" l="1"/>
  <c r="A632" i="4" s="1"/>
  <c r="A633" i="4" l="1"/>
  <c r="A634" i="4" s="1"/>
  <c r="A635" i="4" s="1"/>
  <c r="A636" i="4" s="1"/>
  <c r="A639" i="4" l="1"/>
  <c r="A640" i="4" s="1"/>
  <c r="A641" i="4" l="1"/>
  <c r="A642" i="4" s="1"/>
  <c r="A643" i="4" s="1"/>
  <c r="A644" i="4" l="1"/>
  <c r="A645" i="4" s="1"/>
  <c r="A646" i="4" l="1"/>
  <c r="A647" i="4" s="1"/>
  <c r="A648" i="4" s="1"/>
  <c r="A650" i="4" s="1"/>
  <c r="A652" i="4" s="1"/>
  <c r="A653" i="4" s="1"/>
  <c r="A654" i="4" s="1"/>
  <c r="A655" i="4" s="1"/>
  <c r="A656" i="4" s="1"/>
  <c r="A657" i="4" s="1"/>
  <c r="A658" i="4" s="1"/>
  <c r="A659" i="4" s="1"/>
  <c r="A660" i="4" l="1"/>
  <c r="A661" i="4" s="1"/>
  <c r="A662" i="4" s="1"/>
  <c r="A663" i="4" s="1"/>
  <c r="A664" i="4" l="1"/>
  <c r="A665" i="4" s="1"/>
  <c r="A666" i="4" s="1"/>
  <c r="A667" i="4" s="1"/>
  <c r="A668" i="4" s="1"/>
  <c r="A669" i="4" s="1"/>
  <c r="A670" i="4" s="1"/>
  <c r="A671" i="4" s="1"/>
  <c r="A672" i="4" s="1"/>
  <c r="A675" i="4" s="1"/>
  <c r="A676" i="4" s="1"/>
  <c r="A678" i="4" s="1"/>
  <c r="A679" i="4" s="1"/>
  <c r="A682" i="4" s="1"/>
  <c r="A683" i="4" l="1"/>
  <c r="A684" i="4" s="1"/>
  <c r="A685" i="4" s="1"/>
  <c r="A686" i="4" s="1"/>
  <c r="A688" i="4" s="1"/>
  <c r="A689" i="4" s="1"/>
  <c r="A690" i="4" s="1"/>
  <c r="A691" i="4" s="1"/>
  <c r="A692" i="4" s="1"/>
  <c r="A693" i="4" l="1"/>
  <c r="A694" i="4" s="1"/>
  <c r="A695" i="4" s="1"/>
  <c r="A696" i="4" l="1"/>
  <c r="A697" i="4" s="1"/>
  <c r="A698" i="4" s="1"/>
  <c r="A699" i="4" l="1"/>
  <c r="A700" i="4" s="1"/>
  <c r="A701" i="4" s="1"/>
  <c r="A702" i="4" l="1"/>
  <c r="A703" i="4" s="1"/>
  <c r="A704" i="4" s="1"/>
  <c r="A705" i="4" s="1"/>
  <c r="A708" i="4" s="1"/>
  <c r="A709" i="4" s="1"/>
  <c r="A710" i="4" s="1"/>
  <c r="A711" i="4" s="1"/>
  <c r="A712" i="4" s="1"/>
  <c r="A713" i="4" s="1"/>
  <c r="A714" i="4" s="1"/>
  <c r="A715" i="4" s="1"/>
  <c r="A716" i="4" s="1"/>
  <c r="A719" i="4" s="1"/>
  <c r="A720" i="4" s="1"/>
  <c r="A722" i="4" s="1"/>
  <c r="A723" i="4" s="1"/>
  <c r="A724" i="4" s="1"/>
  <c r="A725" i="4" s="1"/>
  <c r="A727" i="4" s="1"/>
  <c r="A728" i="4" s="1"/>
  <c r="A729" i="4" s="1"/>
  <c r="A730" i="4" s="1"/>
  <c r="A731" i="4" s="1"/>
  <c r="A732" i="4" s="1"/>
  <c r="A733" i="4" s="1"/>
  <c r="A734" i="4" s="1"/>
  <c r="A735" i="4" s="1"/>
  <c r="A736" i="4" s="1"/>
  <c r="A738" i="4" s="1"/>
  <c r="A739" i="4" s="1"/>
  <c r="A740" i="4" s="1"/>
  <c r="A741" i="4" s="1"/>
  <c r="A742" i="4" s="1"/>
  <c r="A743" i="4" s="1"/>
  <c r="A744" i="4" s="1"/>
  <c r="A745" i="4" s="1"/>
  <c r="A746" i="4" s="1"/>
  <c r="A747" i="4" s="1"/>
  <c r="A748" i="4" s="1"/>
  <c r="A749" i="4" s="1"/>
  <c r="A750" i="4" s="1"/>
  <c r="A751" i="4" s="1"/>
  <c r="A752" i="4" s="1"/>
  <c r="A753" i="4" s="1"/>
  <c r="A754" i="4" s="1"/>
  <c r="A756" i="4" s="1"/>
  <c r="A757" i="4" s="1"/>
  <c r="A758" i="4" s="1"/>
  <c r="A759" i="4" s="1"/>
  <c r="A760" i="4" s="1"/>
  <c r="A761" i="4" s="1"/>
  <c r="A762" i="4" s="1"/>
  <c r="A763" i="4" s="1"/>
  <c r="A764" i="4" s="1"/>
  <c r="A765" i="4" s="1"/>
  <c r="A766" i="4" s="1"/>
  <c r="A767" i="4" s="1"/>
  <c r="A768" i="4" s="1"/>
  <c r="A769" i="4" s="1"/>
  <c r="A770" i="4" s="1"/>
  <c r="A771" i="4" s="1"/>
  <c r="A772" i="4" s="1"/>
  <c r="A773" i="4" s="1"/>
  <c r="A774" i="4" s="1"/>
  <c r="A776" i="4" s="1"/>
  <c r="A777" i="4" s="1"/>
  <c r="A778" i="4" s="1"/>
  <c r="A779" i="4" s="1"/>
  <c r="A780" i="4" s="1"/>
  <c r="A781" i="4" s="1"/>
  <c r="A782" i="4" l="1"/>
  <c r="A783" i="4" s="1"/>
  <c r="A784" i="4" s="1"/>
  <c r="A785" i="4" l="1"/>
  <c r="A786" i="4" s="1"/>
  <c r="A788" i="4" s="1"/>
  <c r="A789" i="4" s="1"/>
  <c r="A790" i="4" s="1"/>
  <c r="A791" i="4" s="1"/>
  <c r="A792" i="4" s="1"/>
  <c r="A794" i="4" s="1"/>
  <c r="A795" i="4" s="1"/>
  <c r="A796" i="4" s="1"/>
  <c r="A797" i="4" s="1"/>
  <c r="A798" i="4" s="1"/>
  <c r="A799" i="4" s="1"/>
  <c r="A800" i="4" s="1"/>
  <c r="A801" i="4" s="1"/>
  <c r="A802" i="4" s="1"/>
  <c r="A803" i="4" s="1"/>
  <c r="A804" i="4" s="1"/>
  <c r="A805" i="4" s="1"/>
  <c r="A806" i="4" s="1"/>
  <c r="A807" i="4" s="1"/>
  <c r="A808" i="4" s="1"/>
  <c r="A809" i="4" s="1"/>
  <c r="A810" i="4" s="1"/>
  <c r="A811" i="4" s="1"/>
  <c r="A812" i="4" s="1"/>
  <c r="A815" i="4" s="1"/>
  <c r="A816" i="4" l="1"/>
  <c r="A817" i="4" s="1"/>
  <c r="A819" i="4" l="1"/>
  <c r="A821" i="4" s="1"/>
  <c r="A823" i="4" s="1"/>
  <c r="A824" i="4" s="1"/>
  <c r="A826" i="4" s="1"/>
  <c r="A827" i="4" s="1"/>
  <c r="A828" i="4" s="1"/>
  <c r="A829" i="4" s="1"/>
  <c r="A830" i="4" s="1"/>
  <c r="A831" i="4" s="1"/>
  <c r="A832" i="4" s="1"/>
  <c r="A833" i="4" s="1"/>
  <c r="A834" i="4" s="1"/>
  <c r="A835" i="4" s="1"/>
  <c r="A836" i="4" s="1"/>
  <c r="A837" i="4" s="1"/>
  <c r="A838" i="4" s="1"/>
  <c r="A840" i="4" s="1"/>
  <c r="A842" i="4" s="1"/>
  <c r="A843" i="4" s="1"/>
  <c r="A845" i="4" s="1"/>
  <c r="A846" i="4" s="1"/>
  <c r="A847" i="4" s="1"/>
  <c r="A848" i="4" s="1"/>
  <c r="A849" i="4" s="1"/>
  <c r="A850" i="4" s="1"/>
  <c r="A851" i="4" s="1"/>
  <c r="A852" i="4" s="1"/>
  <c r="A854" i="4" s="1"/>
  <c r="A855" i="4" l="1"/>
  <c r="A856" i="4" s="1"/>
  <c r="A857" i="4" s="1"/>
  <c r="A858" i="4" l="1"/>
  <c r="A859" i="4" s="1"/>
  <c r="A860" i="4" s="1"/>
  <c r="A861" i="4" s="1"/>
  <c r="A862" i="4" s="1"/>
  <c r="A863" i="4" l="1"/>
  <c r="A864" i="4" s="1"/>
  <c r="A865" i="4" l="1"/>
  <c r="A867" i="4" s="1"/>
  <c r="A868" i="4" s="1"/>
  <c r="A869" i="4" s="1"/>
  <c r="A871" i="4" s="1"/>
  <c r="A872" i="4" s="1"/>
  <c r="A873" i="4" s="1"/>
  <c r="A875" i="4" s="1"/>
  <c r="A876" i="4" s="1"/>
  <c r="A877" i="4" s="1"/>
  <c r="A878" i="4" s="1"/>
  <c r="A879" i="4" s="1"/>
  <c r="A880" i="4" s="1"/>
  <c r="A881" i="4" s="1"/>
  <c r="A882" i="4" l="1"/>
  <c r="A883" i="4" s="1"/>
  <c r="A884" i="4" s="1"/>
  <c r="A886" i="4" l="1"/>
  <c r="A887" i="4" s="1"/>
  <c r="A889" i="4" s="1"/>
  <c r="A890" i="4" s="1"/>
  <c r="A891" i="4" s="1"/>
  <c r="A892" i="4" s="1"/>
  <c r="A893" i="4" s="1"/>
  <c r="A895" i="4" s="1"/>
  <c r="A896" i="4" l="1"/>
  <c r="A897" i="4" s="1"/>
  <c r="A898" i="4" l="1"/>
  <c r="A899" i="4" s="1"/>
  <c r="A900" i="4" s="1"/>
  <c r="A901" i="4" l="1"/>
  <c r="A902" i="4" s="1"/>
  <c r="A903" i="4" l="1"/>
  <c r="A904" i="4" s="1"/>
  <c r="A905" i="4" s="1"/>
  <c r="A906" i="4" s="1"/>
  <c r="A907" i="4" s="1"/>
  <c r="A908" i="4" s="1"/>
  <c r="A909" i="4" s="1"/>
  <c r="A910" i="4" s="1"/>
  <c r="A911" i="4" s="1"/>
  <c r="A912" i="4" s="1"/>
  <c r="A913" i="4" s="1"/>
  <c r="A914" i="4" s="1"/>
  <c r="A916" i="4" s="1"/>
  <c r="A917" i="4" s="1"/>
  <c r="A918" i="4" s="1"/>
  <c r="A919" i="4" s="1"/>
  <c r="A920" i="4" s="1"/>
  <c r="A921" i="4" s="1"/>
  <c r="A922" i="4" s="1"/>
  <c r="A923" i="4" s="1"/>
  <c r="A924" i="4" s="1"/>
  <c r="A925" i="4" s="1"/>
  <c r="A926" i="4" s="1"/>
  <c r="A927" i="4" s="1"/>
  <c r="A928" i="4" s="1"/>
  <c r="A929" i="4" s="1"/>
  <c r="A930" i="4" s="1"/>
  <c r="A931" i="4" s="1"/>
  <c r="A932" i="4" s="1"/>
  <c r="A933" i="4" s="1"/>
  <c r="A934" i="4" s="1"/>
  <c r="A936" i="4" s="1"/>
  <c r="A938" i="4" s="1"/>
  <c r="A940" i="4" s="1"/>
  <c r="A941" i="4" s="1"/>
  <c r="A944" i="4" l="1"/>
  <c r="A945" i="4" s="1"/>
  <c r="A946" i="4" l="1"/>
  <c r="A947" i="4" s="1"/>
  <c r="A948" i="4" s="1"/>
  <c r="A949" i="4" s="1"/>
  <c r="A950" i="4" s="1"/>
  <c r="A951" i="4" s="1"/>
  <c r="A952" i="4" s="1"/>
  <c r="A953" i="4" s="1"/>
  <c r="A954" i="4" s="1"/>
  <c r="A955" i="4" s="1"/>
  <c r="A956" i="4" s="1"/>
  <c r="A957" i="4" s="1"/>
  <c r="A958" i="4" s="1"/>
  <c r="A959" i="4" s="1"/>
  <c r="A960" i="4" s="1"/>
  <c r="A962" i="4" s="1"/>
  <c r="A963" i="4" s="1"/>
  <c r="A964" i="4" s="1"/>
  <c r="A965" i="4" s="1"/>
  <c r="A966" i="4" s="1"/>
  <c r="A967" i="4" l="1"/>
  <c r="A968" i="4" s="1"/>
  <c r="A969" i="4" s="1"/>
  <c r="A970" i="4" l="1"/>
  <c r="A971" i="4" s="1"/>
  <c r="A972" i="4" s="1"/>
  <c r="A973" i="4" s="1"/>
  <c r="A974" i="4" s="1"/>
  <c r="A975" i="4" s="1"/>
  <c r="A976" i="4" l="1"/>
  <c r="A977" i="4" s="1"/>
  <c r="A978" i="4" l="1"/>
  <c r="A979" i="4" s="1"/>
  <c r="A980" i="4" s="1"/>
  <c r="A981" i="4" s="1"/>
  <c r="A982" i="4" s="1"/>
  <c r="A983" i="4" s="1"/>
  <c r="A984" i="4" s="1"/>
  <c r="A985" i="4" s="1"/>
  <c r="A986" i="4" s="1"/>
  <c r="A987" i="4" s="1"/>
  <c r="A988" i="4" s="1"/>
  <c r="A990" i="4" l="1"/>
  <c r="A991" i="4" s="1"/>
  <c r="A992" i="4" s="1"/>
  <c r="A993" i="4" s="1"/>
  <c r="A994" i="4" s="1"/>
  <c r="A995" i="4" s="1"/>
  <c r="A996" i="4" s="1"/>
  <c r="A997" i="4" l="1"/>
  <c r="A998" i="4" s="1"/>
  <c r="A999" i="4" s="1"/>
  <c r="A1000" i="4" s="1"/>
  <c r="A1001" i="4" s="1"/>
  <c r="A1002" i="4" s="1"/>
  <c r="A1004" i="4" s="1"/>
  <c r="A1005" i="4" s="1"/>
  <c r="A1006" i="4" s="1"/>
  <c r="A1007" i="4" s="1"/>
  <c r="A1008" i="4" l="1"/>
  <c r="A1009" i="4" s="1"/>
  <c r="A1010" i="4" s="1"/>
  <c r="A1011" i="4" s="1"/>
  <c r="A1012" i="4" l="1"/>
  <c r="A1013" i="4" s="1"/>
  <c r="A1014" i="4" s="1"/>
  <c r="A1015" i="4" l="1"/>
  <c r="A1016" i="4" s="1"/>
  <c r="A1017" i="4" s="1"/>
  <c r="A1018" i="4" s="1"/>
  <c r="A1019" i="4" s="1"/>
  <c r="A1020" i="4" s="1"/>
  <c r="A1021" i="4" l="1"/>
  <c r="A1022" i="4" s="1"/>
  <c r="A1023" i="4" s="1"/>
  <c r="A1024" i="4" l="1"/>
  <c r="A1025" i="4" s="1"/>
  <c r="A1026" i="4" s="1"/>
  <c r="A1029" i="4" s="1"/>
  <c r="A1030" i="4" s="1"/>
  <c r="A1031" i="4" s="1"/>
  <c r="A1032" i="4" s="1"/>
  <c r="A1033" i="4" s="1"/>
  <c r="A1034" i="4" s="1"/>
  <c r="A1035" i="4" s="1"/>
  <c r="A1037" i="4" l="1"/>
  <c r="A1038" i="4" s="1"/>
  <c r="A1040" i="4" l="1"/>
  <c r="A1041" i="4" s="1"/>
  <c r="A1042" i="4" s="1"/>
  <c r="A1043" i="4" s="1"/>
  <c r="A1045" i="4" s="1"/>
  <c r="A1047" i="4" s="1"/>
  <c r="A1048" i="4" s="1"/>
  <c r="A1049" i="4" l="1"/>
  <c r="A1050" i="4" l="1"/>
  <c r="A1051" i="4" l="1"/>
  <c r="A1052" i="4" s="1"/>
  <c r="A1053" i="4" l="1"/>
  <c r="A1054" i="4" s="1"/>
  <c r="A1055" i="4" s="1"/>
  <c r="A1056" i="4" s="1"/>
  <c r="A1057" i="4" s="1"/>
  <c r="A1058" i="4" s="1"/>
  <c r="A1059" i="4" s="1"/>
  <c r="A1060" i="4" s="1"/>
  <c r="A1061" i="4" l="1"/>
  <c r="A1063" i="4" s="1"/>
  <c r="A1064" i="4" s="1"/>
  <c r="A1065" i="4" s="1"/>
  <c r="A1066" i="4" l="1"/>
  <c r="A1067" i="4" s="1"/>
  <c r="A1068" i="4" s="1"/>
  <c r="A1069" i="4" l="1"/>
  <c r="A1070" i="4" s="1"/>
  <c r="A1071" i="4" s="1"/>
  <c r="A1072" i="4" s="1"/>
  <c r="A1073" i="4" s="1"/>
  <c r="A1074" i="4" s="1"/>
  <c r="A1075" i="4" s="1"/>
  <c r="A1076" i="4" l="1"/>
  <c r="A1078" i="4" s="1"/>
  <c r="A1079" i="4" s="1"/>
  <c r="A1080" i="4" s="1"/>
  <c r="A1081" i="4" l="1"/>
  <c r="A1082" i="4" s="1"/>
  <c r="A1083" i="4" l="1"/>
  <c r="A1085" i="4" s="1"/>
  <c r="A1086" i="4" s="1"/>
  <c r="A1087" i="4" s="1"/>
  <c r="A1088" i="4" l="1"/>
  <c r="A1089" i="4" s="1"/>
  <c r="A1090" i="4" s="1"/>
  <c r="A1091" i="4" s="1"/>
  <c r="A1092" i="4" s="1"/>
  <c r="A1094" i="4" s="1"/>
  <c r="A1095" i="4" s="1"/>
  <c r="A1096" i="4" s="1"/>
  <c r="A1097" i="4" s="1"/>
  <c r="A1098" i="4" s="1"/>
  <c r="A1099" i="4" s="1"/>
  <c r="A1100" i="4" s="1"/>
  <c r="A1101" i="4" l="1"/>
  <c r="A1102" i="4" s="1"/>
  <c r="A1103" i="4" s="1"/>
  <c r="A1104" i="4" s="1"/>
  <c r="A1105" i="4" s="1"/>
  <c r="A1106" i="4" s="1"/>
  <c r="A1107" i="4" s="1"/>
  <c r="A1108" i="4" l="1"/>
  <c r="A1109" i="4" s="1"/>
  <c r="A1110" i="4" s="1"/>
  <c r="A1111" i="4" s="1"/>
  <c r="A1112" i="4" s="1"/>
  <c r="A1113" i="4" l="1"/>
  <c r="A1114" i="4" l="1"/>
  <c r="A1115" i="4" s="1"/>
  <c r="A1116" i="4" l="1"/>
  <c r="A1117" i="4" s="1"/>
  <c r="A1118" i="4" s="1"/>
  <c r="A1119" i="4" s="1"/>
  <c r="A1120" i="4" s="1"/>
  <c r="A1121" i="4" s="1"/>
  <c r="A1123" i="4" s="1"/>
  <c r="A1124" i="4" s="1"/>
  <c r="A1126" i="4" s="1"/>
  <c r="A1128" i="4" s="1"/>
  <c r="A1129" i="4" s="1"/>
  <c r="A1130" i="4" s="1"/>
  <c r="A1131" i="4" s="1"/>
  <c r="A1132" i="4" s="1"/>
  <c r="A1133" i="4" s="1"/>
  <c r="A1134" i="4" s="1"/>
  <c r="A1135" i="4" s="1"/>
  <c r="A1136" i="4" s="1"/>
  <c r="A1137" i="4" s="1"/>
  <c r="A1138" i="4" s="1"/>
  <c r="A1139" i="4" s="1"/>
  <c r="A1140" i="4" s="1"/>
  <c r="A1141" i="4" s="1"/>
  <c r="A1142" i="4" s="1"/>
  <c r="A1143" i="4" s="1"/>
  <c r="A1144" i="4" s="1"/>
  <c r="A1145" i="4" s="1"/>
  <c r="A1146" i="4" s="1"/>
  <c r="A1147" i="4" s="1"/>
  <c r="A1148" i="4" s="1"/>
  <c r="A1149" i="4" s="1"/>
  <c r="A1150" i="4" s="1"/>
  <c r="A1151" i="4" s="1"/>
  <c r="A1152" i="4" s="1"/>
  <c r="A1153" i="4" s="1"/>
  <c r="A1154" i="4" s="1"/>
  <c r="A1155" i="4" s="1"/>
  <c r="A1156" i="4" s="1"/>
  <c r="A1157" i="4" s="1"/>
  <c r="A1158" i="4" s="1"/>
  <c r="A1159" i="4" s="1"/>
  <c r="A1160" i="4" s="1"/>
  <c r="A1161" i="4" s="1"/>
  <c r="A1162" i="4" s="1"/>
  <c r="A1163" i="4" s="1"/>
  <c r="A1164" i="4" s="1"/>
  <c r="A1165" i="4" s="1"/>
  <c r="A1166" i="4" s="1"/>
  <c r="A1167" i="4" s="1"/>
  <c r="A1169" i="4" s="1"/>
  <c r="A1170" i="4" s="1"/>
  <c r="A1171" i="4" l="1"/>
  <c r="A1172" i="4" s="1"/>
  <c r="A1173" i="4" s="1"/>
  <c r="A1174" i="4" s="1"/>
  <c r="A1175" i="4" s="1"/>
  <c r="A1176" i="4" s="1"/>
  <c r="A1177" i="4" s="1"/>
  <c r="A1178" i="4" s="1"/>
  <c r="A1179" i="4" s="1"/>
  <c r="A1180" i="4" s="1"/>
  <c r="A1181" i="4" s="1"/>
  <c r="A1182" i="4" l="1"/>
  <c r="A1184" i="4" s="1"/>
  <c r="A1187" i="4" s="1"/>
  <c r="A1188" i="4" s="1"/>
  <c r="A1189" i="4" s="1"/>
  <c r="A1190" i="4" s="1"/>
  <c r="A1191" i="4" s="1"/>
  <c r="A1192" i="4" s="1"/>
  <c r="A1193" i="4" s="1"/>
  <c r="A1194" i="4" l="1"/>
  <c r="A1195" i="4" s="1"/>
  <c r="A1196" i="4" l="1"/>
  <c r="A1197" i="4" l="1"/>
  <c r="A1198" i="4" s="1"/>
  <c r="A1200" i="4" s="1"/>
  <c r="A1201" i="4" s="1"/>
  <c r="A1202" i="4" l="1"/>
  <c r="A1203" i="4" s="1"/>
  <c r="A1204" i="4" s="1"/>
  <c r="A1205" i="4" s="1"/>
  <c r="A1206" i="4" s="1"/>
  <c r="A1207" i="4" s="1"/>
  <c r="A1208" i="4" s="1"/>
  <c r="A1209" i="4" s="1"/>
  <c r="A1210" i="4" s="1"/>
  <c r="A1211" i="4" s="1"/>
  <c r="A1212" i="4" s="1"/>
  <c r="A1213" i="4" s="1"/>
  <c r="A1214" i="4" s="1"/>
  <c r="A1215" i="4" s="1"/>
  <c r="A1216" i="4" s="1"/>
  <c r="A1217" i="4" s="1"/>
  <c r="A1218" i="4" s="1"/>
  <c r="A1219" i="4" s="1"/>
  <c r="A1220" i="4" s="1"/>
  <c r="A1221" i="4" l="1"/>
  <c r="A1222" i="4" s="1"/>
  <c r="A1223" i="4" s="1"/>
  <c r="A1224" i="4" s="1"/>
  <c r="A1225" i="4" s="1"/>
  <c r="A1226" i="4" s="1"/>
  <c r="A1227" i="4" s="1"/>
  <c r="A1228" i="4" s="1"/>
  <c r="A1229" i="4" l="1"/>
  <c r="A1230" i="4" s="1"/>
  <c r="A1231" i="4" s="1"/>
  <c r="A1232" i="4" s="1"/>
  <c r="A1233" i="4" l="1"/>
  <c r="A1234" i="4" s="1"/>
  <c r="A1235" i="4" s="1"/>
  <c r="A1236" i="4" l="1"/>
  <c r="A1237" i="4" s="1"/>
  <c r="A1238" i="4" s="1"/>
  <c r="A1239" i="4" s="1"/>
  <c r="A1240" i="4" s="1"/>
  <c r="A1241" i="4" s="1"/>
  <c r="A1242" i="4" s="1"/>
  <c r="A1243" i="4" s="1"/>
  <c r="A1244" i="4" s="1"/>
  <c r="A1245" i="4" s="1"/>
  <c r="A1246" i="4" l="1"/>
  <c r="A1247" i="4" s="1"/>
  <c r="A1248" i="4" l="1"/>
  <c r="A1249" i="4" s="1"/>
  <c r="A1250" i="4" s="1"/>
  <c r="A1251" i="4" s="1"/>
  <c r="A1252" i="4" s="1"/>
  <c r="A1253" i="4" s="1"/>
  <c r="A1254" i="4" s="1"/>
  <c r="A1255" i="4" s="1"/>
  <c r="A1256" i="4" s="1"/>
  <c r="A1257" i="4" s="1"/>
  <c r="A1258" i="4" s="1"/>
  <c r="A1259" i="4" s="1"/>
  <c r="A1260" i="4" s="1"/>
  <c r="A1261" i="4" s="1"/>
  <c r="A1262" i="4" s="1"/>
  <c r="A1263" i="4" s="1"/>
  <c r="A1264" i="4" s="1"/>
  <c r="A1265" i="4" s="1"/>
  <c r="A1266" i="4" s="1"/>
  <c r="A1267" i="4" s="1"/>
  <c r="A1268" i="4" s="1"/>
  <c r="A1269" i="4" s="1"/>
  <c r="A1270" i="4" s="1"/>
  <c r="A1271" i="4" s="1"/>
  <c r="A1272" i="4" s="1"/>
  <c r="A1273" i="4" l="1"/>
  <c r="A1274" i="4" s="1"/>
  <c r="A1275" i="4" l="1"/>
  <c r="A1276" i="4" s="1"/>
  <c r="A1277" i="4" s="1"/>
  <c r="A1278" i="4" l="1"/>
  <c r="A1279" i="4" s="1"/>
  <c r="A1280" i="4" l="1"/>
  <c r="A1281" i="4" s="1"/>
  <c r="A1282" i="4" s="1"/>
  <c r="A1283" i="4" s="1"/>
  <c r="A1284" i="4" s="1"/>
  <c r="A1285" i="4" s="1"/>
  <c r="A1286" i="4" l="1"/>
  <c r="A1287" i="4" s="1"/>
  <c r="A1288" i="4" l="1"/>
  <c r="A1289" i="4" s="1"/>
  <c r="A1290" i="4" s="1"/>
  <c r="A1291" i="4" l="1"/>
  <c r="A1292" i="4" s="1"/>
  <c r="A1293" i="4" s="1"/>
  <c r="A1294" i="4" l="1"/>
  <c r="A1295" i="4" s="1"/>
  <c r="A1296" i="4" s="1"/>
  <c r="A1297" i="4" s="1"/>
  <c r="A1298" i="4" s="1"/>
  <c r="A1299" i="4" s="1"/>
  <c r="A1300" i="4" s="1"/>
  <c r="A1301" i="4" s="1"/>
  <c r="A1302" i="4" s="1"/>
  <c r="A1304" i="4" s="1"/>
  <c r="A1305" i="4" s="1"/>
  <c r="A1306" i="4" s="1"/>
  <c r="A1307" i="4" s="1"/>
  <c r="A1308" i="4" s="1"/>
  <c r="A1309" i="4" s="1"/>
  <c r="A1310" i="4" s="1"/>
  <c r="A1311" i="4" s="1"/>
  <c r="A1312" i="4" s="1"/>
  <c r="A1313" i="4" s="1"/>
  <c r="A1314" i="4" s="1"/>
  <c r="A1315" i="4" s="1"/>
  <c r="A1316" i="4" s="1"/>
  <c r="A1317" i="4" s="1"/>
  <c r="A1318" i="4" s="1"/>
  <c r="A1319" i="4" s="1"/>
  <c r="A1320" i="4" s="1"/>
  <c r="A1321" i="4" s="1"/>
  <c r="A1322" i="4" s="1"/>
  <c r="A1323" i="4" s="1"/>
  <c r="A1324" i="4" s="1"/>
  <c r="A1325" i="4" s="1"/>
  <c r="A1326" i="4" s="1"/>
  <c r="A1327" i="4" s="1"/>
  <c r="A1328" i="4" s="1"/>
  <c r="A1329" i="4" s="1"/>
  <c r="A1330" i="4" s="1"/>
  <c r="A1331" i="4" s="1"/>
  <c r="A1332" i="4" s="1"/>
  <c r="A1333" i="4" s="1"/>
  <c r="A1334" i="4" s="1"/>
  <c r="A1335" i="4" s="1"/>
  <c r="A1336" i="4" s="1"/>
  <c r="A1337" i="4" s="1"/>
  <c r="A1338" i="4" s="1"/>
  <c r="A1339" i="4" s="1"/>
  <c r="A1340" i="4" s="1"/>
  <c r="A1341" i="4" s="1"/>
  <c r="A1342" i="4" s="1"/>
  <c r="A1343" i="4" l="1"/>
  <c r="A1344" i="4" s="1"/>
  <c r="A1345" i="4" s="1"/>
  <c r="A1346" i="4" l="1"/>
  <c r="A1347" i="4" s="1"/>
  <c r="A1348" i="4" s="1"/>
  <c r="A1349" i="4" s="1"/>
  <c r="A1350" i="4" s="1"/>
  <c r="A1351" i="4" s="1"/>
  <c r="A1352" i="4" s="1"/>
  <c r="A1354" i="4" s="1"/>
  <c r="A1355" i="4" s="1"/>
  <c r="A1356" i="4" s="1"/>
  <c r="A1357" i="4" s="1"/>
  <c r="A1358" i="4" s="1"/>
  <c r="A1359" i="4" s="1"/>
  <c r="A1360" i="4" s="1"/>
  <c r="A1361" i="4" s="1"/>
  <c r="A1362" i="4" s="1"/>
  <c r="A1363" i="4" s="1"/>
  <c r="A1365" i="4" s="1"/>
  <c r="A1366" i="4" l="1"/>
  <c r="A1367" i="4" s="1"/>
  <c r="A1368" i="4" s="1"/>
  <c r="A1370" i="4" s="1"/>
  <c r="A1371" i="4" s="1"/>
  <c r="A1373" i="4" s="1"/>
  <c r="A1374" i="4" l="1"/>
  <c r="A1375" i="4" s="1"/>
  <c r="A1376" i="4" s="1"/>
  <c r="A1377" i="4" s="1"/>
  <c r="A1378" i="4" s="1"/>
  <c r="A1379" i="4" s="1"/>
  <c r="A1380" i="4" s="1"/>
  <c r="A1381" i="4" s="1"/>
  <c r="A1382" i="4" s="1"/>
  <c r="A1383" i="4" s="1"/>
  <c r="A1384" i="4" s="1"/>
  <c r="A1385" i="4" s="1"/>
  <c r="A1387" i="4" s="1"/>
  <c r="A1389" i="4" s="1"/>
  <c r="A1390" i="4" s="1"/>
  <c r="A1391" i="4" s="1"/>
  <c r="A1392" i="4" l="1"/>
  <c r="A1393" i="4" s="1"/>
  <c r="A1394" i="4" s="1"/>
  <c r="A1395" i="4" s="1"/>
  <c r="A1396" i="4" l="1"/>
  <c r="A1397" i="4" s="1"/>
  <c r="A1398" i="4" s="1"/>
  <c r="A1399" i="4" s="1"/>
  <c r="A1400" i="4" s="1"/>
  <c r="A1401" i="4" l="1"/>
  <c r="A1402" i="4" s="1"/>
  <c r="A1403" i="4" s="1"/>
  <c r="A1404" i="4" l="1"/>
  <c r="A1405" i="4" s="1"/>
  <c r="A1406" i="4" s="1"/>
  <c r="A1407" i="4" s="1"/>
  <c r="A1408" i="4" s="1"/>
  <c r="A1409" i="4" s="1"/>
  <c r="A1411" i="4" s="1"/>
  <c r="A1412" i="4" s="1"/>
  <c r="A1413" i="4" s="1"/>
  <c r="A1414" i="4" s="1"/>
  <c r="A1416" i="4" s="1"/>
  <c r="A1417" i="4" s="1"/>
  <c r="A1418" i="4" s="1"/>
  <c r="A1420" i="4" s="1"/>
  <c r="A1421" i="4" s="1"/>
  <c r="A1422" i="4" s="1"/>
  <c r="A1423" i="4" s="1"/>
  <c r="A1424" i="4" s="1"/>
  <c r="A1425" i="4" s="1"/>
  <c r="A1426" i="4" s="1"/>
  <c r="A1427" i="4" s="1"/>
  <c r="A1428" i="4" s="1"/>
  <c r="A1429" i="4" s="1"/>
  <c r="A1430" i="4" s="1"/>
  <c r="A1431" i="4" s="1"/>
  <c r="A1432" i="4" s="1"/>
  <c r="A1433" i="4" s="1"/>
  <c r="A1434" i="4" l="1"/>
  <c r="A1435" i="4" s="1"/>
  <c r="A1436" i="4" s="1"/>
  <c r="A1437" i="4" l="1"/>
  <c r="A1438" i="4" s="1"/>
  <c r="A1439" i="4" s="1"/>
  <c r="A1440" i="4" s="1"/>
  <c r="A1441" i="4" s="1"/>
  <c r="A1442" i="4" s="1"/>
  <c r="A1444" i="4" s="1"/>
  <c r="A1445" i="4" s="1"/>
  <c r="A1446" i="4" s="1"/>
  <c r="A1447" i="4" s="1"/>
  <c r="A1449" i="4" s="1"/>
  <c r="A1450" i="4" s="1"/>
  <c r="A1452" i="4" s="1"/>
  <c r="A1453" i="4" s="1"/>
  <c r="A1454" i="4" s="1"/>
  <c r="A1455" i="4" s="1"/>
  <c r="A1456" i="4" s="1"/>
  <c r="A1457" i="4" s="1"/>
  <c r="A1458" i="4" s="1"/>
  <c r="A1459" i="4" s="1"/>
  <c r="A1460" i="4" s="1"/>
  <c r="A1461" i="4" s="1"/>
  <c r="A1462" i="4" s="1"/>
  <c r="A1463" i="4" s="1"/>
  <c r="A1464" i="4" s="1"/>
  <c r="A1465" i="4" s="1"/>
  <c r="A1466" i="4" s="1"/>
  <c r="A1467" i="4" s="1"/>
  <c r="A1468" i="4" l="1"/>
  <c r="A1469" i="4" s="1"/>
  <c r="A1470" i="4" s="1"/>
  <c r="A1471" i="4" s="1"/>
  <c r="A1472" i="4" l="1"/>
  <c r="A1473" i="4" s="1"/>
  <c r="A1474" i="4" s="1"/>
  <c r="A1475" i="4" s="1"/>
  <c r="A1476" i="4" s="1"/>
  <c r="A1477" i="4" s="1"/>
  <c r="A1478" i="4" s="1"/>
  <c r="A1479" i="4" s="1"/>
  <c r="A1480" i="4" s="1"/>
  <c r="A1481" i="4" s="1"/>
  <c r="A1482" i="4" s="1"/>
  <c r="A1483" i="4" s="1"/>
  <c r="A1484" i="4" s="1"/>
  <c r="A1485" i="4" s="1"/>
  <c r="A1486" i="4" s="1"/>
  <c r="A1487" i="4" s="1"/>
  <c r="A1488" i="4" s="1"/>
  <c r="A1489" i="4" s="1"/>
  <c r="A1490" i="4" l="1"/>
  <c r="A1491" i="4" s="1"/>
  <c r="A1492" i="4" l="1"/>
  <c r="A1493" i="4" s="1"/>
  <c r="A1494" i="4" s="1"/>
  <c r="A1495" i="4" s="1"/>
  <c r="A1496" i="4" s="1"/>
  <c r="A1497" i="4" s="1"/>
  <c r="A1498" i="4" s="1"/>
  <c r="A1499" i="4" s="1"/>
  <c r="A1500" i="4" s="1"/>
  <c r="A1501" i="4" s="1"/>
  <c r="A1502" i="4" s="1"/>
  <c r="A1503" i="4" s="1"/>
  <c r="A1504" i="4" s="1"/>
  <c r="A1505" i="4" s="1"/>
  <c r="A1506" i="4" s="1"/>
  <c r="A1507" i="4" s="1"/>
  <c r="A1508" i="4" s="1"/>
  <c r="A1509" i="4" l="1"/>
  <c r="A1510" i="4" s="1"/>
  <c r="A1511" i="4" s="1"/>
  <c r="A1512" i="4" s="1"/>
  <c r="A1513" i="4" l="1"/>
  <c r="A1514" i="4" s="1"/>
  <c r="A1515" i="4" s="1"/>
  <c r="A1516" i="4" s="1"/>
  <c r="A1517" i="4" s="1"/>
  <c r="A1519" i="4" l="1"/>
  <c r="A1520" i="4" s="1"/>
  <c r="A1521" i="4" s="1"/>
  <c r="A1522" i="4" s="1"/>
  <c r="A1523" i="4" l="1"/>
  <c r="A1524" i="4" s="1"/>
  <c r="A1525" i="4" s="1"/>
  <c r="A1526" i="4" s="1"/>
  <c r="A1527" i="4" s="1"/>
  <c r="A1528" i="4" s="1"/>
  <c r="A1529" i="4" l="1"/>
  <c r="A1530" i="4" s="1"/>
  <c r="A1531" i="4" s="1"/>
  <c r="A1532" i="4" l="1"/>
  <c r="A1533" i="4" l="1"/>
  <c r="A1534" i="4" s="1"/>
  <c r="A1536" i="4" s="1"/>
  <c r="A1537" i="4" l="1"/>
  <c r="A1538" i="4" s="1"/>
  <c r="A1539" i="4" s="1"/>
  <c r="A1540" i="4" s="1"/>
  <c r="A1541" i="4" s="1"/>
  <c r="A1543" i="4" s="1"/>
  <c r="A1544" i="4" s="1"/>
  <c r="A1545" i="4" l="1"/>
  <c r="A1546" i="4" s="1"/>
  <c r="A1547" i="4" s="1"/>
  <c r="A1548" i="4" s="1"/>
  <c r="A1549" i="4" l="1"/>
  <c r="A1550" i="4" s="1"/>
  <c r="A1551" i="4" s="1"/>
  <c r="A1552" i="4" l="1"/>
  <c r="A1553" i="4" s="1"/>
  <c r="A1554" i="4" s="1"/>
  <c r="A1556" i="4" s="1"/>
  <c r="A1557" i="4" s="1"/>
  <c r="A1558" i="4" s="1"/>
  <c r="A1559" i="4" s="1"/>
  <c r="A1560" i="4" s="1"/>
  <c r="A1561" i="4" l="1"/>
  <c r="A1562" i="4" s="1"/>
  <c r="A1563" i="4" s="1"/>
  <c r="A1564" i="4" s="1"/>
  <c r="A1565" i="4" s="1"/>
  <c r="A1566" i="4" s="1"/>
  <c r="A1567" i="4" s="1"/>
  <c r="A1568" i="4" s="1"/>
  <c r="A1570" i="4" l="1"/>
  <c r="A1571" i="4" l="1"/>
  <c r="A1572" i="4" l="1"/>
  <c r="A1574" i="4" s="1"/>
  <c r="A1575" i="4" l="1"/>
  <c r="A1576" i="4" s="1"/>
  <c r="A1578" i="4" s="1"/>
  <c r="A1579" i="4" s="1"/>
  <c r="A1581" i="4" s="1"/>
  <c r="A1583" i="4" s="1"/>
  <c r="A1584" i="4" s="1"/>
  <c r="A1585" i="4" s="1"/>
  <c r="A1586" i="4" s="1"/>
  <c r="A1587" i="4" s="1"/>
  <c r="A1588" i="4" l="1"/>
  <c r="A1589" i="4" s="1"/>
  <c r="A1590" i="4" s="1"/>
  <c r="A1591" i="4" l="1"/>
  <c r="A1592" i="4" s="1"/>
  <c r="A1594" i="4" s="1"/>
  <c r="A1595" i="4" s="1"/>
  <c r="A1596" i="4" s="1"/>
  <c r="A1597" i="4" s="1"/>
  <c r="A1598" i="4" s="1"/>
  <c r="A1599" i="4" s="1"/>
  <c r="A1600" i="4" s="1"/>
  <c r="A1602" i="4" s="1"/>
  <c r="A1604" i="4" s="1"/>
  <c r="A1606" i="4" s="1"/>
  <c r="A1607" i="4" s="1"/>
  <c r="A1608" i="4" s="1"/>
  <c r="A1609" i="4" s="1"/>
  <c r="A1611" i="4" s="1"/>
  <c r="A1612" i="4" s="1"/>
  <c r="A1613" i="4" s="1"/>
  <c r="A1614" i="4" s="1"/>
  <c r="A1616" i="4" s="1"/>
  <c r="A1617" i="4" s="1"/>
  <c r="A1618" i="4" s="1"/>
  <c r="A1619" i="4" s="1"/>
  <c r="A1620" i="4" s="1"/>
  <c r="A1621" i="4" s="1"/>
  <c r="A1622" i="4" s="1"/>
  <c r="A1623" i="4" s="1"/>
  <c r="A1624" i="4" s="1"/>
  <c r="A1625" i="4" s="1"/>
  <c r="A1627" i="4" s="1"/>
  <c r="A1628" i="4" s="1"/>
  <c r="A1629" i="4" s="1"/>
  <c r="A1630" i="4" s="1"/>
  <c r="A1632" i="4" s="1"/>
  <c r="A1634" i="4" s="1"/>
  <c r="A1635" i="4" s="1"/>
  <c r="A1636" i="4" s="1"/>
  <c r="A1637" i="4" s="1"/>
  <c r="A1638" i="4" s="1"/>
  <c r="A1639" i="4" s="1"/>
  <c r="A1640" i="4" s="1"/>
  <c r="A1641" i="4" s="1"/>
  <c r="A1642" i="4" s="1"/>
  <c r="A1643" i="4" s="1"/>
  <c r="A1644" i="4" s="1"/>
  <c r="A1645" i="4" s="1"/>
  <c r="A1646" i="4" l="1"/>
  <c r="A1647" i="4" s="1"/>
  <c r="A1648" i="4" s="1"/>
  <c r="A1649" i="4" l="1"/>
  <c r="A1651" i="4" s="1"/>
  <c r="A1652" i="4" s="1"/>
  <c r="A1654" i="4" l="1"/>
  <c r="A1655" i="4" s="1"/>
  <c r="A1656" i="4" l="1"/>
  <c r="A1657" i="4" l="1"/>
  <c r="A1658" i="4" s="1"/>
  <c r="A1659" i="4" l="1"/>
  <c r="A1660" i="4" s="1"/>
  <c r="A1661" i="4" s="1"/>
  <c r="A1662" i="4" s="1"/>
  <c r="A1665" i="4" s="1"/>
  <c r="A1666" i="4" l="1"/>
  <c r="A1667" i="4" s="1"/>
  <c r="A1668" i="4" l="1"/>
  <c r="A1669" i="4" s="1"/>
  <c r="A1670" i="4" s="1"/>
  <c r="A1671" i="4" s="1"/>
  <c r="A1672" i="4" s="1"/>
  <c r="A1673" i="4" l="1"/>
  <c r="A1674" i="4" s="1"/>
  <c r="A1675" i="4" s="1"/>
  <c r="A1676" i="4" s="1"/>
  <c r="A1677" i="4" s="1"/>
  <c r="A1678" i="4" s="1"/>
  <c r="A1679" i="4" s="1"/>
  <c r="A1680" i="4" s="1"/>
  <c r="A1681" i="4" s="1"/>
  <c r="A1682" i="4" s="1"/>
  <c r="A1683" i="4" s="1"/>
  <c r="A1684" i="4" s="1"/>
  <c r="A1685" i="4" s="1"/>
  <c r="A1686" i="4" s="1"/>
  <c r="A1687" i="4" s="1"/>
  <c r="A1688" i="4" s="1"/>
  <c r="A1689" i="4" s="1"/>
  <c r="A1690" i="4" s="1"/>
  <c r="A1691" i="4" s="1"/>
  <c r="A1693" i="4" s="1"/>
  <c r="A1694" i="4" s="1"/>
  <c r="A1695" i="4" s="1"/>
  <c r="A1696" i="4" s="1"/>
  <c r="A1697" i="4" s="1"/>
  <c r="A1698" i="4" s="1"/>
  <c r="A1699" i="4" s="1"/>
  <c r="A1700" i="4" s="1"/>
  <c r="A1701" i="4" s="1"/>
  <c r="A1702" i="4" s="1"/>
  <c r="A1703" i="4" s="1"/>
  <c r="A1704" i="4" s="1"/>
  <c r="A1705" i="4" s="1"/>
  <c r="A1706" i="4" s="1"/>
  <c r="A1707" i="4" s="1"/>
  <c r="A1708" i="4" l="1"/>
  <c r="A1709" i="4" s="1"/>
  <c r="A1710" i="4" s="1"/>
  <c r="A1712" i="4" s="1"/>
  <c r="A1713" i="4" s="1"/>
  <c r="A1715" i="4" s="1"/>
  <c r="A1716" i="4" l="1"/>
  <c r="A1717" i="4" s="1"/>
  <c r="A1718" i="4" s="1"/>
  <c r="A1719" i="4" s="1"/>
  <c r="A1721" i="4" s="1"/>
  <c r="A1722" i="4" l="1"/>
  <c r="A1723" i="4" s="1"/>
  <c r="A1724" i="4" s="1"/>
  <c r="A1725" i="4" s="1"/>
  <c r="A1726" i="4" s="1"/>
  <c r="A1727" i="4" s="1"/>
  <c r="A1728" i="4" s="1"/>
  <c r="A1729" i="4" s="1"/>
  <c r="A1730" i="4" s="1"/>
  <c r="A1731" i="4" s="1"/>
  <c r="A1732" i="4" s="1"/>
  <c r="A1733" i="4" s="1"/>
  <c r="A1734" i="4" s="1"/>
  <c r="A1736" i="4" s="1"/>
  <c r="A1737" i="4" s="1"/>
  <c r="A1738" i="4" s="1"/>
  <c r="A1739" i="4" s="1"/>
  <c r="A1740" i="4" s="1"/>
  <c r="A1741" i="4" s="1"/>
  <c r="A1742" i="4" s="1"/>
  <c r="A1744" i="4" s="1"/>
  <c r="A1745" i="4" s="1"/>
  <c r="A1747" i="4" s="1"/>
  <c r="A1749" i="4" s="1"/>
  <c r="A1750" i="4" s="1"/>
  <c r="A1751" i="4" s="1"/>
  <c r="A1752" i="4" s="1"/>
  <c r="A1753" i="4" s="1"/>
  <c r="A1754" i="4" s="1"/>
  <c r="A1755" i="4" l="1"/>
  <c r="A1756" i="4" s="1"/>
  <c r="A1757" i="4" l="1"/>
  <c r="A1758" i="4" s="1"/>
  <c r="A1759" i="4" s="1"/>
  <c r="A1760" i="4" s="1"/>
  <c r="A1761" i="4" s="1"/>
  <c r="A1762" i="4" s="1"/>
  <c r="A1763" i="4" s="1"/>
  <c r="A1764" i="4" s="1"/>
  <c r="A1765" i="4" s="1"/>
  <c r="A1766" i="4" s="1"/>
  <c r="A1767" i="4" s="1"/>
  <c r="A1768" i="4" s="1"/>
  <c r="A1769" i="4" s="1"/>
  <c r="A1770" i="4" s="1"/>
  <c r="A1772" i="4" s="1"/>
  <c r="A1774" i="4" s="1"/>
  <c r="A1775" i="4" s="1"/>
  <c r="A1777" i="4" s="1"/>
  <c r="A1779" i="4" s="1"/>
  <c r="A1780" i="4" s="1"/>
  <c r="A1782" i="4" s="1"/>
  <c r="A1784" i="4" s="1"/>
  <c r="A1786" i="4" s="1"/>
  <c r="A1787" i="4" s="1"/>
  <c r="A1788" i="4" s="1"/>
  <c r="A1789" i="4" s="1"/>
  <c r="A1790" i="4" s="1"/>
  <c r="A1791" i="4" s="1"/>
  <c r="A1792" i="4" s="1"/>
  <c r="A1793" i="4" s="1"/>
  <c r="A1795" i="4" s="1"/>
  <c r="A1796" i="4" s="1"/>
  <c r="A1797" i="4" s="1"/>
  <c r="A1798" i="4" s="1"/>
  <c r="A1799" i="4" s="1"/>
  <c r="A1800" i="4" s="1"/>
  <c r="A1801" i="4" l="1"/>
  <c r="A1802" i="4" s="1"/>
  <c r="A1803" i="4" l="1"/>
  <c r="A1804" i="4" s="1"/>
  <c r="A1805" i="4" s="1"/>
  <c r="A1806" i="4" s="1"/>
  <c r="A1807" i="4" s="1"/>
  <c r="A1808" i="4" s="1"/>
  <c r="A1809" i="4" s="1"/>
  <c r="A1810" i="4" s="1"/>
  <c r="A1811" i="4" s="1"/>
  <c r="A1812" i="4" s="1"/>
  <c r="A1813" i="4" l="1"/>
  <c r="A1814" i="4" s="1"/>
  <c r="A1815" i="4" s="1"/>
  <c r="A1816" i="4" s="1"/>
  <c r="A1817" i="4" s="1"/>
  <c r="A1818" i="4" s="1"/>
  <c r="A1819" i="4" s="1"/>
  <c r="A1820" i="4" s="1"/>
  <c r="A1821" i="4" l="1"/>
  <c r="A1822" i="4" s="1"/>
  <c r="A1823" i="4" s="1"/>
  <c r="A1824" i="4" s="1"/>
  <c r="A1825" i="4" s="1"/>
  <c r="A1826" i="4" s="1"/>
  <c r="A1827" i="4" s="1"/>
  <c r="A1828" i="4" s="1"/>
  <c r="A1829" i="4" l="1"/>
  <c r="A1830" i="4" s="1"/>
  <c r="A1831" i="4" s="1"/>
  <c r="A1832" i="4" s="1"/>
  <c r="A1833" i="4" s="1"/>
  <c r="A1834" i="4" s="1"/>
  <c r="A1835" i="4" s="1"/>
  <c r="A1836" i="4" l="1"/>
  <c r="A1837" i="4" s="1"/>
  <c r="A1838" i="4" s="1"/>
  <c r="A1839" i="4" s="1"/>
  <c r="A1840" i="4" s="1"/>
  <c r="A1841" i="4" s="1"/>
  <c r="A1842" i="4" s="1"/>
  <c r="A1843" i="4" s="1"/>
  <c r="A1844" i="4" s="1"/>
  <c r="A1845" i="4" s="1"/>
  <c r="A1846" i="4" s="1"/>
  <c r="A1847" i="4" s="1"/>
  <c r="A1848" i="4" s="1"/>
  <c r="A1849" i="4" s="1"/>
  <c r="A1850" i="4" s="1"/>
  <c r="A1851" i="4" s="1"/>
  <c r="A1852" i="4" s="1"/>
  <c r="A1853" i="4" l="1"/>
  <c r="A1854" i="4" s="1"/>
  <c r="A1855" i="4" s="1"/>
  <c r="A1856" i="4" s="1"/>
  <c r="A1857" i="4" s="1"/>
  <c r="A1858" i="4" s="1"/>
  <c r="A1859" i="4" s="1"/>
  <c r="A1860" i="4" s="1"/>
  <c r="A1861" i="4" s="1"/>
  <c r="A1862" i="4" s="1"/>
  <c r="A1863" i="4" s="1"/>
  <c r="A1864" i="4" s="1"/>
  <c r="A1865" i="4" s="1"/>
  <c r="A1866" i="4" l="1"/>
  <c r="A1867" i="4" s="1"/>
  <c r="A1868" i="4" s="1"/>
  <c r="A1869" i="4" l="1"/>
  <c r="A1871" i="4" s="1"/>
  <c r="A1872" i="4" s="1"/>
  <c r="A1873" i="4" s="1"/>
  <c r="A1874" i="4" s="1"/>
  <c r="A1875" i="4" s="1"/>
  <c r="A1876" i="4" l="1"/>
  <c r="A1877" i="4" l="1"/>
  <c r="A1879" i="4" s="1"/>
  <c r="A1880" i="4" l="1"/>
  <c r="A1881" i="4" s="1"/>
  <c r="A1882" i="4" s="1"/>
  <c r="A1883" i="4" s="1"/>
  <c r="A1884" i="4" s="1"/>
  <c r="A1885" i="4" s="1"/>
  <c r="A1886" i="4" s="1"/>
  <c r="A1887" i="4" s="1"/>
  <c r="A1889" i="4" s="1"/>
  <c r="A1890" i="4" l="1"/>
  <c r="A1891" i="4" s="1"/>
  <c r="A1892" i="4" s="1"/>
  <c r="A1893" i="4" l="1"/>
  <c r="A1895" i="4" s="1"/>
  <c r="A1896" i="4" s="1"/>
  <c r="A1897" i="4" l="1"/>
  <c r="A1898" i="4" s="1"/>
  <c r="A1899" i="4" s="1"/>
  <c r="A1900" i="4" s="1"/>
  <c r="A1901" i="4" l="1"/>
  <c r="A1902" i="4" s="1"/>
  <c r="A1904" i="4" l="1"/>
  <c r="A1905" i="4" l="1"/>
  <c r="A1906" i="4" s="1"/>
  <c r="A1907" i="4" s="1"/>
  <c r="A1908" i="4" s="1"/>
  <c r="A1909" i="4" s="1"/>
  <c r="A1910" i="4" s="1"/>
  <c r="A1911" i="4" s="1"/>
  <c r="A1912" i="4" s="1"/>
  <c r="A1913" i="4" s="1"/>
  <c r="A1914" i="4" s="1"/>
  <c r="A1915" i="4" s="1"/>
  <c r="A1916" i="4" s="1"/>
  <c r="A1917" i="4" s="1"/>
  <c r="A1918" i="4" s="1"/>
  <c r="A1919" i="4" l="1"/>
  <c r="A1920" i="4" s="1"/>
  <c r="A1921" i="4" s="1"/>
  <c r="A1922" i="4" s="1"/>
  <c r="A1923" i="4" s="1"/>
  <c r="A1926" i="4" l="1"/>
  <c r="A1927" i="4" s="1"/>
  <c r="A1928" i="4" s="1"/>
  <c r="A1929" i="4" l="1"/>
  <c r="A1930" i="4" s="1"/>
  <c r="A1931" i="4" s="1"/>
  <c r="A1932" i="4" s="1"/>
  <c r="A1933" i="4" s="1"/>
  <c r="A1934" i="4" s="1"/>
  <c r="A1935" i="4" s="1"/>
  <c r="A1936" i="4" s="1"/>
  <c r="A1937" i="4" s="1"/>
  <c r="A1938" i="4" s="1"/>
  <c r="A1939" i="4" s="1"/>
  <c r="A1940" i="4" s="1"/>
  <c r="A1941" i="4" s="1"/>
  <c r="A1943" i="4" s="1"/>
  <c r="A1944" i="4" s="1"/>
  <c r="A1945" i="4" s="1"/>
  <c r="A1946" i="4" s="1"/>
  <c r="A1947" i="4" s="1"/>
  <c r="A1948" i="4" s="1"/>
  <c r="A1949" i="4" s="1"/>
  <c r="A1950" i="4" s="1"/>
  <c r="A1951" i="4" s="1"/>
  <c r="A1952" i="4" s="1"/>
  <c r="A1953" i="4" s="1"/>
  <c r="A1954" i="4" s="1"/>
  <c r="A1955" i="4" s="1"/>
  <c r="A1956" i="4" s="1"/>
  <c r="A1957" i="4" s="1"/>
  <c r="A1958" i="4" s="1"/>
  <c r="A1959" i="4" s="1"/>
  <c r="A1960" i="4" s="1"/>
  <c r="A1961" i="4" s="1"/>
  <c r="A1962" i="4" s="1"/>
  <c r="A1963" i="4" s="1"/>
  <c r="A1964" i="4" s="1"/>
  <c r="A1965" i="4" s="1"/>
  <c r="A1966" i="4" s="1"/>
  <c r="A1967" i="4" s="1"/>
  <c r="A1968" i="4" s="1"/>
  <c r="A1969" i="4" s="1"/>
  <c r="A1970" i="4" s="1"/>
  <c r="A1971" i="4" s="1"/>
  <c r="A1972" i="4" l="1"/>
  <c r="A1973" i="4" s="1"/>
  <c r="A1974" i="4" l="1"/>
  <c r="A1975" i="4" s="1"/>
  <c r="A1977" i="4" l="1"/>
  <c r="A1979" i="4" l="1"/>
  <c r="A1980" i="4" l="1"/>
  <c r="A1981" i="4" s="1"/>
  <c r="A1982" i="4" l="1"/>
  <c r="A1983" i="4" s="1"/>
  <c r="A1984" i="4" s="1"/>
  <c r="A1985" i="4" l="1"/>
  <c r="A1986" i="4" s="1"/>
  <c r="A1987" i="4" s="1"/>
  <c r="A1988" i="4" s="1"/>
  <c r="A1989" i="4" s="1"/>
  <c r="A1990" i="4" l="1"/>
  <c r="A1991" i="4" s="1"/>
  <c r="A1992" i="4" s="1"/>
  <c r="A1993" i="4" l="1"/>
  <c r="A1994" i="4" s="1"/>
  <c r="A1995" i="4" l="1"/>
  <c r="A1996" i="4" s="1"/>
  <c r="A1997" i="4" s="1"/>
  <c r="A1999" i="4" l="1"/>
  <c r="A2000" i="4" s="1"/>
  <c r="A2001" i="4" s="1"/>
  <c r="A2003" i="4" s="1"/>
  <c r="A2005" i="4" s="1"/>
  <c r="A2006" i="4" s="1"/>
  <c r="A2007" i="4" s="1"/>
  <c r="A2008" i="4" s="1"/>
  <c r="A2009" i="4" s="1"/>
  <c r="A2010" i="4" s="1"/>
  <c r="A2011" i="4" s="1"/>
  <c r="A2013" i="4" s="1"/>
  <c r="A2014" i="4" s="1"/>
  <c r="A2015" i="4" s="1"/>
  <c r="A2016" i="4" s="1"/>
  <c r="A2017" i="4" l="1"/>
  <c r="A2018" i="4" s="1"/>
  <c r="A2019" i="4" s="1"/>
  <c r="A2020" i="4" s="1"/>
  <c r="A2021" i="4" l="1"/>
  <c r="A2022" i="4" s="1"/>
  <c r="A2023" i="4" s="1"/>
  <c r="A2024" i="4" s="1"/>
  <c r="A2025" i="4" s="1"/>
  <c r="A2026" i="4" s="1"/>
  <c r="A2027" i="4" s="1"/>
  <c r="A2028" i="4" s="1"/>
  <c r="A2030" i="4" s="1"/>
  <c r="A2031" i="4" s="1"/>
  <c r="A2032" i="4" s="1"/>
  <c r="A2033" i="4" s="1"/>
  <c r="A2034" i="4" s="1"/>
  <c r="A2035" i="4" s="1"/>
  <c r="A2036" i="4" s="1"/>
  <c r="A2037" i="4" s="1"/>
  <c r="A2038" i="4" s="1"/>
  <c r="A2039" i="4" s="1"/>
  <c r="A2040" i="4" s="1"/>
  <c r="A2041" i="4" s="1"/>
  <c r="A2042" i="4" s="1"/>
  <c r="A2043" i="4" s="1"/>
  <c r="A2044" i="4" s="1"/>
  <c r="A2045" i="4" l="1"/>
  <c r="A2046" i="4" s="1"/>
  <c r="A2047" i="4" l="1"/>
  <c r="A2048" i="4" s="1"/>
  <c r="A2049" i="4" s="1"/>
  <c r="A2050" i="4" s="1"/>
  <c r="A2051" i="4" s="1"/>
  <c r="A2052" i="4" s="1"/>
  <c r="A2054" i="4" s="1"/>
  <c r="A2055" i="4" s="1"/>
  <c r="A2056" i="4" l="1"/>
  <c r="A2057" i="4" s="1"/>
  <c r="A2058" i="4" s="1"/>
  <c r="A2059" i="4" s="1"/>
  <c r="A2060" i="4" s="1"/>
  <c r="A2061" i="4" s="1"/>
  <c r="A2062" i="4" s="1"/>
  <c r="A2064" i="4" s="1"/>
  <c r="A2065" i="4" s="1"/>
  <c r="A2066" i="4" l="1"/>
  <c r="A2067" i="4" s="1"/>
  <c r="A2069" i="4" s="1"/>
  <c r="A2070" i="4" l="1"/>
  <c r="A2072" i="4" s="1"/>
  <c r="A2074" i="4" s="1"/>
  <c r="A2076" i="4" s="1"/>
  <c r="A2078" i="4" s="1"/>
  <c r="A2079" i="4" s="1"/>
  <c r="A2080" i="4" s="1"/>
  <c r="A2082" i="4" s="1"/>
  <c r="A2083" i="4" s="1"/>
  <c r="A2084" i="4" s="1"/>
  <c r="A2085" i="4" s="1"/>
  <c r="A2086" i="4" s="1"/>
  <c r="A2087" i="4" s="1"/>
  <c r="A2088" i="4" s="1"/>
  <c r="A2089" i="4" s="1"/>
  <c r="A2090" i="4" s="1"/>
  <c r="A2091" i="4" s="1"/>
  <c r="A2092" i="4" s="1"/>
  <c r="A2093" i="4" s="1"/>
  <c r="A2094" i="4" s="1"/>
  <c r="A2095" i="4" l="1"/>
  <c r="A2096" i="4" s="1"/>
  <c r="A2097" i="4" s="1"/>
  <c r="A2098" i="4" s="1"/>
  <c r="A2099" i="4" s="1"/>
  <c r="A2102" i="4" s="1"/>
  <c r="A2103" i="4" s="1"/>
  <c r="A2104" i="4" s="1"/>
  <c r="A2105" i="4" s="1"/>
  <c r="A2106" i="4" s="1"/>
  <c r="A2107" i="4" s="1"/>
  <c r="A2108" i="4" s="1"/>
  <c r="A2109" i="4" s="1"/>
  <c r="A2110" i="4" s="1"/>
  <c r="A2111" i="4" s="1"/>
  <c r="A2112" i="4" s="1"/>
  <c r="A2113" i="4" s="1"/>
  <c r="A2114" i="4" s="1"/>
  <c r="A2115" i="4" s="1"/>
  <c r="A2116" i="4" s="1"/>
  <c r="A2117" i="4" l="1"/>
  <c r="A2118" i="4" s="1"/>
  <c r="A2119" i="4" l="1"/>
  <c r="A2121" i="4" l="1"/>
  <c r="A2122" i="4" l="1"/>
  <c r="A2123" i="4" s="1"/>
  <c r="A2124" i="4" l="1"/>
  <c r="A2125" i="4" s="1"/>
  <c r="A2126" i="4" s="1"/>
  <c r="A2127" i="4" s="1"/>
  <c r="A2128" i="4" l="1"/>
  <c r="A2129" i="4" s="1"/>
  <c r="A2130" i="4" s="1"/>
  <c r="A2131" i="4" s="1"/>
  <c r="A2132" i="4" s="1"/>
  <c r="A2133" i="4" s="1"/>
  <c r="A2134" i="4" s="1"/>
  <c r="A2135" i="4" s="1"/>
  <c r="A2136" i="4" l="1"/>
  <c r="A2137" i="4" s="1"/>
  <c r="A2138" i="4" s="1"/>
  <c r="A2139" i="4" s="1"/>
  <c r="A2141" i="4" s="1"/>
  <c r="A2142" i="4" s="1"/>
  <c r="A2144" i="4" s="1"/>
  <c r="A2145" i="4" s="1"/>
  <c r="A2147" i="4" s="1"/>
  <c r="A2149" i="4" s="1"/>
  <c r="A2150" i="4" s="1"/>
  <c r="A2151" i="4" s="1"/>
  <c r="A2152" i="4" s="1"/>
  <c r="A2153" i="4" s="1"/>
  <c r="A2154" i="4" s="1"/>
  <c r="A2155" i="4" s="1"/>
  <c r="A2156" i="4" s="1"/>
  <c r="A2157" i="4" s="1"/>
  <c r="A2158" i="4" s="1"/>
  <c r="A2159" i="4" s="1"/>
  <c r="A2160" i="4" s="1"/>
  <c r="A2161" i="4" s="1"/>
  <c r="A2163" i="4" s="1"/>
  <c r="A2164" i="4" s="1"/>
  <c r="A2166" i="4" s="1"/>
  <c r="A2167" i="4" s="1"/>
  <c r="A2168" i="4" l="1"/>
  <c r="A2169" i="4" s="1"/>
  <c r="A2170" i="4" s="1"/>
  <c r="A2171" i="4" s="1"/>
  <c r="A2172" i="4" s="1"/>
  <c r="A2173" i="4" s="1"/>
  <c r="A2174" i="4" l="1"/>
  <c r="A2175" i="4" s="1"/>
  <c r="A2176" i="4" l="1"/>
  <c r="A2177" i="4" s="1"/>
  <c r="A2178" i="4" s="1"/>
  <c r="A2179" i="4" s="1"/>
  <c r="A2180" i="4" s="1"/>
  <c r="A2181" i="4" s="1"/>
  <c r="A2182" i="4" s="1"/>
  <c r="A2183" i="4" l="1"/>
  <c r="A2184" i="4" s="1"/>
  <c r="A2185" i="4" s="1"/>
  <c r="A2186" i="4" s="1"/>
  <c r="A2188" i="4" s="1"/>
  <c r="A2189" i="4" s="1"/>
  <c r="A2190" i="4" s="1"/>
  <c r="A2191" i="4" s="1"/>
  <c r="A2192" i="4" s="1"/>
  <c r="A2193" i="4" s="1"/>
  <c r="A2194" i="4" s="1"/>
  <c r="A2195" i="4" s="1"/>
  <c r="A2196" i="4" s="1"/>
  <c r="A2197" i="4" s="1"/>
  <c r="A2198" i="4" s="1"/>
  <c r="A2199" i="4" s="1"/>
  <c r="A2200" i="4" s="1"/>
  <c r="A2201" i="4" s="1"/>
  <c r="A2202" i="4" s="1"/>
  <c r="A2203" i="4" s="1"/>
  <c r="A2204" i="4" s="1"/>
  <c r="A2205" i="4" s="1"/>
  <c r="A2206" i="4" s="1"/>
  <c r="A2207" i="4" s="1"/>
  <c r="A2208" i="4" s="1"/>
  <c r="A2209" i="4" s="1"/>
  <c r="A2210" i="4" s="1"/>
  <c r="A2211" i="4" s="1"/>
  <c r="A2213" i="4" s="1"/>
  <c r="A2214" i="4" s="1"/>
  <c r="A2215" i="4" s="1"/>
  <c r="A2216" i="4" s="1"/>
  <c r="A2217" i="4" s="1"/>
  <c r="A2218" i="4" s="1"/>
  <c r="A2219" i="4" s="1"/>
  <c r="A2220" i="4" s="1"/>
  <c r="A2221" i="4" s="1"/>
  <c r="A2222" i="4" s="1"/>
  <c r="A2223" i="4" s="1"/>
  <c r="A2224" i="4" s="1"/>
  <c r="A2225" i="4" s="1"/>
  <c r="A2226" i="4" s="1"/>
  <c r="A2228" i="4" l="1"/>
  <c r="A2229" i="4" s="1"/>
  <c r="A2230" i="4" l="1"/>
  <c r="A2231" i="4" s="1"/>
  <c r="A2232" i="4" s="1"/>
  <c r="A2233" i="4" s="1"/>
  <c r="A2234" i="4" s="1"/>
  <c r="A2235" i="4" s="1"/>
  <c r="A2236" i="4" s="1"/>
  <c r="A2237" i="4" l="1"/>
  <c r="A2239" i="4" s="1"/>
  <c r="A2240" i="4" s="1"/>
  <c r="A2241" i="4" s="1"/>
  <c r="A2242" i="4" s="1"/>
  <c r="A2243" i="4" s="1"/>
  <c r="A2244" i="4" s="1"/>
  <c r="A2245" i="4" s="1"/>
  <c r="A2246" i="4" s="1"/>
  <c r="A2247" i="4" s="1"/>
  <c r="A2248" i="4" s="1"/>
  <c r="A2249" i="4" s="1"/>
  <c r="A2250" i="4" s="1"/>
  <c r="A2251" i="4" l="1"/>
  <c r="A2252" i="4" s="1"/>
  <c r="A2253" i="4" s="1"/>
  <c r="A2254" i="4" s="1"/>
  <c r="A2255" i="4" s="1"/>
  <c r="A2256" i="4" s="1"/>
  <c r="A2257" i="4" s="1"/>
  <c r="A2258" i="4" s="1"/>
  <c r="A2259" i="4" s="1"/>
  <c r="A2260" i="4" s="1"/>
  <c r="A2261" i="4" s="1"/>
  <c r="A2262" i="4" l="1"/>
  <c r="A2263" i="4" s="1"/>
  <c r="A2264" i="4" s="1"/>
  <c r="A2265" i="4" s="1"/>
  <c r="A2266" i="4" l="1"/>
  <c r="A2267" i="4" s="1"/>
  <c r="A2268" i="4" s="1"/>
  <c r="A2269" i="4" s="1"/>
  <c r="A2270" i="4" s="1"/>
  <c r="A2271" i="4" s="1"/>
  <c r="A2272" i="4" l="1"/>
  <c r="A2273" i="4" s="1"/>
  <c r="A2274" i="4" s="1"/>
  <c r="A2275" i="4" s="1"/>
  <c r="A2276" i="4" s="1"/>
  <c r="A2277" i="4" s="1"/>
  <c r="A2278" i="4" s="1"/>
  <c r="A2279" i="4" s="1"/>
  <c r="A2280" i="4" l="1"/>
  <c r="A2281" i="4" s="1"/>
  <c r="A2282" i="4" l="1"/>
  <c r="A2283" i="4" s="1"/>
  <c r="A2284" i="4" s="1"/>
  <c r="A2285" i="4" s="1"/>
  <c r="A2287" i="4" s="1"/>
  <c r="A2288" i="4" s="1"/>
  <c r="A2289" i="4" s="1"/>
  <c r="A2290" i="4" l="1"/>
  <c r="A2291" i="4" s="1"/>
  <c r="A2292" i="4" l="1"/>
  <c r="A2293" i="4" s="1"/>
  <c r="A2294" i="4" s="1"/>
  <c r="A2295" i="4" s="1"/>
  <c r="A2296" i="4" s="1"/>
  <c r="A2298" i="4" l="1"/>
  <c r="A2299" i="4" s="1"/>
  <c r="A2300" i="4" s="1"/>
  <c r="A2301" i="4" s="1"/>
  <c r="A2302" i="4" s="1"/>
  <c r="A2303" i="4" l="1"/>
  <c r="A2306" i="4" s="1"/>
  <c r="A2307" i="4" s="1"/>
  <c r="A2308" i="4" l="1"/>
  <c r="A2309" i="4" l="1"/>
  <c r="A2310" i="4" s="1"/>
  <c r="A2312" i="4" s="1"/>
  <c r="A2313" i="4" l="1"/>
  <c r="A2314" i="4" s="1"/>
  <c r="A2315" i="4" s="1"/>
  <c r="A2316" i="4" s="1"/>
  <c r="A2317" i="4" s="1"/>
  <c r="A2318" i="4" s="1"/>
  <c r="A2319" i="4" s="1"/>
  <c r="A2320" i="4" s="1"/>
  <c r="A2321" i="4" s="1"/>
  <c r="A2322" i="4" s="1"/>
  <c r="A2323" i="4" s="1"/>
  <c r="A2324" i="4" s="1"/>
  <c r="A2325" i="4" s="1"/>
  <c r="A2326" i="4" s="1"/>
  <c r="A2327" i="4" s="1"/>
  <c r="A2328" i="4" s="1"/>
  <c r="A2329" i="4" s="1"/>
  <c r="A2331" i="4" s="1"/>
  <c r="A2333" i="4" s="1"/>
  <c r="A2334" i="4" s="1"/>
  <c r="A2336" i="4" l="1"/>
  <c r="A2338" i="4" l="1"/>
  <c r="A2339" i="4" s="1"/>
  <c r="A2341" i="4" l="1"/>
  <c r="A2342" i="4" l="1"/>
  <c r="A2343" i="4" l="1"/>
  <c r="A2345" i="4" s="1"/>
  <c r="A2347" i="4" l="1"/>
  <c r="A2348" i="4" s="1"/>
  <c r="A2349" i="4" s="1"/>
  <c r="A2350" i="4" s="1"/>
  <c r="A2352" i="4" s="1"/>
  <c r="A2353" i="4" s="1"/>
  <c r="A2354" i="4" s="1"/>
  <c r="A2355" i="4" s="1"/>
  <c r="A2356" i="4" s="1"/>
  <c r="A2357" i="4" s="1"/>
  <c r="A2358" i="4" s="1"/>
  <c r="A2359" i="4" l="1"/>
  <c r="A2360" i="4" s="1"/>
  <c r="A2361" i="4" s="1"/>
  <c r="A2362" i="4" s="1"/>
  <c r="A2363" i="4" s="1"/>
  <c r="A2364" i="4" s="1"/>
  <c r="A2365" i="4" s="1"/>
  <c r="A2366" i="4" s="1"/>
  <c r="A2368" i="4" s="1"/>
  <c r="A2370" i="4" s="1"/>
  <c r="A2372" i="4" s="1"/>
  <c r="A2373" i="4" s="1"/>
  <c r="A2374" i="4" l="1"/>
  <c r="A2375" i="4" s="1"/>
  <c r="A2376" i="4" s="1"/>
  <c r="A2378" i="4" s="1"/>
  <c r="A2379" i="4" s="1"/>
  <c r="A2380" i="4" s="1"/>
  <c r="A2381" i="4" l="1"/>
  <c r="A2382" i="4" s="1"/>
  <c r="A2383" i="4" s="1"/>
  <c r="A2384" i="4" s="1"/>
  <c r="A2385" i="4" s="1"/>
  <c r="A2386" i="4" s="1"/>
  <c r="A2387" i="4" s="1"/>
  <c r="A2388" i="4" s="1"/>
  <c r="A2389" i="4" s="1"/>
  <c r="A2390" i="4" s="1"/>
  <c r="A2392" i="4" s="1"/>
  <c r="A2393" i="4" s="1"/>
  <c r="A2394" i="4" s="1"/>
  <c r="A2395" i="4" s="1"/>
  <c r="A2396" i="4" s="1"/>
  <c r="A2397" i="4" s="1"/>
  <c r="A2398" i="4" s="1"/>
  <c r="A2399" i="4" s="1"/>
  <c r="A2400" i="4" s="1"/>
  <c r="A2401" i="4" s="1"/>
  <c r="A2402" i="4" s="1"/>
  <c r="A2403" i="4" s="1"/>
  <c r="A2404" i="4" s="1"/>
  <c r="A2405" i="4" s="1"/>
  <c r="A2406" i="4" s="1"/>
  <c r="A2407" i="4" s="1"/>
  <c r="A2408" i="4" s="1"/>
  <c r="A2409" i="4" s="1"/>
  <c r="A2410" i="4" s="1"/>
  <c r="A2411" i="4" s="1"/>
  <c r="A2412" i="4" s="1"/>
  <c r="A2413" i="4" s="1"/>
  <c r="A2414" i="4" s="1"/>
  <c r="A2415" i="4" l="1"/>
  <c r="A2416" i="4" s="1"/>
  <c r="A2417" i="4" l="1"/>
  <c r="A2418" i="4" s="1"/>
  <c r="A2420" i="4" s="1"/>
  <c r="A2421" i="4" s="1"/>
  <c r="A2422" i="4" s="1"/>
  <c r="A2423" i="4" s="1"/>
  <c r="A2425" i="4" s="1"/>
  <c r="A2427" i="4" s="1"/>
  <c r="A2428" i="4" s="1"/>
  <c r="A2429" i="4" s="1"/>
  <c r="A2431" i="4" s="1"/>
  <c r="A2433" i="4" s="1"/>
  <c r="A2434" i="4" s="1"/>
  <c r="A2435" i="4" s="1"/>
  <c r="A2436" i="4" s="1"/>
  <c r="A2437" i="4" s="1"/>
  <c r="A2438" i="4" s="1"/>
  <c r="A2439" i="4" s="1"/>
  <c r="A2440" i="4" s="1"/>
  <c r="A2441" i="4" s="1"/>
  <c r="A2443" i="4" s="1"/>
  <c r="A2445" i="4" s="1"/>
  <c r="A2446" i="4" s="1"/>
  <c r="A2447" i="4" s="1"/>
  <c r="A2448" i="4" s="1"/>
  <c r="A2449" i="4" l="1"/>
  <c r="A2450" i="4" s="1"/>
  <c r="A2451" i="4" s="1"/>
  <c r="A2452" i="4" s="1"/>
  <c r="A2455" i="4" l="1"/>
  <c r="A2456" i="4" s="1"/>
  <c r="A2457" i="4" s="1"/>
  <c r="A2458" i="4" s="1"/>
  <c r="A2459" i="4" s="1"/>
  <c r="A2460" i="4" s="1"/>
  <c r="A2461" i="4" s="1"/>
  <c r="A2462" i="4" s="1"/>
  <c r="A2463" i="4" s="1"/>
  <c r="A2464" i="4" s="1"/>
  <c r="A2465" i="4" s="1"/>
  <c r="A2466" i="4" s="1"/>
  <c r="A2467" i="4" s="1"/>
  <c r="A2468" i="4" s="1"/>
  <c r="A2469" i="4" s="1"/>
  <c r="A2470" i="4" s="1"/>
  <c r="A2471" i="4" s="1"/>
  <c r="A2474" i="4" s="1"/>
  <c r="A2475" i="4" s="1"/>
  <c r="A2476" i="4" s="1"/>
  <c r="A2477" i="4" s="1"/>
  <c r="A2478" i="4" s="1"/>
  <c r="A2479" i="4" s="1"/>
  <c r="A2480" i="4" s="1"/>
  <c r="A2481" i="4" s="1"/>
  <c r="A2482" i="4" s="1"/>
  <c r="A2483" i="4" s="1"/>
  <c r="A2484" i="4" s="1"/>
  <c r="A2485" i="4" s="1"/>
  <c r="A2486" i="4" s="1"/>
  <c r="A2487" i="4" s="1"/>
  <c r="A2488" i="4" s="1"/>
  <c r="A2489" i="4" s="1"/>
  <c r="A2490" i="4" s="1"/>
  <c r="A2491" i="4" s="1"/>
  <c r="A2492" i="4" s="1"/>
  <c r="A2493" i="4" s="1"/>
  <c r="A2494" i="4" s="1"/>
  <c r="A2496" i="4" s="1"/>
  <c r="A2497" i="4" s="1"/>
  <c r="A2498" i="4" s="1"/>
  <c r="A2499" i="4" s="1"/>
  <c r="A2500" i="4" s="1"/>
  <c r="A2501" i="4" s="1"/>
  <c r="A2502" i="4" s="1"/>
  <c r="A2503" i="4" s="1"/>
  <c r="A2504" i="4" s="1"/>
  <c r="A2505" i="4" s="1"/>
  <c r="A2506" i="4" s="1"/>
  <c r="A2507" i="4" s="1"/>
  <c r="A2508" i="4" s="1"/>
  <c r="A2509" i="4" s="1"/>
  <c r="A2510" i="4" s="1"/>
  <c r="A2511" i="4" s="1"/>
  <c r="A2512" i="4" s="1"/>
  <c r="A2513" i="4" s="1"/>
  <c r="A2515" i="4" s="1"/>
  <c r="A2516" i="4" l="1"/>
  <c r="A2518" i="4" s="1"/>
  <c r="A2520" i="4" s="1"/>
  <c r="A2521" i="4" s="1"/>
  <c r="A2522" i="4" s="1"/>
  <c r="A2523" i="4" s="1"/>
  <c r="A2524" i="4" s="1"/>
  <c r="A2525" i="4" s="1"/>
  <c r="A2526" i="4" s="1"/>
  <c r="A2527" i="4" s="1"/>
  <c r="A2528" i="4" s="1"/>
  <c r="A2529" i="4" s="1"/>
  <c r="A2530" i="4" s="1"/>
  <c r="A2531" i="4" s="1"/>
  <c r="A2532" i="4" s="1"/>
  <c r="A2533" i="4" s="1"/>
  <c r="A2534" i="4" s="1"/>
  <c r="A2535" i="4" s="1"/>
  <c r="A2536" i="4" s="1"/>
  <c r="A2537" i="4" s="1"/>
  <c r="A2538" i="4" s="1"/>
  <c r="A2539" i="4" s="1"/>
  <c r="A2541" i="4" s="1"/>
  <c r="A2543" i="4" s="1"/>
  <c r="A2544" i="4" s="1"/>
  <c r="A2546" i="4" s="1"/>
  <c r="A2547" i="4" s="1"/>
  <c r="A2548" i="4" s="1"/>
  <c r="A2549" i="4" s="1"/>
  <c r="A2551" i="4" s="1"/>
  <c r="A2552" i="4" s="1"/>
  <c r="A2553" i="4" s="1"/>
  <c r="A2554" i="4" s="1"/>
  <c r="A2555" i="4" s="1"/>
  <c r="A2556" i="4" s="1"/>
  <c r="A2557" i="4" s="1"/>
  <c r="A2558" i="4" s="1"/>
  <c r="A2559" i="4" s="1"/>
  <c r="A2560" i="4" s="1"/>
  <c r="A2561" i="4" s="1"/>
  <c r="A2562" i="4" s="1"/>
  <c r="A2563" i="4" s="1"/>
  <c r="A2564" i="4" l="1"/>
  <c r="A2565" i="4" l="1"/>
  <c r="A2566" i="4" s="1"/>
  <c r="A2567" i="4" s="1"/>
  <c r="A2568" i="4" s="1"/>
  <c r="A2570" i="4" s="1"/>
  <c r="A2571" i="4" l="1"/>
  <c r="A2573" i="4" s="1"/>
  <c r="A2575" i="4" s="1"/>
  <c r="A2576" i="4" s="1"/>
  <c r="A2577" i="4" s="1"/>
  <c r="A2578" i="4" s="1"/>
  <c r="A2579" i="4" s="1"/>
  <c r="A2581" i="4" s="1"/>
  <c r="A2582" i="4" s="1"/>
  <c r="A2584" i="4" s="1"/>
  <c r="A2587" i="4" s="1"/>
  <c r="A2588" i="4" s="1"/>
  <c r="A2589" i="4" l="1"/>
  <c r="A2590" i="4" s="1"/>
  <c r="A2591" i="4" l="1"/>
  <c r="A2592" i="4" s="1"/>
  <c r="A2593" i="4" s="1"/>
  <c r="A2594" i="4" s="1"/>
  <c r="A2595" i="4" s="1"/>
  <c r="A2596" i="4" s="1"/>
  <c r="A2597" i="4" s="1"/>
  <c r="A2599" i="4" s="1"/>
  <c r="A2600" i="4" s="1"/>
  <c r="A2601" i="4" l="1"/>
  <c r="A2602" i="4" s="1"/>
  <c r="A2603" i="4" s="1"/>
  <c r="A2604" i="4" l="1"/>
  <c r="A2605" i="4" s="1"/>
  <c r="A2606" i="4" s="1"/>
  <c r="A2607" i="4" s="1"/>
  <c r="A2608" i="4" l="1"/>
  <c r="A2609" i="4" s="1"/>
  <c r="A2610" i="4" s="1"/>
  <c r="A2611" i="4" l="1"/>
  <c r="A2612" i="4" s="1"/>
  <c r="A2613" i="4" s="1"/>
  <c r="A2614" i="4" s="1"/>
  <c r="A2615" i="4" s="1"/>
  <c r="A2616" i="4" s="1"/>
  <c r="A2617" i="4" s="1"/>
  <c r="A2618" i="4" s="1"/>
  <c r="A2619" i="4" s="1"/>
  <c r="A2620" i="4" s="1"/>
  <c r="A2621" i="4" s="1"/>
  <c r="A2622" i="4" s="1"/>
  <c r="A2623" i="4" s="1"/>
  <c r="A2624" i="4" s="1"/>
  <c r="A2625" i="4" s="1"/>
  <c r="A2626" i="4" s="1"/>
  <c r="A2627" i="4" s="1"/>
  <c r="A2628" i="4" s="1"/>
  <c r="A2629" i="4" s="1"/>
  <c r="A2632" i="4" s="1"/>
  <c r="A2633" i="4" s="1"/>
  <c r="A2634" i="4" s="1"/>
  <c r="A2637" i="4" s="1"/>
  <c r="A2638" i="4" s="1"/>
  <c r="A2639" i="4" s="1"/>
  <c r="A2640" i="4" s="1"/>
  <c r="A2641" i="4" s="1"/>
  <c r="A2642" i="4" s="1"/>
  <c r="A2643" i="4" s="1"/>
  <c r="A2644" i="4" s="1"/>
  <c r="A2645" i="4" s="1"/>
  <c r="A2646" i="4" s="1"/>
  <c r="A2647" i="4" s="1"/>
  <c r="A2650" i="4" s="1"/>
  <c r="A2651" i="4" s="1"/>
  <c r="A2653" i="4" s="1"/>
  <c r="A2654" i="4" s="1"/>
  <c r="A2655" i="4" s="1"/>
  <c r="A2656" i="4" s="1"/>
  <c r="A2657" i="4" s="1"/>
  <c r="A2658" i="4" s="1"/>
  <c r="A2659" i="4" s="1"/>
  <c r="A2662" i="4" s="1"/>
  <c r="A2663" i="4" s="1"/>
  <c r="A2665" i="4" s="1"/>
  <c r="A2666" i="4" s="1"/>
  <c r="A2667" i="4" s="1"/>
  <c r="A2668" i="4" s="1"/>
  <c r="A2669" i="4" s="1"/>
  <c r="A2670" i="4" s="1"/>
  <c r="A2671" i="4" s="1"/>
  <c r="A2672" i="4" s="1"/>
  <c r="A2673" i="4" l="1"/>
  <c r="A2674" i="4" s="1"/>
  <c r="A2675" i="4" s="1"/>
  <c r="A2676" i="4" l="1"/>
  <c r="A2679" i="4" s="1"/>
  <c r="A2680" i="4" s="1"/>
  <c r="A2681" i="4" s="1"/>
  <c r="A2682" i="4" s="1"/>
  <c r="A2683" i="4" s="1"/>
  <c r="A2684" i="4" s="1"/>
  <c r="A2685" i="4" s="1"/>
  <c r="A2686" i="4" s="1"/>
  <c r="A2687" i="4" s="1"/>
  <c r="A2689" i="4" s="1"/>
  <c r="A2690" i="4" s="1"/>
  <c r="A2691" i="4" s="1"/>
  <c r="A2692" i="4" s="1"/>
  <c r="A2693" i="4" s="1"/>
  <c r="A2696" i="4" s="1"/>
  <c r="A2697" i="4" s="1"/>
  <c r="A2698" i="4" s="1"/>
  <c r="A2699" i="4" s="1"/>
  <c r="A2700" i="4" s="1"/>
  <c r="A2701" i="4" l="1"/>
  <c r="A2702" i="4" s="1"/>
  <c r="A2703" i="4" l="1"/>
  <c r="A2704" i="4" s="1"/>
  <c r="A2705" i="4" s="1"/>
  <c r="A2706" i="4" s="1"/>
  <c r="A2707" i="4" s="1"/>
  <c r="A2708" i="4" s="1"/>
  <c r="A2709" i="4" s="1"/>
  <c r="A2711" i="4" l="1"/>
  <c r="A2712" i="4" s="1"/>
  <c r="A2713" i="4" s="1"/>
  <c r="A2714" i="4" l="1"/>
  <c r="A2715" i="4" s="1"/>
  <c r="A2716" i="4" s="1"/>
  <c r="A2717" i="4" s="1"/>
  <c r="A2718" i="4" s="1"/>
  <c r="A2719" i="4" s="1"/>
  <c r="A2720" i="4" s="1"/>
  <c r="A2721" i="4" s="1"/>
  <c r="A2722" i="4" s="1"/>
  <c r="A2723" i="4" s="1"/>
  <c r="A2724" i="4" l="1"/>
  <c r="A2725" i="4" s="1"/>
  <c r="A2726" i="4" l="1"/>
  <c r="A2729" i="4" s="1"/>
  <c r="A2730" i="4" l="1"/>
  <c r="A2731" i="4" s="1"/>
  <c r="A2732" i="4" s="1"/>
  <c r="A2733" i="4" s="1"/>
  <c r="A2734" i="4" s="1"/>
  <c r="A2735" i="4" s="1"/>
  <c r="A2736" i="4" s="1"/>
  <c r="A2737" i="4" l="1"/>
  <c r="A2738" i="4" s="1"/>
  <c r="A2739" i="4" s="1"/>
  <c r="A2740" i="4" s="1"/>
  <c r="A2741" i="4" s="1"/>
  <c r="A2742" i="4" s="1"/>
  <c r="A2743" i="4" s="1"/>
  <c r="A2744" i="4" s="1"/>
  <c r="A2745" i="4" s="1"/>
  <c r="A2746" i="4" s="1"/>
  <c r="A2747" i="4" s="1"/>
  <c r="A2748" i="4" s="1"/>
  <c r="A2749" i="4" s="1"/>
  <c r="A2750" i="4" s="1"/>
  <c r="A2751" i="4" s="1"/>
  <c r="A2752" i="4" s="1"/>
  <c r="A2753" i="4" s="1"/>
  <c r="A2754" i="4" s="1"/>
  <c r="A2755" i="4" s="1"/>
  <c r="A2756" i="4" s="1"/>
  <c r="A2757" i="4" s="1"/>
  <c r="A2758" i="4" s="1"/>
  <c r="A2759" i="4" s="1"/>
  <c r="A2760" i="4" s="1"/>
  <c r="A2761" i="4" s="1"/>
  <c r="A2762" i="4" s="1"/>
  <c r="A2763" i="4" s="1"/>
  <c r="A2764" i="4" s="1"/>
  <c r="A2765" i="4" l="1"/>
  <c r="A2766" i="4" s="1"/>
  <c r="A2767" i="4" s="1"/>
  <c r="A2768" i="4" l="1"/>
  <c r="A2769" i="4" s="1"/>
  <c r="A2770" i="4" s="1"/>
  <c r="A2771" i="4" s="1"/>
  <c r="A2772" i="4" s="1"/>
  <c r="A2773" i="4" s="1"/>
  <c r="A2774" i="4" s="1"/>
  <c r="A2775" i="4" s="1"/>
  <c r="A2776" i="4" s="1"/>
  <c r="A2777" i="4" s="1"/>
  <c r="A2778" i="4" s="1"/>
  <c r="A2779" i="4" s="1"/>
  <c r="A2780" i="4" s="1"/>
  <c r="A2781" i="4" s="1"/>
  <c r="A2782" i="4" l="1"/>
  <c r="A2783" i="4" s="1"/>
  <c r="A2784" i="4" s="1"/>
  <c r="A2785" i="4" s="1"/>
  <c r="A2786" i="4" l="1"/>
  <c r="A2787" i="4" s="1"/>
  <c r="A2788" i="4" s="1"/>
  <c r="A2789" i="4" s="1"/>
  <c r="A2790" i="4" s="1"/>
  <c r="A2791" i="4" s="1"/>
  <c r="A2792" i="4" s="1"/>
  <c r="A2794" i="4" s="1"/>
  <c r="A2795" i="4" s="1"/>
  <c r="A2797" i="4" s="1"/>
  <c r="A2798" i="4" s="1"/>
  <c r="A2799" i="4" s="1"/>
  <c r="A2800" i="4" s="1"/>
  <c r="A2801" i="4" s="1"/>
  <c r="A2802" i="4" s="1"/>
  <c r="A2803" i="4" s="1"/>
  <c r="A2805" i="4" s="1"/>
  <c r="A2806" i="4" s="1"/>
  <c r="A2808" i="4" s="1"/>
  <c r="A2809" i="4" s="1"/>
  <c r="A2811" i="4" s="1"/>
  <c r="A2812" i="4" s="1"/>
  <c r="A2813" i="4" s="1"/>
  <c r="A2814" i="4" s="1"/>
  <c r="A2815" i="4" l="1"/>
  <c r="A2816" i="4" s="1"/>
  <c r="A2817" i="4" l="1"/>
  <c r="A2818" i="4" s="1"/>
  <c r="A2819" i="4" s="1"/>
  <c r="A2820" i="4" s="1"/>
  <c r="A2821" i="4" s="1"/>
  <c r="A2822" i="4" s="1"/>
  <c r="A2823" i="4" s="1"/>
  <c r="A2824" i="4" s="1"/>
  <c r="A2825" i="4" s="1"/>
  <c r="A2826" i="4" s="1"/>
  <c r="A2827" i="4" s="1"/>
  <c r="A2828" i="4" s="1"/>
  <c r="A2830" i="4" s="1"/>
  <c r="A2832" i="4" s="1"/>
  <c r="A2833" i="4" s="1"/>
  <c r="A2834" i="4" s="1"/>
  <c r="A2835" i="4" s="1"/>
  <c r="A2836" i="4" s="1"/>
  <c r="A2837" i="4" s="1"/>
  <c r="A2838" i="4" s="1"/>
  <c r="A2839" i="4" s="1"/>
  <c r="A2840" i="4" s="1"/>
  <c r="A2841" i="4" s="1"/>
  <c r="A2842" i="4" s="1"/>
  <c r="A2843" i="4" s="1"/>
  <c r="A2844" i="4" s="1"/>
  <c r="A2845" i="4" s="1"/>
  <c r="A2846" i="4" s="1"/>
  <c r="A2847" i="4" s="1"/>
  <c r="A2849" i="4" s="1"/>
  <c r="A2850" i="4" s="1"/>
  <c r="A2851" i="4" s="1"/>
  <c r="A2852" i="4" s="1"/>
  <c r="A2853" i="4" s="1"/>
  <c r="A2854" i="4" l="1"/>
  <c r="A2855" i="4" s="1"/>
  <c r="A2856" i="4" l="1"/>
  <c r="A2857" i="4" s="1"/>
  <c r="A2858" i="4" s="1"/>
  <c r="A2859" i="4" s="1"/>
  <c r="A2860" i="4" s="1"/>
  <c r="A2862" i="4" s="1"/>
  <c r="A2863" i="4" s="1"/>
  <c r="A2864" i="4" s="1"/>
  <c r="A2865" i="4" s="1"/>
  <c r="A2866" i="4" s="1"/>
  <c r="A2867" i="4" s="1"/>
  <c r="A2868" i="4" s="1"/>
  <c r="A2869" i="4" s="1"/>
  <c r="A2870" i="4" s="1"/>
  <c r="A2871" i="4" s="1"/>
  <c r="A2872" i="4" s="1"/>
  <c r="A2873" i="4" s="1"/>
  <c r="A2874" i="4" l="1"/>
  <c r="A2875" i="4" s="1"/>
  <c r="A2876" i="4" l="1"/>
  <c r="A2877" i="4" s="1"/>
  <c r="A2878" i="4" s="1"/>
  <c r="A2879" i="4" s="1"/>
  <c r="A2880" i="4" s="1"/>
  <c r="A2881" i="4" s="1"/>
  <c r="A2882" i="4" s="1"/>
  <c r="O938" i="4" l="1"/>
  <c r="K938" i="4" s="1"/>
  <c r="P938" i="4" s="1"/>
  <c r="O936" i="4" l="1"/>
  <c r="K936" i="4" l="1"/>
  <c r="O814" i="4"/>
  <c r="P936" i="4" l="1"/>
  <c r="K814" i="4"/>
  <c r="P814" i="4" l="1"/>
  <c r="O2522" i="4" l="1"/>
  <c r="O2523" i="4"/>
  <c r="K2523" i="4" s="1"/>
  <c r="P2523" i="4" s="1"/>
  <c r="K2522" i="4" l="1"/>
  <c r="P2522" i="4" l="1"/>
  <c r="O2575" i="4" l="1"/>
  <c r="K2575" i="4" s="1"/>
  <c r="P2575" i="4" s="1"/>
  <c r="O2582" i="4"/>
  <c r="O2571" i="4"/>
  <c r="K2571" i="4" s="1"/>
  <c r="P2571" i="4" s="1"/>
  <c r="K2582" i="4" l="1"/>
  <c r="O2454" i="4"/>
  <c r="O13" i="4" s="1"/>
  <c r="P2582" i="4" l="1"/>
  <c r="K2454" i="4"/>
  <c r="P2454" i="4" l="1"/>
  <c r="K13" i="4"/>
  <c r="P13" i="4" s="1"/>
</calcChain>
</file>

<file path=xl/sharedStrings.xml><?xml version="1.0" encoding="utf-8"?>
<sst xmlns="http://schemas.openxmlformats.org/spreadsheetml/2006/main" count="10878" uniqueCount="2741">
  <si>
    <t>Раздел 1. Перечень многоквартирных домов, в отношении которых планируется проведение капитального ремонта общего имущества</t>
  </si>
  <si>
    <t>за счет средств Фонда содействия реформированию ЖКХ</t>
  </si>
  <si>
    <t xml:space="preserve">за счет средств областного бюджета </t>
  </si>
  <si>
    <t>за счет средств местного бюджета</t>
  </si>
  <si>
    <t>нежилых</t>
  </si>
  <si>
    <t>жилых</t>
  </si>
  <si>
    <t>№ п/п</t>
  </si>
  <si>
    <t>Год</t>
  </si>
  <si>
    <t>Материал стен</t>
  </si>
  <si>
    <t>Количество этажей</t>
  </si>
  <si>
    <t>Количество подъездов</t>
  </si>
  <si>
    <t>Стоимость капитального ремонта</t>
  </si>
  <si>
    <t>Плановая дата завершения работ</t>
  </si>
  <si>
    <t>ввода в эксплуатацию</t>
  </si>
  <si>
    <t>за счет средств собственников помещений в МКД</t>
  </si>
  <si>
    <t>руб.</t>
  </si>
  <si>
    <t>кирпич</t>
  </si>
  <si>
    <t>х</t>
  </si>
  <si>
    <t>панели</t>
  </si>
  <si>
    <t>Общая площадь МКД, всего</t>
  </si>
  <si>
    <t>всего</t>
  </si>
  <si>
    <t>Площадь помещений МКД</t>
  </si>
  <si>
    <t>в том числе</t>
  </si>
  <si>
    <t>завершения последнего капитального ремонта</t>
  </si>
  <si>
    <t>Предельная стоимость капитального ремонта 
1 кв. м общей площади помещений МКД</t>
  </si>
  <si>
    <t>Удельная стоимость капитального ремонта 
1 кв. м общей площади помещений МКД</t>
  </si>
  <si>
    <t>Итого по Смоленской области</t>
  </si>
  <si>
    <t xml:space="preserve">Адрес многоквартирного дома 
(далее - МКД)                                     </t>
  </si>
  <si>
    <t>кв. м</t>
  </si>
  <si>
    <t>руб./кв. м</t>
  </si>
  <si>
    <t>Г. Вязьма, ул. 25 Октября, д. 26</t>
  </si>
  <si>
    <t>Г. Вязьма, ул. 25 Октября, д. 28</t>
  </si>
  <si>
    <t>Г. Вязьма, ул. 25 Октября, д. 30</t>
  </si>
  <si>
    <t>Г. Вязьма, ул. Дзержинского, д. 6а</t>
  </si>
  <si>
    <t>Г. Вязьма, ул. Космонавтов, д. 10</t>
  </si>
  <si>
    <t>Г. Вязьма, ул. Космонавтов, д. 6</t>
  </si>
  <si>
    <t>Г. Вязьма, ул. Космонавтов, д. 8</t>
  </si>
  <si>
    <t>Г. Вязьма, ул. Красноармейское шоссе, д. 5а</t>
  </si>
  <si>
    <t>Г. Вязьма, ул. Ленина, д. 10</t>
  </si>
  <si>
    <t>Г. Вязьма, ул. Ленина, д. 31</t>
  </si>
  <si>
    <t>Г. Вязьма, ул. Машинистов, д. 13</t>
  </si>
  <si>
    <t>Г. Вязьма, ул. Молодежная, д. 11</t>
  </si>
  <si>
    <t>Г. Вязьма, ул. Молодежная, д. 9</t>
  </si>
  <si>
    <t>Г. Вязьма, ул. Московская, д. 9</t>
  </si>
  <si>
    <t>Г. Вязьма, ул. Полины Осипенко, д. 4а</t>
  </si>
  <si>
    <t>Г. Вязьма, ул. Репина, д. 9а</t>
  </si>
  <si>
    <t>Г. Вязьма, ул. Сычевское шоссе, д. 48</t>
  </si>
  <si>
    <t>Дер. Относово, ул. Школьная, д. 16</t>
  </si>
  <si>
    <t>Дер. Относово, ул. Школьная, д. 8</t>
  </si>
  <si>
    <t>Дер. Новое Село, ул. Полевая, д. 2</t>
  </si>
  <si>
    <t>Дер. Новое Село, ул. Полевая, д. 3</t>
  </si>
  <si>
    <t>Дер. Тюхменево, ул. Карьероуправления, д. 11</t>
  </si>
  <si>
    <t>Дер. Тюхменево, ул. Карьероуправления, д. 9</t>
  </si>
  <si>
    <t>С. Новый, ул. Садовая, д. 3</t>
  </si>
  <si>
    <t>С. Новый, ул. Садовая, д. 5</t>
  </si>
  <si>
    <t>С. Шуйское, ул. Новоселов, д. 2</t>
  </si>
  <si>
    <t>С. Шуйское, ул. Новоселов, д. 4</t>
  </si>
  <si>
    <t>Г. Гагарин, ул. Бахтина, д. 7а</t>
  </si>
  <si>
    <t>Г. Гагарин, ул. Гагарина, д. 33/1</t>
  </si>
  <si>
    <t>Г. Гагарин, ул. Герцена, д. 43</t>
  </si>
  <si>
    <t>Г. Гагарин, ул. Ленина, д. 16</t>
  </si>
  <si>
    <t>Г. Гагарин, ул. Матросова, д. 9</t>
  </si>
  <si>
    <t>Г. Гагарин, ул. Молодежная, д. 2</t>
  </si>
  <si>
    <t>Г. Гагарин, ул. Петра Алексеева, д. 1</t>
  </si>
  <si>
    <t>Г. Гагарин, ул. Петра Алексеева, д. 7</t>
  </si>
  <si>
    <t>Г. Гагарин, ул. Пушная, д. 2</t>
  </si>
  <si>
    <t>Г. Гагарин, ул. Строителей, д. 86</t>
  </si>
  <si>
    <t>Г. Гагарин, ул. Юных космонавтов, д. 10</t>
  </si>
  <si>
    <t>С. Карманово, ул. Пролетарская, д. 12</t>
  </si>
  <si>
    <t>С. Карманово, ул. Советская, д. 50</t>
  </si>
  <si>
    <t>С. Серго-Ивановское, ул. Заводская, д. 11</t>
  </si>
  <si>
    <t>Г. Дорогобуж, ул. Калинина, д. 5</t>
  </si>
  <si>
    <t>Дер. Большое Береснево, ул. Лесная, д. 1</t>
  </si>
  <si>
    <t>Дер. Большое Береснево, ул. Приозерная, д. 8</t>
  </si>
  <si>
    <t>Дер. Большое Береснево, ул. Приозерная, д. 14</t>
  </si>
  <si>
    <t>блоки</t>
  </si>
  <si>
    <t>Г. Ельня, ул. Первомайская, д. 14</t>
  </si>
  <si>
    <t>Г. Ельня, ул. Смоленский большак, д. 24</t>
  </si>
  <si>
    <t>Г. Починок, пер. 2-й Советский, д. 2</t>
  </si>
  <si>
    <t>Г. Починок, пер. 2-й Советский, д. 4</t>
  </si>
  <si>
    <t>Г. Починок, ул. Советская, д. 61</t>
  </si>
  <si>
    <t>Г. Починок, ул. Урицкого, д. 47</t>
  </si>
  <si>
    <t>дерево</t>
  </si>
  <si>
    <t>Дер. Мачулы, д. 102</t>
  </si>
  <si>
    <t>Дер. Мачулы, д. 104</t>
  </si>
  <si>
    <t>Дер. Мачулы, д. 106</t>
  </si>
  <si>
    <t>Дер. Мачулы, д. 108</t>
  </si>
  <si>
    <t>Дер. Мурыгино, ул. Школьная, д. 36</t>
  </si>
  <si>
    <t>Дер. Рябцево, д. 10</t>
  </si>
  <si>
    <t>Дер. Рябцево, д. 11</t>
  </si>
  <si>
    <t>Дер. Рябцево, д. 13</t>
  </si>
  <si>
    <t>Дер. Стригино, д. 4</t>
  </si>
  <si>
    <t>Дер. Стригино, д. 5</t>
  </si>
  <si>
    <t>Пос. Стодолище, пер. 2-й Советский, д. 2</t>
  </si>
  <si>
    <t>Пос. Стодолище, пер. 2-й Советский, д. 4</t>
  </si>
  <si>
    <t>Г. Рославль, ул. 2-я Дачная, д. 13а</t>
  </si>
  <si>
    <t>Г. Рославль, ул. Товарная, д. 9</t>
  </si>
  <si>
    <t>Г. Рославль, ул. Красноармейская, д. 49</t>
  </si>
  <si>
    <t>Г. Рославль, ул. Ленина, д. 10</t>
  </si>
  <si>
    <t>Г. Рославль, ул. Ленина, д. 12</t>
  </si>
  <si>
    <t>Г. Рославль, ул. Ленина, д. 6</t>
  </si>
  <si>
    <t>Г. Рославль, ул. Пушкина, д. 43</t>
  </si>
  <si>
    <t>Г. Рославль, ул. Свердлова, д. 17а</t>
  </si>
  <si>
    <t>Г. Рославль, ул. Советская, д. 67</t>
  </si>
  <si>
    <t>Г. Рославль, ул. Советская, д. 67б</t>
  </si>
  <si>
    <t>Г. Рославль, ул. Советская, д. 80</t>
  </si>
  <si>
    <t>Г. Рославль, ул. Товарная, д. 12</t>
  </si>
  <si>
    <t>Г. Рославль, ул. Товарная, д. 30</t>
  </si>
  <si>
    <t xml:space="preserve">кирпич </t>
  </si>
  <si>
    <t>ж/б панели</t>
  </si>
  <si>
    <t>Г. Сафоново, ул. Кирпичный городок, д. 2</t>
  </si>
  <si>
    <t>Г. Сафоново, ул. Кирова, д. 6</t>
  </si>
  <si>
    <t>Г. Сафоново, ул. Кирова, д. 8</t>
  </si>
  <si>
    <t>Г. Сафоново, ул. Революционная, д. 13</t>
  </si>
  <si>
    <t>Г. Сафоново, ул. Революционная, д. 8</t>
  </si>
  <si>
    <t>Г. Сафоново, ул. Свободы, д. 2</t>
  </si>
  <si>
    <t>Г. Сафоново, ул. Свободы, д. 5а</t>
  </si>
  <si>
    <t>Г. Сафоново, ул. Шахтерская, д. 1</t>
  </si>
  <si>
    <t>Г. Сафоново, ул. Шахтерская, д. 3</t>
  </si>
  <si>
    <t>Дер. Бараново, ул. Садовая, д. 4</t>
  </si>
  <si>
    <t>Дер. Бараново, ул. Советская, д. 20</t>
  </si>
  <si>
    <t>Дер. Бараново, ул. Советская, д. 21</t>
  </si>
  <si>
    <t>Дер. Казулино, ул. Центральная, д. 11</t>
  </si>
  <si>
    <t>Дер. Николо-Погорелое, ул. Днепровская, д. 8</t>
  </si>
  <si>
    <t>Дер. Николо-Погорелое, ул. Комсомольская, д. 5</t>
  </si>
  <si>
    <t>Г. Сафоново, ул. Заозерная, д. 4</t>
  </si>
  <si>
    <t>Г. Сафоново, ул. Красногвардейская, д. 28</t>
  </si>
  <si>
    <t>Г. Сафоново, ул. Красногвардейская, д. 30</t>
  </si>
  <si>
    <t>Г. Сафоново, ул. Кирова, д. 14</t>
  </si>
  <si>
    <t>Г. Сафоново, ул. Ленинградская, д. 12</t>
  </si>
  <si>
    <t>Г. Сафоново, ул. Ленинградская, д. 14</t>
  </si>
  <si>
    <t>Г. Сафоново, ул. Революционная, д. 7</t>
  </si>
  <si>
    <t>Г. Сафоново, ул. Революционная, д. 9</t>
  </si>
  <si>
    <t>Г. Сафоново, ул. Свободы, д. 3</t>
  </si>
  <si>
    <t>Г. Сафоново, ул. Свободы, д. 5</t>
  </si>
  <si>
    <t>Г. Сафоново, ул. Свободы, д. 9</t>
  </si>
  <si>
    <t>Г. Сафоново, ул. Советская, д. 31</t>
  </si>
  <si>
    <t>Дер. Дроздово, ул. Центральная, д. 4</t>
  </si>
  <si>
    <t>Дер. Казулино, ул. Центральная, д. 6</t>
  </si>
  <si>
    <t>Дер. Клинка, ул. Школьная, д. 6</t>
  </si>
  <si>
    <t>Пос. Вадино, ул. Труда, д. 6</t>
  </si>
  <si>
    <t>Г. Смоленск, бульвар Гагарина, д. 10</t>
  </si>
  <si>
    <t>Г. Смоленск, бульвар Гагарина, д. 3</t>
  </si>
  <si>
    <t>Г. Смоленск, бульвар Гагарина, д. 4</t>
  </si>
  <si>
    <t>Г. Смоленск, бульвар Гагарина, д. 5</t>
  </si>
  <si>
    <t>Г. Смоленск, бульвар Гагарина, д. 7</t>
  </si>
  <si>
    <t>Г. Смоленск, городок Коминтерна, д. 11</t>
  </si>
  <si>
    <t>Г. Смоленск, городок Коминтерна, д. 15</t>
  </si>
  <si>
    <t>Г. Смоленск, городок Коминтерна, д. 16</t>
  </si>
  <si>
    <t>Г. Смоленск, городок Коминтерна, д. 17</t>
  </si>
  <si>
    <t>Г. Смоленск, городок Коминтерна, д. 4</t>
  </si>
  <si>
    <t>Г. Смоленск, городок Коминтерна, д. 5</t>
  </si>
  <si>
    <t>Г. Смоленск, городок Коминтерна, д. 9а</t>
  </si>
  <si>
    <t>Г. Смоленск, пер. 1-й Краснофлотский, д. 13</t>
  </si>
  <si>
    <t>Г. Смоленск, пер. 4-й Слобода-Садки, д. 15</t>
  </si>
  <si>
    <t>Г. Смоленск, пер. Ново-Киевский, д. 4а</t>
  </si>
  <si>
    <t>Г. Смоленск, пер. Смирнова, д. 5</t>
  </si>
  <si>
    <t>Г. Смоленск, пер. Станционный, д. 10</t>
  </si>
  <si>
    <t>Г. Смоленск, пер. Станционный, д. 6</t>
  </si>
  <si>
    <t>Г. Смоленск, пер. Станционный, д. 8</t>
  </si>
  <si>
    <t>Г. Смоленск, пос. 430 км, д. 17</t>
  </si>
  <si>
    <t>Г. Смоленск, пос. Красный Бор, в/ч 83283, д. 8</t>
  </si>
  <si>
    <t>Г. Смоленск, пос. Миловидово, д. 2</t>
  </si>
  <si>
    <t>Г. Смоленск, пос. Миловидово, д. 3</t>
  </si>
  <si>
    <t>Г. Смоленск, пос. Миловидово, д. 4</t>
  </si>
  <si>
    <t>Г. Смоленск, пос. Миловидово, д. 5</t>
  </si>
  <si>
    <t>Г. Смоленск, пос. Серебрянка, д. 68б</t>
  </si>
  <si>
    <t>Г. Смоленск, пос. Серебрянка, д. 68г</t>
  </si>
  <si>
    <t>Г. Смоленск, пос. Серебрянка, д. 70</t>
  </si>
  <si>
    <t>Г. Смоленск, пос. Тихвинка, д. 26</t>
  </si>
  <si>
    <t>Г. Смоленск, просп. Гагарина, д. 19</t>
  </si>
  <si>
    <t>Г. Смоленск, просп. Гагарина, д. 20а</t>
  </si>
  <si>
    <t>Г. Смоленск, просп. Строителей, д. 20</t>
  </si>
  <si>
    <t>Г. Смоленск, ул. 25 Сентября, д. 1</t>
  </si>
  <si>
    <t>Г. Смоленск, ул. 25 Сентября, д. 5</t>
  </si>
  <si>
    <t>Г. Смоленск, ул. 2-я Вяземская, д. 3</t>
  </si>
  <si>
    <t>Г. Смоленск, ул. 2-я Вяземская, д. 5</t>
  </si>
  <si>
    <t>Г. Смоленск, ул. 2-я Киевская, д. 11</t>
  </si>
  <si>
    <t>Г. Смоленск, ул. 2-я Киевская, д. 5</t>
  </si>
  <si>
    <t>Г. Смоленск, ул. 4-я Загорная, д. 11</t>
  </si>
  <si>
    <t>Г. Смоленск, ул. 4-я Загорная, д. 13</t>
  </si>
  <si>
    <t>Г. Смоленск, ул. 4-я Загорная, д. 14</t>
  </si>
  <si>
    <t>Г. Смоленск, ул. Автозаводская, д. 17</t>
  </si>
  <si>
    <t>Г. Смоленск, ул. Автозаводская, д. 19</t>
  </si>
  <si>
    <t>Г. Смоленск, ул. Автозаводская, д. 30</t>
  </si>
  <si>
    <t>Г. Смоленск, ул. Академика Петрова, д. 1</t>
  </si>
  <si>
    <t>Г. Смоленск, ул. Академика Петрова, д. 3</t>
  </si>
  <si>
    <t>Г. Смоленск, ул. Академика Петрова, д. 5</t>
  </si>
  <si>
    <t>Г. Смоленск, ул. Академика Петрова, д. 7</t>
  </si>
  <si>
    <t>Г. Смоленск, ул. Академика Петрова, д. 9</t>
  </si>
  <si>
    <t>Г. Смоленск, ул. Багратиона, д. 10</t>
  </si>
  <si>
    <t>Г. Смоленск, ул. Багратиона, д. 13</t>
  </si>
  <si>
    <t>Г. Смоленск, ул. Багратиона, д. 14/12</t>
  </si>
  <si>
    <t>Г. Смоленск, ул. Багратиона, д. 15</t>
  </si>
  <si>
    <t>Г. Смоленск, ул. Багратиона, д. 16</t>
  </si>
  <si>
    <t>Г. Смоленск, ул. Багратиона, д. 17</t>
  </si>
  <si>
    <t>Г. Смоленск, ул. Багратиона, д. 19</t>
  </si>
  <si>
    <t>Г. Смоленск, ул. Багратиона, д. 20</t>
  </si>
  <si>
    <t>Г. Смоленск, ул. Багратиона, д. 21</t>
  </si>
  <si>
    <t>Г. Смоленск, ул. Багратиона, д. 22</t>
  </si>
  <si>
    <t>Г. Смоленск, ул. Багратиона, д. 24</t>
  </si>
  <si>
    <t>Г. Смоленск, ул. Генерала Лукина, д. 2</t>
  </si>
  <si>
    <t>шлаковый</t>
  </si>
  <si>
    <t>Г. Смоленск, ул. Герцена, д. 13а</t>
  </si>
  <si>
    <t>Г. Смоленск, ул. Госпитальная, д. 4а</t>
  </si>
  <si>
    <t>Г. Смоленск, ул. Губенко, д. 7</t>
  </si>
  <si>
    <t>Г. Смоленск, ул. Губенко, д. 9</t>
  </si>
  <si>
    <t>Г. Смоленск, ул. Дзержинского, д. 24</t>
  </si>
  <si>
    <t>Г. Смоленск, ул. Исаковского, д. 20</t>
  </si>
  <si>
    <t>Г. Смоленск, ул. Исаковского, д. 26</t>
  </si>
  <si>
    <t>Г. Смоленск, ул. Карбышева, д. 8</t>
  </si>
  <si>
    <t>Г. Смоленск, ул. Кирова, д. 11/3</t>
  </si>
  <si>
    <t>Г. Смоленск, ул. Кирова, д. 13</t>
  </si>
  <si>
    <t>Г. Смоленск, ул. Кирова, д. 13а</t>
  </si>
  <si>
    <t>Г. Смоленск, ул. Кирова, д. 14</t>
  </si>
  <si>
    <t>Г. Смоленск, ул. Кирова, д. 16</t>
  </si>
  <si>
    <t>Г. Смоленск, ул. Кирова, д. 17</t>
  </si>
  <si>
    <t>Г. Смоленск, ул. Кирова, д. 17а</t>
  </si>
  <si>
    <t>Г. Смоленск, ул. Кирова, д. 18</t>
  </si>
  <si>
    <t>Г. Смоленск, ул. Кирова, д. 19</t>
  </si>
  <si>
    <t>Г. Смоленск, ул. Кирова, д. 19а</t>
  </si>
  <si>
    <t>Г. Смоленск, ул. Кирова, д. 20</t>
  </si>
  <si>
    <t>Г. Смоленск, ул. Кирова, д. 24</t>
  </si>
  <si>
    <t>Г. Смоленск, ул. Кирова, д. 33</t>
  </si>
  <si>
    <t>Г. Смоленск, ул. Кирова, д. 34</t>
  </si>
  <si>
    <t>Г. Смоленск, ул. Кирова, д. 41а</t>
  </si>
  <si>
    <t>Г. Смоленск, ул. Кооперативная, д. 31</t>
  </si>
  <si>
    <t>Г. Смоленск, ул. Котовского, д. 1а</t>
  </si>
  <si>
    <t>Г. Смоленск, ул. Крупской, д. 55в</t>
  </si>
  <si>
    <t>Г. Смоленск, ул. Крупской, д. 62</t>
  </si>
  <si>
    <t>Г. Смоленск, ул. Крупской, д. 64</t>
  </si>
  <si>
    <t>Г. Смоленск, ул. Крупской, д. 73</t>
  </si>
  <si>
    <t>Г. Смоленск, ул. Крупской, д. 73а</t>
  </si>
  <si>
    <t>Г. Смоленск, ул. Кутузова, д. 10</t>
  </si>
  <si>
    <t>Г. Смоленск, ул. Кутузова, д. 12</t>
  </si>
  <si>
    <t>Г. Смоленск, ул. Кутузова, д. 2а</t>
  </si>
  <si>
    <t>Г. Смоленск, ул. Кутузова, д. 30</t>
  </si>
  <si>
    <t>Г. Смоленск, ул. Кутузова, д. 4</t>
  </si>
  <si>
    <t>Г. Смоленск, ул. Кутузова, д. 8</t>
  </si>
  <si>
    <t>Г. Смоленск, ул. Кутузова, д. 8а</t>
  </si>
  <si>
    <t>Г. Смоленск, ул. Лавочкина, д. 43</t>
  </si>
  <si>
    <t>Г. Смоленск, ул. Лавочкина, д. 54а</t>
  </si>
  <si>
    <t>Г. Смоленск, ул. Ленина, д. 34</t>
  </si>
  <si>
    <t>Г. Смоленск, ул. Ломоносова, д. 1/74</t>
  </si>
  <si>
    <t>Г. Смоленск, ул. Ломоносова, д. 15а</t>
  </si>
  <si>
    <t>Г. Смоленск, ул. Ломоносова, д. 17</t>
  </si>
  <si>
    <t>Г. Смоленск, ул. Ломоносова, д. 17а</t>
  </si>
  <si>
    <t>Г. Смоленск, ул. Ломоносова, д. 17б</t>
  </si>
  <si>
    <t>Г. Смоленск, ул. Ломоносова, д. 21</t>
  </si>
  <si>
    <t>Г. Смоленск, ул. Ломоносова, д. 21а</t>
  </si>
  <si>
    <t>Г. Смоленск, ул. Ломоносова, д. 23</t>
  </si>
  <si>
    <t>Г. Смоленск, ул. Ломоносова, д. 23а</t>
  </si>
  <si>
    <t>Г. Смоленск, ул. Ломоносова, д. 4</t>
  </si>
  <si>
    <t>Г. Смоленск, ул. Ломоносова, д. 5</t>
  </si>
  <si>
    <t>Г. Смоленск, ул. Ломоносова, д. 6</t>
  </si>
  <si>
    <t>Г. Смоленск, ул. Ломоносова, д. 6а</t>
  </si>
  <si>
    <t>Г. Смоленск, ул. Ломоносова, д. 6б</t>
  </si>
  <si>
    <t>Г. Смоленск, ул. Ломоносова, д. 7</t>
  </si>
  <si>
    <t>Г. Смоленск, ул. Мало-Краснофлотская, д. 29а</t>
  </si>
  <si>
    <t>Г. Смоленск, ул. Мало-Краснофлотская, д. 29б</t>
  </si>
  <si>
    <t>Г. Смоленск, ул. Мало-Краснофлотская, д. 29в</t>
  </si>
  <si>
    <t>Г. Смоленск, ул. Мало-Краснофлотская, д. 31а</t>
  </si>
  <si>
    <t>Г. Смоленск, ул. Минская, д. 13</t>
  </si>
  <si>
    <t>Г. Смоленск, ул. Минская, д. 13а</t>
  </si>
  <si>
    <t>Г. Смоленск, ул. Мира, д. 11</t>
  </si>
  <si>
    <t>Г. Смоленск, ул. Мира, д. 18</t>
  </si>
  <si>
    <t>Г. Смоленск, ул. Мира, д. 3</t>
  </si>
  <si>
    <t>Г. Смоленск, ул. Мира, д. 4</t>
  </si>
  <si>
    <t>Г. Смоленск, ул. Мира, д. 6</t>
  </si>
  <si>
    <t>Г. Смоленск, ул. Молодёжная, д. 14</t>
  </si>
  <si>
    <t>Г. Смоленск, ул. Нахимова, д. 10</t>
  </si>
  <si>
    <t>Г. Смоленск, ул. Нахимова, д. 20а</t>
  </si>
  <si>
    <t>Г. Смоленск, ул. Нахимова, д. 3</t>
  </si>
  <si>
    <t>Г. Смоленск, ул. Нахимова, д. 4</t>
  </si>
  <si>
    <t>Г. Смоленск, ул. Нахимова, д. 5</t>
  </si>
  <si>
    <t>Г. Смоленск, ул. Нахимова, д. 6</t>
  </si>
  <si>
    <t>Г. Смоленск, ул. Нахимова, д. 6а</t>
  </si>
  <si>
    <t>Г. Смоленск, ул. Нахимова, д. 8</t>
  </si>
  <si>
    <t>Г. Смоленск, ул. Нахимсона, д. 4</t>
  </si>
  <si>
    <t>Г. Смоленск, ул. Нахимсона, д. 6</t>
  </si>
  <si>
    <t>Г. Смоленск, ул. Николаева, д. 6</t>
  </si>
  <si>
    <t>Г. Смоленск, ул. Николаева, д. 24</t>
  </si>
  <si>
    <t>Г. Смоленск, ул. Николаева, д. 26</t>
  </si>
  <si>
    <t>Г. Смоленск, ул. Николаева, д. 34</t>
  </si>
  <si>
    <t>Г. Смоленск, ул. Николаева, д. 34а</t>
  </si>
  <si>
    <t>Г. Смоленск, ул. Николаева, д. 34б</t>
  </si>
  <si>
    <t>Г. Смоленск, ул. Николаева, д. 36</t>
  </si>
  <si>
    <t>Г. Смоленск, ул. Николаева, д. 38</t>
  </si>
  <si>
    <t>Г. Смоленск, ул. Николаева, д. 40</t>
  </si>
  <si>
    <t>Г. Смоленск, ул. Николаева, д. 42</t>
  </si>
  <si>
    <t>Г. Смоленск, ул. Николаева, д. 49</t>
  </si>
  <si>
    <t>Г. Смоленск, ул. Николаева, д. 65</t>
  </si>
  <si>
    <t>Г. Смоленск, ул. Николаева, д. 67</t>
  </si>
  <si>
    <t>Г. Смоленск, ул. Новая Слобода-Садки, д. 6а</t>
  </si>
  <si>
    <t>Г. Смоленск, ул. Ново-Киевская, д. 1</t>
  </si>
  <si>
    <t>Г. Смоленск, ул. Ново-Киевская, д. 11</t>
  </si>
  <si>
    <t>Г. Смоленск, ул. Ново-Киевская, д. 5</t>
  </si>
  <si>
    <t>Г. Смоленск, ул. Нормандия-Неман, д. 14</t>
  </si>
  <si>
    <t>Г. Смоленск, ул. Нормандия-Неман, д. 16</t>
  </si>
  <si>
    <t>Г. Смоленск, ул. Нормандия-Неман, д. 22</t>
  </si>
  <si>
    <t>Г. Смоленск, ул. Октябрьской революции, д. 20</t>
  </si>
  <si>
    <t>Г. Смоленск, ул. Октябрьской революции, д. 22</t>
  </si>
  <si>
    <t>Г. Смоленск, ул. Попова, д. 14</t>
  </si>
  <si>
    <t>Г. Смоленск, ул. Попова, д. 14а</t>
  </si>
  <si>
    <t>Г. Смоленск, ул. Попова, д. 16</t>
  </si>
  <si>
    <t>Г. Смоленск, ул. Попова, д. 18</t>
  </si>
  <si>
    <t>Г. Смоленск, ул. Попова, д. 20</t>
  </si>
  <si>
    <t>Г. Смоленск, ул. Попова, д. 22</t>
  </si>
  <si>
    <t>Г. Смоленск, ул. Попова, д. 26</t>
  </si>
  <si>
    <t>Г. Смоленск, ул. Попова, д. 28</t>
  </si>
  <si>
    <t>Г. Смоленск, ул. Попова, д. 4а</t>
  </si>
  <si>
    <t>Г. Смоленск, ул. Попова, д. 6</t>
  </si>
  <si>
    <t>Г. Смоленск, ул. Попова, д. 8</t>
  </si>
  <si>
    <t>Г. Смоленск, ул. Пригородная, д. 2</t>
  </si>
  <si>
    <t>Г. Смоленск, ул. Радищева, д. 13</t>
  </si>
  <si>
    <t>Г. Смоленск, ул. Радищева, д. 14а</t>
  </si>
  <si>
    <t>Г. Смоленск, ул. Радищева, д. 17</t>
  </si>
  <si>
    <t>Г. Смоленск, ул. Радищева, д. 21</t>
  </si>
  <si>
    <t>Г. Смоленск, ул. Радищева, д. 23</t>
  </si>
  <si>
    <t>Г. Смоленск, ул. Радищева, д. 7</t>
  </si>
  <si>
    <t>Г. Смоленск, ул. Радищева, д. 8</t>
  </si>
  <si>
    <t>Г. Смоленск, ул. Радищева, д. 9а</t>
  </si>
  <si>
    <t>Г. Смоленск, ул. Реввоенсовета, д. 17</t>
  </si>
  <si>
    <t>Г. Смоленск, ул. Румянцева, д. 2/54</t>
  </si>
  <si>
    <t>Г. Смоленск, ул. Румянцева, д. 5</t>
  </si>
  <si>
    <t>Г. Смоленск, ул. Седова, д. 17</t>
  </si>
  <si>
    <t>Г. Смоленск, ул. Седова, д. 48</t>
  </si>
  <si>
    <t>Г. Смоленск, ул. Соболева, д. 109а</t>
  </si>
  <si>
    <t>Г. Смоленск, ул. Соболева, д. 112</t>
  </si>
  <si>
    <t>Г. Смоленск, ул. Соболева, д. 82а</t>
  </si>
  <si>
    <t>Г. Смоленск, ул. Станционная, д. 2а</t>
  </si>
  <si>
    <t>Г. Смоленск, ул. Строителей, д. 10/11</t>
  </si>
  <si>
    <t>Г. Смоленск, ул. Строителей, д. 12/14</t>
  </si>
  <si>
    <t>Г. Смоленск, ул. Твардовского, д. 1</t>
  </si>
  <si>
    <t>Г. Смоленск, ул. Твардовского, д. 15</t>
  </si>
  <si>
    <t>Г. Смоленск, ул. Твардовского, д. 1б</t>
  </si>
  <si>
    <t>Г. Смоленск, ул. Твардовского, д. 4</t>
  </si>
  <si>
    <t>Г. Смоленск, ул. Толмачева, д. 2</t>
  </si>
  <si>
    <t>Г. Смоленск, ул. Тухачевского, д. 7</t>
  </si>
  <si>
    <t>Г. Смоленск, ул. Фрунзе, д. 39</t>
  </si>
  <si>
    <t>Г. Смоленск, ул. Фрунзе, д. 58а</t>
  </si>
  <si>
    <t>Г. Смоленск, ул. Фурманова, д. 33</t>
  </si>
  <si>
    <t>Г. Смоленск, ул. Центральная, д. 5а</t>
  </si>
  <si>
    <t>Г. Смоленск, ул. Чернышевского, д. 16а</t>
  </si>
  <si>
    <t>Г. Смоленск, ул. Чернышевского, д. 18</t>
  </si>
  <si>
    <t>Г. Смоленск, ул. Чернышевского, д. 20</t>
  </si>
  <si>
    <t>Г. Смоленск, ул. Чернышевского, д. 22</t>
  </si>
  <si>
    <t>Г. Смоленск, ул. Чернышевского, д. 24</t>
  </si>
  <si>
    <t>Г. Смоленск, ул. Чернышевского, д. 6а</t>
  </si>
  <si>
    <t>Г. Смоленск, ул. Чернышевского, д. 8а</t>
  </si>
  <si>
    <t>Г. Смоленск, ул. Черняховского, д. 1</t>
  </si>
  <si>
    <t>Г. Смоленск, ул. Черняховского, д. 14</t>
  </si>
  <si>
    <t>Г. Смоленск, ул. Черняховского, д. 18б</t>
  </si>
  <si>
    <t>Г. Смоленск, ул. Черняховского, д. 8</t>
  </si>
  <si>
    <t>Г. Смоленск, ул. Шевченко, д. 61</t>
  </si>
  <si>
    <t>Г. Смоленск, ул. Шевченко, д. 63</t>
  </si>
  <si>
    <t>Г. Смоленск, ул. Шевченко, д. 66</t>
  </si>
  <si>
    <t>Г. Смоленск, ул. Шевченко, д. 69</t>
  </si>
  <si>
    <t>Г. Смоленск, ул. Шевченко, д. 76</t>
  </si>
  <si>
    <t>Г. Смоленск, ул. Щорса, д. 10</t>
  </si>
  <si>
    <t>Г. Смоленск, ул. Щорса, д. 12</t>
  </si>
  <si>
    <t>Г. Смоленск, ул. Щорса, д. 14</t>
  </si>
  <si>
    <t>Г. Смоленск, ул. Энгельса, д. 9</t>
  </si>
  <si>
    <t>Г. Смоленск, ул. Генерала Лукина, д. 38</t>
  </si>
  <si>
    <t>Г. Смоленск, ул. Генерала Лукина, д. 40</t>
  </si>
  <si>
    <t>Г. Смоленск, ул. Энгельса, д. 6</t>
  </si>
  <si>
    <t>Г. Велиж, ул. Кропоткина, д. 13/10</t>
  </si>
  <si>
    <t>Г. Велиж, ул. Кропоткина, д. 23/13</t>
  </si>
  <si>
    <t>Г. Вязьма, ул. Ленина, д. 42</t>
  </si>
  <si>
    <t>Г. Ельня, ул. Говорова, д. 11</t>
  </si>
  <si>
    <t>Г. Ельня, ул. Ленина, д. 37</t>
  </si>
  <si>
    <t>Дер. Тюшино, ул. Центральная, д. 89</t>
  </si>
  <si>
    <t>Дер. Тюшино, ул. Центральная, д. 90</t>
  </si>
  <si>
    <t>Дер. Астапковичи, ул. Школьная, д. 2</t>
  </si>
  <si>
    <t>Дер. Астапковичи, ул. Школьная, д. 3</t>
  </si>
  <si>
    <t>Дер. Никольское, ул. Мира, д. 9</t>
  </si>
  <si>
    <t>С. Екимовичи, ул. Ленинская, д. 33</t>
  </si>
  <si>
    <t>Дер. Льнозавода, ул. Заводская, д. 1</t>
  </si>
  <si>
    <t>С. Остер, ул. Комарова, д. 6</t>
  </si>
  <si>
    <t>С. Остер, ул. Советская, д. 10</t>
  </si>
  <si>
    <t>С. Остер, ул. Советская, д. 8</t>
  </si>
  <si>
    <t>Г. Рудня, пос. Молкомбината, д. 7</t>
  </si>
  <si>
    <t>Г. Рудня, пос. Молкомбината, д. 14</t>
  </si>
  <si>
    <t>Г. Рудня, ул. Пирогова, д. 10</t>
  </si>
  <si>
    <t>Г. Рудня, ул. Советская, д. 13</t>
  </si>
  <si>
    <t>Г. Рудня, ул. Станционная, д. 5а</t>
  </si>
  <si>
    <t>Дер. Стаи, ул. Первомайская, д. 18</t>
  </si>
  <si>
    <t>Дер. Смолиговка, ул. Калинина, д. 11</t>
  </si>
  <si>
    <t>Г. Сафоново, ул. Первомайская, д. 63</t>
  </si>
  <si>
    <t>шлакоблочный</t>
  </si>
  <si>
    <t>Г. Смоленск, пос. 430 км, д. 19</t>
  </si>
  <si>
    <t>Г. Смоленск, ул. Ленина, д. 26</t>
  </si>
  <si>
    <t>Г. Смоленск, ул. Фурманова, д. 43</t>
  </si>
  <si>
    <t>Г. Смоленск, ул. Чернышевского, д. 10а</t>
  </si>
  <si>
    <t>Дер. Вязгино, ул. Дорожная, д. 7</t>
  </si>
  <si>
    <t>С. Катынь, ул. Витебское шоссе, д. 4</t>
  </si>
  <si>
    <t>С. Катынь, ул. Витебское шоссе, д. 5</t>
  </si>
  <si>
    <t>С. Катынь, ул. Витебское шоссе, д. 6</t>
  </si>
  <si>
    <t>Дер. Санаторий Борок, д. 1</t>
  </si>
  <si>
    <t>Дер. Михновка, ул. Молодежная, д. 5</t>
  </si>
  <si>
    <t>Дер. Михновка, ул. Молодежная, д. 7</t>
  </si>
  <si>
    <t>Дер. Русилово, ул. Центральная, д. 3</t>
  </si>
  <si>
    <t>Дер. Русилово, ул. Центральная, д. 5</t>
  </si>
  <si>
    <t>Дер. Русилово, ул. Центральная, д. 7</t>
  </si>
  <si>
    <t>Дер. Русилово, ул. Центральная, д. 9</t>
  </si>
  <si>
    <t>С. Пригорское, ул. Октябрьская, д. 1</t>
  </si>
  <si>
    <t>С. Пригорское, ул. Октябрьская, д. 3</t>
  </si>
  <si>
    <t>С. Пригорское, ул. Октябрьская, д. 5</t>
  </si>
  <si>
    <t>Дер. ДРСУ-5, д. 1</t>
  </si>
  <si>
    <t>Дер. ДРСУ-5, д. 2</t>
  </si>
  <si>
    <t>Дер. ДРСУ-5, д. 3</t>
  </si>
  <si>
    <t>Дер. ДРСУ-5, д. 4</t>
  </si>
  <si>
    <t>Дер. ДРСУ-5, д. 5</t>
  </si>
  <si>
    <t>Дер. ДРСУ-5, д. 7</t>
  </si>
  <si>
    <t>Дер. ДРСУ-5, д. 8</t>
  </si>
  <si>
    <t>Г. Сычевка, ул. Большая Советская, д. 21</t>
  </si>
  <si>
    <t>Г. Сычевка, ул. Большая Советская, д. 24</t>
  </si>
  <si>
    <t>Г. Сычевка, ул. Карла Маркса, д. 5</t>
  </si>
  <si>
    <t>бревенчатый</t>
  </si>
  <si>
    <t>Г. Сычевка, ул. Крыленко, д. 38</t>
  </si>
  <si>
    <t>Г. Сычевка, ул. Ломоносова, д. 16</t>
  </si>
  <si>
    <t>С. Угра, ул. Железнодорожная, д. 16</t>
  </si>
  <si>
    <t>Г. Ярцево, ул. Чернышевского, д. 8</t>
  </si>
  <si>
    <t>Г. Ярцево, ул. Краснооктябрьская, д. 33а</t>
  </si>
  <si>
    <t>Г. Ярцево, ул. Первомайская, д. 23</t>
  </si>
  <si>
    <t>Г. Ярцево, ул. Советская, д. 16</t>
  </si>
  <si>
    <t>Г. Ярцево, ул. Советская, д. 18</t>
  </si>
  <si>
    <t>Г. Ярцево, ул. Чернышевского, д. 9/8</t>
  </si>
  <si>
    <t>Г. Ярцево, ул. Шоссейная, д. 35</t>
  </si>
  <si>
    <t>Г. Демидов, ул. Руднянская, д. 66</t>
  </si>
  <si>
    <t>Г. Демидов, ул. Просвещения, д. 11</t>
  </si>
  <si>
    <t>Г. Демидов, ул. Коммунистическая, д. 23</t>
  </si>
  <si>
    <t>Г. Демидов, ул. Витебская, д. 8</t>
  </si>
  <si>
    <t>Г. Демидов, пр. Суворовский, д. 10</t>
  </si>
  <si>
    <t>Г. Починок, мкрн. Ёлки, д. 203</t>
  </si>
  <si>
    <t>Г. Смоленск, ул. Котовского, д. 5б</t>
  </si>
  <si>
    <t>Г. Ярцево, ул. Маршала Жукова, д. 6</t>
  </si>
  <si>
    <t>Г. Смоленск, ул. Соболева, д. 105</t>
  </si>
  <si>
    <t>Г. Рославль, ул. Урицкого, д. 13а</t>
  </si>
  <si>
    <t>Г. Рославль, ул. Урицкого, д. 15а</t>
  </si>
  <si>
    <t>Г. Смоленск, ул. Энгельса, д. 3</t>
  </si>
  <si>
    <t>Г. Рославль, ул. Пушкина, д. 10</t>
  </si>
  <si>
    <t>Г. Смоленск, ул. Багратиона, д. 57б</t>
  </si>
  <si>
    <t>3</t>
  </si>
  <si>
    <t>Г. Починок, мкрн. Ёлки, д. 204</t>
  </si>
  <si>
    <t>Г. Починок, мкрн. Ёлки, д. 202</t>
  </si>
  <si>
    <t>Г. Починок, мкрн. Ёлки, д. 201</t>
  </si>
  <si>
    <t>Г. Вязьма, ул. Ленина, д. 6</t>
  </si>
  <si>
    <t>Дер. Михали, ул. Центральная, д. 1</t>
  </si>
  <si>
    <t>Г. Сафоново, ул. Московская, д. 1</t>
  </si>
  <si>
    <t>Г. Вязьма, ул. 25 Октября, д. 29</t>
  </si>
  <si>
    <t>Г. Демидов, ул. Фрадкова, д. 19</t>
  </si>
  <si>
    <t>Г. Смоленск, городок Коминтерна, д. 13</t>
  </si>
  <si>
    <t>1936-1938</t>
  </si>
  <si>
    <t>Г. Смоленск, пер. Запольный, д. 4</t>
  </si>
  <si>
    <t>до 1941</t>
  </si>
  <si>
    <t>Г. Смоленск, ул. 8 Марта, д. 17</t>
  </si>
  <si>
    <t>Г. Смоленск, ул. Исаковского, д. 18</t>
  </si>
  <si>
    <t>Г. Смоленск, ул. Карла Маркса, д. 12а</t>
  </si>
  <si>
    <t>Г. Смоленск, ул. Ленина, д. 31/19</t>
  </si>
  <si>
    <t>Г. Смоленск, ул. Маршала Жукова, д. 20</t>
  </si>
  <si>
    <t>Г. Смоленск, ул. Московский Большак, д. 51а</t>
  </si>
  <si>
    <t>Г. Смоленск, ул. Московский Большак, д. 55а</t>
  </si>
  <si>
    <t>Г. Смоленск, ул. Нахимсона, д. 5</t>
  </si>
  <si>
    <t>Г. Смоленск, ул. Парковая, д. 22</t>
  </si>
  <si>
    <t>Г. Смоленск, ул. Твардовского, д. 16</t>
  </si>
  <si>
    <t>Г. Смоленск, ул. Тенишевой, д. 6</t>
  </si>
  <si>
    <t>Г. Смоленск, ул. Черняховского, д. 34</t>
  </si>
  <si>
    <t>Пгт Верхнеднепровский, ул. Комсомольская, д. 7</t>
  </si>
  <si>
    <t>Пгт Верхнеднепровский, ул. Комсомольская, д. 8</t>
  </si>
  <si>
    <t>Пгт Верхнеднепровский, ул. Ленина, д. 10а</t>
  </si>
  <si>
    <t>Пгт Верхнеднепровский, ул. Ленина, д. 11</t>
  </si>
  <si>
    <t>Пгт Верхнеднепровский, ул. Ленина, д. 13</t>
  </si>
  <si>
    <t>Пгт Верхнеднепровский, ул. Ленина, д. 16</t>
  </si>
  <si>
    <t>Пгт Верхнеднепровский, ул. Ленина, д. 18</t>
  </si>
  <si>
    <t>Пгт Верхнеднепровский, ул. Ленина, д. 20</t>
  </si>
  <si>
    <t>Пгт Верхнеднепровский, ул. Молодежная, д. 16</t>
  </si>
  <si>
    <t>Пгт Верхнеднепровский, ул. Молодежная, д. 18</t>
  </si>
  <si>
    <t>Пгт Верхнеднепровский, ул. Советская, д. 7</t>
  </si>
  <si>
    <t>Пгт Красный, ул. Советская, д. 36</t>
  </si>
  <si>
    <t>Пгт Монастырщина, ул. Мира, д. 6</t>
  </si>
  <si>
    <t>Пгт Монастырщина, ул. Мира, д. 8</t>
  </si>
  <si>
    <t>Пгт Голынки, ул. Ленина, д. 6</t>
  </si>
  <si>
    <t>Пгт Голынки, ул. Ленина, д. 8</t>
  </si>
  <si>
    <t>Г. Смоленск, ул. Дзержинского, д. 2а</t>
  </si>
  <si>
    <t>Г. Смоленск, ул. Маяковского, д. 5а</t>
  </si>
  <si>
    <t>Пгт Голынки, ул. Коммунистическая, д. 8</t>
  </si>
  <si>
    <t>Пгт Хиславичи, ул. Советская, д. 41</t>
  </si>
  <si>
    <t>Пгт Хиславичи, ул. Шилкина, д. 5</t>
  </si>
  <si>
    <t>Пгт Хиславичи, ул. Шилкина, д. 7</t>
  </si>
  <si>
    <t>Дер. Тюхменево, ул. Карьероуправления, д. 15</t>
  </si>
  <si>
    <t>Г. Сафоново, ул. 40 лет Октября, д. 10</t>
  </si>
  <si>
    <t>Г. Смоленск, Витебское шоссе, д. 6</t>
  </si>
  <si>
    <t>Г. Смоленск, ул. Нахимсона, д. 16</t>
  </si>
  <si>
    <t>Г. Смоленск, ул. Реввоенсовета, д. 16</t>
  </si>
  <si>
    <t>Г. Смоленск, ул. Тухачевского, д. 3</t>
  </si>
  <si>
    <t>Г. Ярцево, ул. Школьная, д. 2</t>
  </si>
  <si>
    <t>Г. Смоленск, ул. Лавочкина, д. 53а</t>
  </si>
  <si>
    <t>Пос. Гедеоновка, д. 14</t>
  </si>
  <si>
    <t>С. Талашкино, ул. Лесная, д. 2</t>
  </si>
  <si>
    <t>Дер. Кайдаково, ул. Парковая, д. 6</t>
  </si>
  <si>
    <t>Г. Смоленск, ул. Памфилова, д. 7</t>
  </si>
  <si>
    <t>4</t>
  </si>
  <si>
    <t>5</t>
  </si>
  <si>
    <t>Г. Смоленск, ул. Николаева, д. 7</t>
  </si>
  <si>
    <t>Г. Смоленск, ул. Соболева, д. 22</t>
  </si>
  <si>
    <t>Г. Смоленск, ул. Соболева, д. 8</t>
  </si>
  <si>
    <t>Г. Смоленск, ул. Багратиона, д. 5</t>
  </si>
  <si>
    <t>Г. Смоленск, ул. Кирова, д. 41</t>
  </si>
  <si>
    <t>Г. Смоленск, ул. Лавочкина, д. 42</t>
  </si>
  <si>
    <t>Г. Смоленск, ул. Маршала Соколовского, д. 12</t>
  </si>
  <si>
    <t>Г. Смоленск, ул. Маршала Соколовского, д. 5</t>
  </si>
  <si>
    <t>Г. Смоленск, ул. Октябрьской революции, д. 26</t>
  </si>
  <si>
    <t>Г. Смоленск, ул. 12 лет Октября, д. 15</t>
  </si>
  <si>
    <t>Г. Сафоново, ул. Ковалева, д. 1б</t>
  </si>
  <si>
    <t>Г. Смоленск, ул. Николаева, д. 69</t>
  </si>
  <si>
    <t>Г. Смоленск, ул. Октябрьской революции, д. 4</t>
  </si>
  <si>
    <t>Г. Смоленск, ул. Маршала Жукова, д. 18</t>
  </si>
  <si>
    <t>Г. Смоленск, пер. 2-й Краснофлотский, д. 36</t>
  </si>
  <si>
    <t>Г. Смоленск, ул. Ленина, д. 36</t>
  </si>
  <si>
    <t>Г. Ярцево, ул. Максима Горького, д. 28/2</t>
  </si>
  <si>
    <t>Г. Ярцево, ул. Первомайская, д. 14/6</t>
  </si>
  <si>
    <t>Г. Ярцево, ул. Первомайская, д. 16</t>
  </si>
  <si>
    <t>Г. Смоленск, ул. Маяковского, д. 5</t>
  </si>
  <si>
    <t>Г. Смоленск, ул. Черняховского, д. 13б</t>
  </si>
  <si>
    <t>Г. Вязьма, ул. 25 Октября, д. 3</t>
  </si>
  <si>
    <t>Пгт Озерный, ул. Ленина, д. 9/1</t>
  </si>
  <si>
    <t>Г. Смоленск, ул. Большая Советская, д. 28/16</t>
  </si>
  <si>
    <t>Г. Смоленск, ул. Урицкого, д. 17</t>
  </si>
  <si>
    <t>Дер. Сметанино, ул. Липатенкова, д. 6</t>
  </si>
  <si>
    <t>Г. Ярцево, ул. Максима Горького, д. 38</t>
  </si>
  <si>
    <t>Г. Вязьма, пр. 25 Октября, д. 4</t>
  </si>
  <si>
    <t>Пгт Верхнеднепровский, просп. Химиков, д. 10</t>
  </si>
  <si>
    <t>Г. Смоленск, ул. Седова, д. 46</t>
  </si>
  <si>
    <t>Г. Смоленск, ул. Соболева, д. 107</t>
  </si>
  <si>
    <t>КРАТКОСРОЧНЫЙ ПЛАН 
реализации Региональной программы капитального ремонта общего имущества в многоквартирных домах, расположенных на территории Смоленской области, на 2014-2055 годы на 2026-2028 годы</t>
  </si>
  <si>
    <t>Г. Вязьма, пл. Ефремова, д. 3</t>
  </si>
  <si>
    <t>Г. Вязьма, ул. 25 Октября, д. 1</t>
  </si>
  <si>
    <t>Г. Вязьма, ул. 25 Октября, д. 16</t>
  </si>
  <si>
    <t>Г. Вязьма, ул. 25 Октября, д. 20</t>
  </si>
  <si>
    <t>Г. Вязьма, ул. 25 Октября, д. 22</t>
  </si>
  <si>
    <t>Г. Вязьма, ул. 25 Октября, д. 27</t>
  </si>
  <si>
    <t>Г. Вязьма, ул. 25 Октября, д. 33</t>
  </si>
  <si>
    <t>Г. Вязьма, ул. 25 Октября, д. 6</t>
  </si>
  <si>
    <t>Г. Вязьма, ул. 25 Октября, д. 8</t>
  </si>
  <si>
    <t>Г. Вязьма, ул. Кирова, д. 8</t>
  </si>
  <si>
    <t>Г. Вязьма, ул. Ленина, д. 8</t>
  </si>
  <si>
    <t>Г. Вязьма, ул. Машинистов, д. 7</t>
  </si>
  <si>
    <t>Г. Вязьма, ул. Машинистов, д. 9</t>
  </si>
  <si>
    <t>Г. Вязьма, ул. Парижской Коммуны, д. 15</t>
  </si>
  <si>
    <t>Г. Вязьма, ул. Парижской Коммуны, д. 5</t>
  </si>
  <si>
    <t>Г. Вязьма, ул. Парижской Коммуны, д. 7</t>
  </si>
  <si>
    <t>Г. Вязьма, ул. Парижской Коммуны, д. 9</t>
  </si>
  <si>
    <t>Г. Вязьма, ул. Полины Осипенко, д. 2б</t>
  </si>
  <si>
    <t>Г. Вязьма, ул. Репина, д. 11</t>
  </si>
  <si>
    <t>Г. Вязьма, ул. Смоленская, д. 19</t>
  </si>
  <si>
    <t>Г. Вязьма, ул. Сычевское шоссе, д. 50</t>
  </si>
  <si>
    <t>Г. Вязьма, ул. Сычевское шоссе, д. 52</t>
  </si>
  <si>
    <t>Г. Вязьма, ул. Урицкого, д. 2а</t>
  </si>
  <si>
    <t>С. Андрейково, ул. Мира, д. 8</t>
  </si>
  <si>
    <t>С. Вязьма-Брянская, ул. Парковая, д. 2</t>
  </si>
  <si>
    <t>С. Вязьма-Брянская, ул. Парковая, д. 4</t>
  </si>
  <si>
    <t>С. Хмелита, ул. Парковая, д. 6</t>
  </si>
  <si>
    <t>12.2028</t>
  </si>
  <si>
    <t>12.2027</t>
  </si>
  <si>
    <t>12.2026</t>
  </si>
  <si>
    <t>Г. Вязьма, ул. 25 Октября, д. 24</t>
  </si>
  <si>
    <t>Г. Вязьма, ул. 25 Октября, д. 25</t>
  </si>
  <si>
    <t>Г. Вязьма, ул. 25 Октября, д. 5</t>
  </si>
  <si>
    <t>Г. Вязьма, ул. 25 Октября, д. 7</t>
  </si>
  <si>
    <t>Г. Вязьма, ул. Бауманская, д. 6</t>
  </si>
  <si>
    <t>Г. Вязьма, ул. Красноармейское шоссе, д. 13а</t>
  </si>
  <si>
    <t>Г. Вязьма, ул. Красноармейское шоссе, д. 15</t>
  </si>
  <si>
    <t>Г. Вязьма, ул. Кронштадтская, д. 5</t>
  </si>
  <si>
    <t>Г. Вязьма, ул. Ленина, д. 12</t>
  </si>
  <si>
    <t>Г. Вязьма, ул. Ленина, д. 29</t>
  </si>
  <si>
    <t>Г. Вязьма, ул. Ленина, д. 44</t>
  </si>
  <si>
    <t>Г. Вязьма, ул. Ленина, д. 46</t>
  </si>
  <si>
    <t>Г. Вязьма, ул. Ленина, д. 67</t>
  </si>
  <si>
    <t>Г. Вязьма, ул. Ленина, д. 69б</t>
  </si>
  <si>
    <t>Г. Вязьма, ул. Ленина, д. 69в</t>
  </si>
  <si>
    <t>Г. Вязьма, ул. Машинистов, д. 11</t>
  </si>
  <si>
    <t>Г. Вязьма, ул. Машинистов, д. 5</t>
  </si>
  <si>
    <t>Г. Вязьма, ул. Московская, д. 12</t>
  </si>
  <si>
    <t>Г. Вязьма, ул. Московская, д. 14</t>
  </si>
  <si>
    <t>Г. Вязьма, ул. Парижской Коммуны, д. 2</t>
  </si>
  <si>
    <t>Г. Вязьма, ул. Путевая, д. 5</t>
  </si>
  <si>
    <t>Г. Вязьма, ул. Репина, д. 11а</t>
  </si>
  <si>
    <t>Г. Вязьма, ул. Репина, д. 9</t>
  </si>
  <si>
    <t>Г. Вязьма, ул. Юбилейная, д. 1</t>
  </si>
  <si>
    <t>Г. Вязьма, ул. Юбилейная, д. 5</t>
  </si>
  <si>
    <t>Дер. Октябрьский, ул. Железнодорожная, д. 6</t>
  </si>
  <si>
    <t>Дер. Относово, ул. Школьная, д. 6</t>
  </si>
  <si>
    <t>Дер. Тюхменево, ул. Карьероуправления, д. 12</t>
  </si>
  <si>
    <t>С. Андрейково, ул. Ленина, д. 1</t>
  </si>
  <si>
    <t>С. Андрейково, ул. Ленина, д. 2</t>
  </si>
  <si>
    <t>С. Андрейково, ул. Ленина, д. 3</t>
  </si>
  <si>
    <t>С. Андрейково, ул. Ленина, д. 4</t>
  </si>
  <si>
    <t>С. Бывалицы, ул. Мелиоративная, д. 13</t>
  </si>
  <si>
    <t>С. Бывалицы, ул. Мелиоративная, д. 2</t>
  </si>
  <si>
    <t>С. Вязьма-Брянская, ул. Авиационная, д. 1</t>
  </si>
  <si>
    <t>С. Семлево, ул. Советская, д. 4</t>
  </si>
  <si>
    <t>Г. Вязьма, пер. Загородный, д. 25</t>
  </si>
  <si>
    <t>Г. Вязьма, пр. 25 Октября, д. 2</t>
  </si>
  <si>
    <t>Г. Вязьма, ул. 1-я Садовая, д. 10</t>
  </si>
  <si>
    <t>Г. Вязьма, ул. 2-я Новоторжская, д. 14</t>
  </si>
  <si>
    <t>Г. Вязьма, ул. 2-я Новоторжская, д. 16</t>
  </si>
  <si>
    <t>Г. Вязьма, ул. Восстания, д. 5а</t>
  </si>
  <si>
    <t>Г. Вязьма, ул. Восстания, д. 6</t>
  </si>
  <si>
    <t>Г. Вязьма, ул. Восстания, д. 7</t>
  </si>
  <si>
    <t>Г. Вязьма, ул. Дмитрова гора, д. 2</t>
  </si>
  <si>
    <t>Г. Вязьма, ул. Докучаева, д. 37</t>
  </si>
  <si>
    <t>Г. Вязьма, ул. Кирова, д. 14а</t>
  </si>
  <si>
    <t>Г. Вязьма, ул. Красноармейское шоссе, д. 11а</t>
  </si>
  <si>
    <t>Г. Вязьма, ул. Красноармейское шоссе, д. 9а</t>
  </si>
  <si>
    <t>Г. Вязьма, ул. Кронштадтская, д. 23</t>
  </si>
  <si>
    <t>Г. Вязьма, ул. Кронштадтская, д. 25</t>
  </si>
  <si>
    <t>Г. Вязьма, ул. Лейтенанта Шмидта, д. 10</t>
  </si>
  <si>
    <t>Г. Вязьма, ул. Лейтенанта Шмидта, д. 12</t>
  </si>
  <si>
    <t>Г. Вязьма, ул. Ленина, д. 53а</t>
  </si>
  <si>
    <t>Г. Вязьма, ул. Ленина, д. 63б</t>
  </si>
  <si>
    <t>Г. Вязьма, ул. Маяковского, д. 2</t>
  </si>
  <si>
    <t>Г. Вязьма, ул. Маяковского, д. 21</t>
  </si>
  <si>
    <t>Г. Вязьма, ул. Московская, д. 15</t>
  </si>
  <si>
    <t>Г. Вязьма, ул. Московская, д. 16</t>
  </si>
  <si>
    <t>Г. Вязьма, ул. Московская, д. 17</t>
  </si>
  <si>
    <t>Г. Вязьма, ул. Московская, д. 18</t>
  </si>
  <si>
    <t>Г. Вязьма, ул. Московская, д. 7</t>
  </si>
  <si>
    <t>Г. Вязьма, ул. Панино, д. 17г</t>
  </si>
  <si>
    <t>Г. Вязьма, ул. Парковая, д. 2</t>
  </si>
  <si>
    <t>Г. Вязьма, ул. Плетниковка, д. 1</t>
  </si>
  <si>
    <t>Г. Вязьма, ул. Плетниковка, д. 7</t>
  </si>
  <si>
    <t>Г. Вязьма, ул. Плотникова, д. 15а</t>
  </si>
  <si>
    <t>Г. Вязьма, ул. Полины Осипенко, д. 17</t>
  </si>
  <si>
    <t>Г. Вязьма, ул. Полины Осипенко, д. 19</t>
  </si>
  <si>
    <t>Г. Вязьма, ул. Репина, д. 17</t>
  </si>
  <si>
    <t>Г. Вязьма, ул. Свердлова, д. 10</t>
  </si>
  <si>
    <t>Г. Вязьма, ул. Строителей, д. 10</t>
  </si>
  <si>
    <t>Г. Вязьма, ул. Строителей, д. 4</t>
  </si>
  <si>
    <t>Г. Вязьма, ул. Сычевское шоссе, д. 2а</t>
  </si>
  <si>
    <t>Г. Вязьма, ул. Юбилейная, д. 17</t>
  </si>
  <si>
    <t>Г. Вязьма, ул. Юбилейная, д. 1а</t>
  </si>
  <si>
    <t>Г. Вязьма, ул. Юбилейная, д. 2</t>
  </si>
  <si>
    <t>Г. Вязьма, ул. Юбилейная, д. 21</t>
  </si>
  <si>
    <t>Г. Вязьма, ул. Юбилейная, д. 23</t>
  </si>
  <si>
    <t>Г. Вязьма, ул. Юбилейная, д. 27</t>
  </si>
  <si>
    <t>Г. Вязьма, ул. Юбилейная, д. 29</t>
  </si>
  <si>
    <t>Г. Вязьма, ул. Юбилейная, д. 4</t>
  </si>
  <si>
    <t>Г. Вязьма, ул. Юбилейная, д. 9</t>
  </si>
  <si>
    <t>Дер. Кайдаково, ул. Парковая, д. 5</t>
  </si>
  <si>
    <t>Дер. Куртино, ул. Болотная, д. 19</t>
  </si>
  <si>
    <t>Дер. Октябрьский, ул. Железнодорожная, д. 5</t>
  </si>
  <si>
    <t>Дер. Относово, ул. Школьная, д. 9</t>
  </si>
  <si>
    <t>Дер. Черное, ул. Просвещения, д. 1</t>
  </si>
  <si>
    <t>Пос. Березняки, д. 1</t>
  </si>
  <si>
    <t>Пос. Березняки, д. 2</t>
  </si>
  <si>
    <t>Пос. Березняки, д. 3</t>
  </si>
  <si>
    <t>С. Андрейково, ул. Мира, д. 18</t>
  </si>
  <si>
    <t>С. Бывалицы, ул. Б. Советская, д. 38</t>
  </si>
  <si>
    <t>С. Бывалицы, ул. Мелиоративная, д. 15</t>
  </si>
  <si>
    <t>С. Бывалицы, ул. Мелиоративная, д. 4</t>
  </si>
  <si>
    <t>С. Бывалицы, ул. Мелиоративная, д. 7</t>
  </si>
  <si>
    <t>С. Вязьма-Брянская, ул. Центральная, д. 2</t>
  </si>
  <si>
    <t>С. Вязьма-Брянская, ул. Школьная, д. 2</t>
  </si>
  <si>
    <t>С. Ново-Никольское, д. 17</t>
  </si>
  <si>
    <t>Г. Велиж, пер. Красноармейский, д. 1</t>
  </si>
  <si>
    <t>Г. Велиж, ул. Еременко, д. 25</t>
  </si>
  <si>
    <t>Г. Велиж, ул. Еременко, д. 29</t>
  </si>
  <si>
    <t>Г. Велиж, ул. Володарского, д. 167</t>
  </si>
  <si>
    <t>Г. Велиж, ул. Еременко, д. 27</t>
  </si>
  <si>
    <t>Г. Велиж, ул. Ивановская, д. 11</t>
  </si>
  <si>
    <t>Г. Велиж, ул. Ивановская, д. 27</t>
  </si>
  <si>
    <t>Г. Велиж, ул. Ивановская, д. 3</t>
  </si>
  <si>
    <t>Г. Велиж, ул. Ивановская, д. 5</t>
  </si>
  <si>
    <t>Г. Велиж, ул. Казанская, д. 12</t>
  </si>
  <si>
    <t>Г. Велиж, ул. Энгельса, д. 14</t>
  </si>
  <si>
    <t>Г. Велиж, ул. Энгельса, д. 7а</t>
  </si>
  <si>
    <t>ж/б плиты</t>
  </si>
  <si>
    <t>Г. Гагарин, ул. 50 лет ВЛКСМ, д. 14</t>
  </si>
  <si>
    <t>Г. Гагарин, ул. Гагарина, д. 31</t>
  </si>
  <si>
    <t xml:space="preserve">Дер. Мамоново, ул. Центральная, д. 1 </t>
  </si>
  <si>
    <t>Дер. Родоманово, ул. Мира, д. 2</t>
  </si>
  <si>
    <t>Дер. Юрино, ул. Центральная, д. 6</t>
  </si>
  <si>
    <t>Дер. Юрино, ул. Центральная, д. 9</t>
  </si>
  <si>
    <t>С. Карманово, ул. Советская, д. 46</t>
  </si>
  <si>
    <t>Г. Гагарин, пр. Сельхозтехника, д. 10</t>
  </si>
  <si>
    <t>Г. Гагарин, пр. Сельхозтехника, д. 8</t>
  </si>
  <si>
    <t>Г. Гагарин, ул. 26 Бакинских комиссаров, д. 9</t>
  </si>
  <si>
    <t>Г. Гагарин, ул. 50 лет ВЛКСМ, д. 2/1</t>
  </si>
  <si>
    <t>Г. Гагарин, ул. Гагарина, д. 23</t>
  </si>
  <si>
    <t>Г. Гагарин, ул. Герцена, д. 41</t>
  </si>
  <si>
    <t>Г. Гагарин, ул. Герцена, д. 52</t>
  </si>
  <si>
    <t>Г. Гагарин, ул. Ленина, д. 81</t>
  </si>
  <si>
    <t>Г. Гагарин, ул. Молодежная, д. 6</t>
  </si>
  <si>
    <t>Г. Гагарин, ул. Петра Алексеева, д. 10</t>
  </si>
  <si>
    <t>Г. Гагарин, ул. Петра Алексеева, д. 12</t>
  </si>
  <si>
    <t>Г. Гагарин, ул. Пушная, д. 4</t>
  </si>
  <si>
    <t>Г. Гагарин, ул. Солнцева, д. 16</t>
  </si>
  <si>
    <t>Г. Гагарин, ул. Строителей, д. 6</t>
  </si>
  <si>
    <t>Дер. Клушино, ул. Молодежная, д. 3</t>
  </si>
  <si>
    <t>Дер. Клушино, ул. Молодежная, д. 4</t>
  </si>
  <si>
    <t>Дер. Клушино, ул. Молодежная, д. 8</t>
  </si>
  <si>
    <t>Дер. Мамоново, ул. Центральная, д. 2</t>
  </si>
  <si>
    <t>Дер. Никольское, ул. Центральная, д. 12</t>
  </si>
  <si>
    <t>Дер. Никольское, ул. Центральная, д. 14</t>
  </si>
  <si>
    <t>Дер. Никольское, ул. Центральная, д. 16</t>
  </si>
  <si>
    <t>Дер. Покров, ул. Центральная, д. 17</t>
  </si>
  <si>
    <t>Дер. Покров, ул. Центральная, д. 23</t>
  </si>
  <si>
    <t>Дер. Родоманово, ул. Мира, д. 1</t>
  </si>
  <si>
    <t>Дер. Родоманово, ул. Новая, д. 1</t>
  </si>
  <si>
    <t>Дер. Родоманово, ул. Советская, д. 5</t>
  </si>
  <si>
    <t>Пос. Благодатное, д. 11</t>
  </si>
  <si>
    <t>С. Карманово, ул. Пролетарская, д. 9</t>
  </si>
  <si>
    <t>С. Карманово, ул. Самохина, д. 7</t>
  </si>
  <si>
    <t>С. Карманово, ул. Советская, д. 44</t>
  </si>
  <si>
    <t>С. Пречистое, ул. Парковая, д. 2</t>
  </si>
  <si>
    <t>С. Пречистое, ул. Центральная, д. 2</t>
  </si>
  <si>
    <t>С. Пречистое, ул. Центральная, д. 4</t>
  </si>
  <si>
    <t>С. Пречистое, ул. Центральная, д. 5</t>
  </si>
  <si>
    <t>С. Серго-Ивановское, ул. Заводская, д. 8</t>
  </si>
  <si>
    <t>Дер. Добромино, ул. Железнодорожная, д. 16</t>
  </si>
  <si>
    <t>С. Глинка, ул. Ленина, д. 16</t>
  </si>
  <si>
    <t>Г. Демидов, ул. Коммунистическая, д. 21</t>
  </si>
  <si>
    <t>Г. Демидов, ул. Хренова, д. 20</t>
  </si>
  <si>
    <t>Г. Демидов, ул. Мареевская, д. 1</t>
  </si>
  <si>
    <t>Г. Демидов, ул. Мареевская, д. 4</t>
  </si>
  <si>
    <t>Г. Демидов, ул. Мареевская, д. 6</t>
  </si>
  <si>
    <t>Г. Демидов, пр. Суворовский, д. 6</t>
  </si>
  <si>
    <t>Г. Дорогобуж, ул. Калинина, д. 1</t>
  </si>
  <si>
    <t>Г. Дорогобуж, ул. Карла Маркса, д. 17</t>
  </si>
  <si>
    <t>Г. Дорогобуж, ул. Карла Маркса, д. 2</t>
  </si>
  <si>
    <t>Г. Дорогобуж, ул. Коммунистическая, д. 15</t>
  </si>
  <si>
    <t>Г. Дорогобуж, ул. Коммунистическая, д. 22а</t>
  </si>
  <si>
    <t>Г. Дорогобуж, ул. Коммунистическая, д. 24</t>
  </si>
  <si>
    <t>Г. Дорогобуж, ул. Коммунистическая, д. 26</t>
  </si>
  <si>
    <t>Г. Дорогобуж, ул. Коммунистическая, д. 26а</t>
  </si>
  <si>
    <t>Г. Дорогобуж, ул. Коммунистическая, д. 28</t>
  </si>
  <si>
    <t>Г. Дорогобуж, ул. Комсомольская, д. 2</t>
  </si>
  <si>
    <t>Г. Дорогобуж, ул. Павлова, д. 15</t>
  </si>
  <si>
    <t>Г. Дорогобуж, ул. Павлова, д. 27</t>
  </si>
  <si>
    <t>Дер. Садовая, ул. Парковая, д. 15</t>
  </si>
  <si>
    <t>Дер. Струково, ул. Молодёжная, д. 1</t>
  </si>
  <si>
    <t>Дер. Струково, ул. Молодёжная, д. 2</t>
  </si>
  <si>
    <t>Пгт Верхнеднепровский, пер. Днепровский, д. 1</t>
  </si>
  <si>
    <t>Пгт Верхнеднепровский, ул. Комсомольская, д. 11</t>
  </si>
  <si>
    <t>Пгт Верхнеднепровский, ул. Комсомольская, д. 9</t>
  </si>
  <si>
    <t>Пгт Верхнеднепровский, просп. Химиков, д. 14</t>
  </si>
  <si>
    <t>Пгт Верхнеднепровский, просп. Химиков, д. 2</t>
  </si>
  <si>
    <t>Пгт Верхнеднепровский, просп. Химиков, д. 4</t>
  </si>
  <si>
    <t>Пгт Верхнеднепровский, просп. Химиков, д. 6</t>
  </si>
  <si>
    <t>Пгт Верхнеднепровский, просп. Химиков, д. 8</t>
  </si>
  <si>
    <t>Пгт Верхнеднепровский, ул. Комсомольская, д. 15</t>
  </si>
  <si>
    <t>Пгт Верхнеднепровский, ул. Ленина, д. 22</t>
  </si>
  <si>
    <t>Пгт Верхнеднепровский, ул. Молодежная, д. 14</t>
  </si>
  <si>
    <t>Пгт Верхнеднепровский, ул. Молодежная, д. 24</t>
  </si>
  <si>
    <t>Пгт Верхнеднепровский, ул. Молодежная, д. 26</t>
  </si>
  <si>
    <t>Пгт Верхнеднепровский, пер. Днепровский, д. 2</t>
  </si>
  <si>
    <t>Пгт Верхнеднепровский, ул. Ленина, д. 17</t>
  </si>
  <si>
    <t>Пгт Верхнеднепровский, ул. Молодежная, д. 12</t>
  </si>
  <si>
    <t>Пгт Верхнеднепровский, ул. Молодежная, д. 22</t>
  </si>
  <si>
    <t>Пгт Верхнеднепровский, ул. Советская, д. 22</t>
  </si>
  <si>
    <t>Г. Десногорск, мкрн. 1, д. 8</t>
  </si>
  <si>
    <t xml:space="preserve">С. Пречистое, пер. 2-й Октябрьский, д. 1 </t>
  </si>
  <si>
    <t>Г. Духовщина, ул. Бугаева, д. 45</t>
  </si>
  <si>
    <t>Г. Духовщина, ул. Глинки, д. 10</t>
  </si>
  <si>
    <t>Г. Духовщина, ул. Исаковского, д. 47</t>
  </si>
  <si>
    <t>Г. Духовщина, ул. Карла Либкнехта, д. 54</t>
  </si>
  <si>
    <t>Г. Духовщина, ул. Луначарского, д. 13</t>
  </si>
  <si>
    <t>Г. Духовщина, ул. Смоленская, д. 49</t>
  </si>
  <si>
    <t>Г. Духовщина, ул. Смоленская, д. 53</t>
  </si>
  <si>
    <t>Г. Духовщина, ул. Смоленская, д. 55/40</t>
  </si>
  <si>
    <t>Г. Духовщина, ул. Смоленская, д. 56</t>
  </si>
  <si>
    <t>Г. Духовщина, ул. Смоленская, д. 65/14</t>
  </si>
  <si>
    <t>Пгт Озерный, ст. Сошно, д. 1</t>
  </si>
  <si>
    <t>Пгт Озерный, ул. Парковая, д. 3</t>
  </si>
  <si>
    <t>Г. Ельня, ул. Вокзальная, д. 10</t>
  </si>
  <si>
    <t>Г. Ельня, ул. Гусева, д. 2</t>
  </si>
  <si>
    <t>Г. Ельня, ул. Красноармейская, д. 16а</t>
  </si>
  <si>
    <t>Г. Ельня, ул. Красноармейская, д. 17</t>
  </si>
  <si>
    <t>Г. Ельня, ул. Октябрьская, д. 2</t>
  </si>
  <si>
    <t>Г. Ельня, ул. Октябрьская, д. 3</t>
  </si>
  <si>
    <t>Г. Ельня, ул. Смоленский большак, д. 28</t>
  </si>
  <si>
    <t>Г. Ельня, ул. Смоленский большак, д. 30</t>
  </si>
  <si>
    <t>Г. Ельня, ул. Советская, д. 25</t>
  </si>
  <si>
    <t>Г. Ельня, ул. Энгельса, д. 32</t>
  </si>
  <si>
    <t>Г. Ельня, ул. Энгельса, д. 34</t>
  </si>
  <si>
    <t>Г. Ельня, ул. Энгельса, д. 9/33</t>
  </si>
  <si>
    <t>Г. Ельня, ул. Молодежная, д. 1</t>
  </si>
  <si>
    <t>Г. Ельня, ул. Молодежная, д. 10</t>
  </si>
  <si>
    <t>Г. Ельня, ул. Молодежная, д. 11</t>
  </si>
  <si>
    <t>Г. Ельня, ул. Молодежная, д. 3</t>
  </si>
  <si>
    <t>Г. Ельня, ул. Молодежная, д. 4</t>
  </si>
  <si>
    <t>Г. Ельня, ул. Молодежная, д. 5</t>
  </si>
  <si>
    <t>Г. Ельня, ул. Молодежная, д. 7</t>
  </si>
  <si>
    <t>Г. Ельня, ул. Молодежная, д. 8</t>
  </si>
  <si>
    <t>Г. Ельня, ул. Пролетарская, д. 76</t>
  </si>
  <si>
    <t>Г. Ельня, ул. Гвардейская, д. 75</t>
  </si>
  <si>
    <t>Г. Ельня, ул. Говорова, д. 10</t>
  </si>
  <si>
    <t>Г. Ельня, ул. Говорова, д. 13</t>
  </si>
  <si>
    <t>Г. Ельня, ул. Интернациональная, д. 42</t>
  </si>
  <si>
    <t>Г. Ельня, ул. Капитанова, д. 37</t>
  </si>
  <si>
    <t>Г. Ельня, ул. Капитанова, д. 40</t>
  </si>
  <si>
    <t>Г. Ельня, ул. Молодежная, д. 6</t>
  </si>
  <si>
    <t>Г. Ельня, ул. Советская, д. 67</t>
  </si>
  <si>
    <t>Г. Ельня, ул. Строительная, д. 2</t>
  </si>
  <si>
    <t>С. Ершичи, ул. Озернова, д. 6</t>
  </si>
  <si>
    <t>С. Ершичи, ул. Озернова, д. 8</t>
  </si>
  <si>
    <t>С. Ершичи, ул. Советская, д. 10</t>
  </si>
  <si>
    <t>С. Ершичи, ул. Советская, д. 16</t>
  </si>
  <si>
    <t>С. Ершичи, ул. Луговая, д. 4</t>
  </si>
  <si>
    <t>Дер. Каменка, ул. Магистральная, д. 3</t>
  </si>
  <si>
    <t>Дер. Каменка, ул. Магистральная, д. 6/2</t>
  </si>
  <si>
    <t>Дер. Каменка, ул. Центральная, д. 14</t>
  </si>
  <si>
    <t>Дер. Каменка, ул. Центральная, д. 16</t>
  </si>
  <si>
    <t>Дер. Пищулино, ул. Школа-интернат, д. 14</t>
  </si>
  <si>
    <t>Дер. Пищулино, ул. Школа-интернат, д. 15</t>
  </si>
  <si>
    <t>Дер. Титково, ул. Центральная, д. 36</t>
  </si>
  <si>
    <t>Дер. Титково, ул. Центральная, д. 38</t>
  </si>
  <si>
    <t>Дер. Тюшино, ул. Цветочная, д. 10</t>
  </si>
  <si>
    <t>Дер. Тюшино, ул. Цветочная, д. 8</t>
  </si>
  <si>
    <t>Дер. Тюшино, ул. Цветочная, д. 9</t>
  </si>
  <si>
    <t>Дер. Тюшино, ул. Центральная, д. 87</t>
  </si>
  <si>
    <t>Пгт Кардымово, ул. Ленина, д. 45</t>
  </si>
  <si>
    <t>Пгт Кардымово, ул. Ленина, д. 47</t>
  </si>
  <si>
    <t>Пгт Кардымово, ул. Октябрьская, д. 16</t>
  </si>
  <si>
    <t>Пгт Кардымово, ул. Советская, д. 24</t>
  </si>
  <si>
    <t>Ст. Духовская, ул. Железнодорожная, д. 4</t>
  </si>
  <si>
    <t>Ст. Духовская, ул. Железнодорожная, д. 5</t>
  </si>
  <si>
    <t>каркасно-засыпной</t>
  </si>
  <si>
    <t>Пгт Красный, пер. Набережный, д. 1</t>
  </si>
  <si>
    <t>Пгт Красный, ул. Глинки, д. 5</t>
  </si>
  <si>
    <t>Пгт Красный, ул. Карла Маркса, д. 28</t>
  </si>
  <si>
    <t>Пгт Красный, ул. Лесная, д. 1</t>
  </si>
  <si>
    <t>Пгт Красный, ул. Советская, д. 94</t>
  </si>
  <si>
    <t>Пгт Красный, ул. Советская, д. 94а</t>
  </si>
  <si>
    <t>Дер. Белеи, ул. Центральная, д. 10</t>
  </si>
  <si>
    <t>Пгт Красный, пер. Строителей, д. 2</t>
  </si>
  <si>
    <t>Пгт Красный, пер. Строителей, д. 4</t>
  </si>
  <si>
    <t>Пгт Красный, пер. Строителей, д. 5а</t>
  </si>
  <si>
    <t>Пгт Красный, пер. Строителей, д. 6а</t>
  </si>
  <si>
    <t>Пгт Красный, ул. Глинки, д. 1</t>
  </si>
  <si>
    <t>Пгт Красный, ул. Глинки, д. 18</t>
  </si>
  <si>
    <t>Пгт Красный, ул. Глинки, д. 18а</t>
  </si>
  <si>
    <t>Пгт Красный, ул. Глинки, д. 20</t>
  </si>
  <si>
    <t>Пгт Красный, ул. Глинки, д. 2а</t>
  </si>
  <si>
    <t>Пгт Красный, ул. Глинки, д. 3</t>
  </si>
  <si>
    <t>Пгт Монастырщина, пер. Молодежный, д. 2</t>
  </si>
  <si>
    <t>Пгт Монастырщина, пер. Молодежный, д. 8</t>
  </si>
  <si>
    <t>Пгт Монастырщина, тер. Сельхозтехника, д. 15</t>
  </si>
  <si>
    <t>Пгт Монастырщина, тер. Сельхозтехника, д. 20</t>
  </si>
  <si>
    <t>Пгт Монастырщина, тер. Сельхозтехника, д. 21</t>
  </si>
  <si>
    <t>Пос. Турковского Торфопредприятия, д. 1</t>
  </si>
  <si>
    <t>Дер. Соболево, д. 28</t>
  </si>
  <si>
    <t>Дер. Татарск, д. 112</t>
  </si>
  <si>
    <t>Пгт Монастырщина, ул. 1-я Северная, д. 1а</t>
  </si>
  <si>
    <t>Пгт Монастырщина, ул. Мира, д. 1</t>
  </si>
  <si>
    <t>Дер. Любавичи, д. 33</t>
  </si>
  <si>
    <t>Пгт Монастырщина, ул. Мира, д. 10а</t>
  </si>
  <si>
    <t>Пгт Монастырщина, ул. Пролетарская, д. 15</t>
  </si>
  <si>
    <t>Пгт Монастырщина, ул. Революционная, д. 17</t>
  </si>
  <si>
    <t>Пгт Монастырщина, ул. Советская, д. 1/15</t>
  </si>
  <si>
    <t>Пос. Турковского Торфопредприятия, д. 4</t>
  </si>
  <si>
    <t>С. Новодугино, пл. Базарная, д. 7</t>
  </si>
  <si>
    <t>Дер. Бурцево, д. 50 (8-квартирный)</t>
  </si>
  <si>
    <t>С. Новодугино, ул. Чкалова, д. 29</t>
  </si>
  <si>
    <t>Г. Починок, пер. 2-й Советский, д. 5</t>
  </si>
  <si>
    <t>Г. Починок, ул. Советская, д. 36</t>
  </si>
  <si>
    <t>Г. Починок, ул. Социалистическая, д. 43</t>
  </si>
  <si>
    <t>Г. Починок, ул. Строителей, д. 10</t>
  </si>
  <si>
    <t>Дер. Климщина, д. 66</t>
  </si>
  <si>
    <t>Пос. Шаталово-1, д. 253</t>
  </si>
  <si>
    <t>Пос. Шаталово-1, д. 389</t>
  </si>
  <si>
    <t>Г. Починок, ул. Полевая, д. 11</t>
  </si>
  <si>
    <t>Г. Починок, ул. Терешковой, д. 6</t>
  </si>
  <si>
    <t>Дер. Климщина, д. 89</t>
  </si>
  <si>
    <t>Дер. Климщина, д. 93</t>
  </si>
  <si>
    <t>Дер. Мачулы, д. 95</t>
  </si>
  <si>
    <t>Дер. Мачулы, д. 98</t>
  </si>
  <si>
    <t>Дер. Пересна, д. 9</t>
  </si>
  <si>
    <t>Пос. Шаталово-1, д. 390</t>
  </si>
  <si>
    <t>Пос. Шаталово-1, д. 391</t>
  </si>
  <si>
    <t>Г. Починок, ул. Красноармейская, д. 64</t>
  </si>
  <si>
    <t>Г. Починок, ул. Красноармейская, д. 66</t>
  </si>
  <si>
    <t>Г. Починок, ул. Красноармейская, д. 68</t>
  </si>
  <si>
    <t>Г. Починок, ул. Советская, д. 65</t>
  </si>
  <si>
    <t>Г. Починок, ул. Урицкого, д. 49</t>
  </si>
  <si>
    <t>Дер. Денисово, д. 2/4</t>
  </si>
  <si>
    <t>Дер. Денисово, д. 2/5</t>
  </si>
  <si>
    <t>Дер. Денисово, д. 2/6</t>
  </si>
  <si>
    <t>Дер. Мачулы, д. 87</t>
  </si>
  <si>
    <t>Дер. Плоское, д. 19</t>
  </si>
  <si>
    <t>Дер. Плоское, д. 20</t>
  </si>
  <si>
    <t>Дер. Прудки, ул. Пригорская, д. 1</t>
  </si>
  <si>
    <t>Дер. Сяковка, д. 2</t>
  </si>
  <si>
    <t>Дер. Сяковка, д. 3</t>
  </si>
  <si>
    <t>Дер. Сяковка, д. 4</t>
  </si>
  <si>
    <t>Пос. Стодолище, ул. Советская, д. 88а</t>
  </si>
  <si>
    <t>Пос. Стодолище, ул. Советская, д. 88б</t>
  </si>
  <si>
    <t>Пос. Шаталово-1, д. 392</t>
  </si>
  <si>
    <t>Пос. Шаталово-1, д. 393</t>
  </si>
  <si>
    <t>Пос. Шаталово-1, д. 394</t>
  </si>
  <si>
    <t>Пос. Шаталово-1, д. 395</t>
  </si>
  <si>
    <t>Пос. Шаталово-1, д. 396</t>
  </si>
  <si>
    <t>Г. Рославль, ул. Ленина, д. 5</t>
  </si>
  <si>
    <t>Г. Рославль, ул. Свердлова, д. 13а</t>
  </si>
  <si>
    <t>Г. Рославль, ул. Советская, д. 78</t>
  </si>
  <si>
    <t>Дер. Козловка, ул. Мира, д. 45</t>
  </si>
  <si>
    <t>С. Остер, ул. Комарова, д. 3</t>
  </si>
  <si>
    <t>С. Остер, ул. Советская, д. 13</t>
  </si>
  <si>
    <t>С. Остер, ул. Советская, д. 16</t>
  </si>
  <si>
    <t>Г. Рославль, ул. Красноармейская, д. 100</t>
  </si>
  <si>
    <t>Г. Рославль, ул. Красноармейская, д. 13б</t>
  </si>
  <si>
    <t>Г. Рославль, ул. Красноармейская, д. 1а</t>
  </si>
  <si>
    <t>Г. Рославль, ул. Красноармейская, д. 1б</t>
  </si>
  <si>
    <t>Г. Рославль, ул. Октябрьская, д. 29</t>
  </si>
  <si>
    <t>Г. Рославль, ул. Пригородная, д. 13</t>
  </si>
  <si>
    <t>Г. Рославль, ул. Пригородная, д. 15</t>
  </si>
  <si>
    <t>Г. Рославль, ул. Пригородная, д. 17</t>
  </si>
  <si>
    <t>Г. Рославль, ул. Республиканская, д. 8</t>
  </si>
  <si>
    <t>Г. Рославль, ул. Товарная, д. 5</t>
  </si>
  <si>
    <t>Г. Рославль, ул. Урицкого, д. 11б</t>
  </si>
  <si>
    <t>Дер. Льнозавода, ул. Заводская, д. 5</t>
  </si>
  <si>
    <t>Дер. Перенка, д. 17</t>
  </si>
  <si>
    <t>С. Богданово, ул. Западная, д. 1</t>
  </si>
  <si>
    <t>С. Богданово, ул. Имени Колхоза Быстрые волны, д. 3</t>
  </si>
  <si>
    <t>Г. Рославль, мкрн. 16, д. 20</t>
  </si>
  <si>
    <t>Г. Рославль, пер. 1-й Дачный, д. 3</t>
  </si>
  <si>
    <t>Г. Рославль, пер. Орджоникидзе, д. 2</t>
  </si>
  <si>
    <t>Г. Рославль, пос. Стеклозавода, д. 1</t>
  </si>
  <si>
    <t>Г. Рославль, ул. 1-я Межевая, д. 3</t>
  </si>
  <si>
    <t>Г. Рославль, ул. Карла Маркса, д. 3</t>
  </si>
  <si>
    <t>Г. Рославль, ул. Урицкого, д. 14а</t>
  </si>
  <si>
    <t>Г. Рославль, ул. Чехова, д. 4</t>
  </si>
  <si>
    <t>Г. Рославль, ул. Энгельса, д. 13</t>
  </si>
  <si>
    <t>Г. Рославль, ул. Энгельса, д. 9</t>
  </si>
  <si>
    <t>Дер. Коски, ул. Центральная, д. 1</t>
  </si>
  <si>
    <t>Дер. Коски, ул. Центральная, д. 2</t>
  </si>
  <si>
    <t>Дер. Коски, ул. Центральная, д. 3</t>
  </si>
  <si>
    <t>Дер. Крапивна, ул. Шоссейная, д. 1</t>
  </si>
  <si>
    <t>Дер. Крапивна, ул. Шоссейная, д. 3</t>
  </si>
  <si>
    <t>Дер. Малые Кириллы, ул. Головлева, д. 89</t>
  </si>
  <si>
    <t>Дер. Малые Кириллы, ул. ПМК-24 Ельнинская, д. 2а</t>
  </si>
  <si>
    <t>Дер. Малые Кириллы, ул. ПМК-24 Ельнинская, д. 4а</t>
  </si>
  <si>
    <t>Дер. Малые Кириллы, ул. Строителей, д. 5а</t>
  </si>
  <si>
    <t>Дер. Перенка, д. 20</t>
  </si>
  <si>
    <t>Дер. Чижовка-2, ул. Центральная, д. 18</t>
  </si>
  <si>
    <t>Пос. Льнозавода, д. 20</t>
  </si>
  <si>
    <t>Пос. Льнозавода, д. 22</t>
  </si>
  <si>
    <t>1967-1969</t>
  </si>
  <si>
    <t>Г. Рудня, пос. Молкомбината, д. 13</t>
  </si>
  <si>
    <t>Г. Рудня, пос. Молкомбината, д. 16</t>
  </si>
  <si>
    <t>Г. Рудня, пос. Молкомбината, д. 18</t>
  </si>
  <si>
    <t>Г. Рудня, ул. 19 Гвардейской стрелковой дивизии, д. 4</t>
  </si>
  <si>
    <t>Г. Рудня, ул. 19 Гвардейской стрелковой дивизии, д. 5</t>
  </si>
  <si>
    <t>Г. Рудня, ул. Заречная, д. 20а</t>
  </si>
  <si>
    <t>Г. Рудня, ул. Заречная, д. 22</t>
  </si>
  <si>
    <t>Г. Рудня, ул. им. М.А. Егорова, д. 5</t>
  </si>
  <si>
    <t>Г. Рудня, ул. Киреева, д. 19</t>
  </si>
  <si>
    <t>Г. Рудня, ул. Киреева, д. 24а</t>
  </si>
  <si>
    <t>Г. Рудня, ул. Киреева, д. 51</t>
  </si>
  <si>
    <t>Г. Рудня, ул. Пирогова, д. 10а</t>
  </si>
  <si>
    <t>Г. Рудня, ул. Пирогова, д. 14</t>
  </si>
  <si>
    <t>Г. Рудня, ул. Пирогова, д. 16</t>
  </si>
  <si>
    <t>Г. Рудня, ул. Пирогова, д. 4</t>
  </si>
  <si>
    <t>Г. Рудня, ул. Пирогова, д. 6</t>
  </si>
  <si>
    <t>Г. Рудня, ул. Советская, д. 10</t>
  </si>
  <si>
    <t>Г. Рудня, ул. Мелиораторов, д. 29</t>
  </si>
  <si>
    <t>Г. Рудня, ул. Смоленская, д. 2а</t>
  </si>
  <si>
    <t>Дер. Березино, ул. Центральная, д.  1</t>
  </si>
  <si>
    <t>Дер. Березино, ул. Центральная, д.  10</t>
  </si>
  <si>
    <t>Дер. Березино, ул. Центральная, д.  14</t>
  </si>
  <si>
    <t>Дер. Березино, ул. Центральная, д.  3</t>
  </si>
  <si>
    <t>Пгт Голынки, ул. Железнодорожная, д. 10</t>
  </si>
  <si>
    <t>Пгт Голынки, ул. Железнодорожная, д. 6</t>
  </si>
  <si>
    <t>Пгт Голынки, ул. Железнодорожная, д. 8</t>
  </si>
  <si>
    <t>Пгт Голынки, ул. Коммунистическая, д. 10</t>
  </si>
  <si>
    <t>Пгт Голынки, ул. Коммунистическая, д. 14</t>
  </si>
  <si>
    <t>Пгт Голынки, ул. Коммунистическая, д. 4</t>
  </si>
  <si>
    <t>Пгт Голынки, ул. Комсомольская, д. 4</t>
  </si>
  <si>
    <t>Пгт Голынки, ул. Ленина, д. 10</t>
  </si>
  <si>
    <t>Пгт Голынки, ул. Ленина, д. 2</t>
  </si>
  <si>
    <t>Пгт Голынки, ул. Ленина, д. 4</t>
  </si>
  <si>
    <t>Пгт Голынки, ул. Ленина, д. 9</t>
  </si>
  <si>
    <t>Г. Рудня, ул. Мелиораторов, д. 31</t>
  </si>
  <si>
    <t>Дер. Березино, ул. Мира, д. 29</t>
  </si>
  <si>
    <t>Дер. Березино, ул. Мира, д. 29а</t>
  </si>
  <si>
    <t>Дер. Березино, ул. Центральная, д. 12</t>
  </si>
  <si>
    <t>Дер. Березино, ул. Центральная, д. 16</t>
  </si>
  <si>
    <t>Дер. Гранки, пер. Школьный, д. 10</t>
  </si>
  <si>
    <t>Дер. Смолиговка, ул. Калинина, д. 23</t>
  </si>
  <si>
    <t>Дер. Стаи, ул. Первомайская, д. 22</t>
  </si>
  <si>
    <t>Дер. Сташки, ул. Молодежная, д. 3</t>
  </si>
  <si>
    <t>Дер. Сташки, ул. Молодежная, д. 5</t>
  </si>
  <si>
    <t>Дер. Чистик, ул. Комсомольская, д. 24</t>
  </si>
  <si>
    <t>Дер. Чистик, ул. Комсомольская, д. 9</t>
  </si>
  <si>
    <t>Дер. Чистик, ул. Луговая, д. 2</t>
  </si>
  <si>
    <t>Дер. Чистик, ул. Луговая, д. 4</t>
  </si>
  <si>
    <t>Дер. Чистик, ул. Луговая, д. 6</t>
  </si>
  <si>
    <t>Пгт Голынки, ул. Коммунистическая, д. 2</t>
  </si>
  <si>
    <t>Пгт Голынки, ул. Ленина, д. 1</t>
  </si>
  <si>
    <t>С. Понизовье, ул. им. Чибисова К.Н., д. 26</t>
  </si>
  <si>
    <t xml:space="preserve">С. Понизовье, ул. им. Чибисова К.Н., д. 28 </t>
  </si>
  <si>
    <t>С. Понизовье, ул. им. Чибисова К.Н., д. 5</t>
  </si>
  <si>
    <t>Г. Сафоново, микрорайон-2, д. 10</t>
  </si>
  <si>
    <t>Г. Сафоново, микрорайон-2, д. 13</t>
  </si>
  <si>
    <t>Г. Сафоново, микрорайон-2, д. 20</t>
  </si>
  <si>
    <t>Г. Сафоново, микрорайон-2, д. 21</t>
  </si>
  <si>
    <t>Г. Сафоново, ул. 40 лет Октября, д. 2</t>
  </si>
  <si>
    <t>Г. Сафоново, ул. 40 лет Октября, д. 4</t>
  </si>
  <si>
    <t>Г. Сафоново, ул. Кирова, д. 3</t>
  </si>
  <si>
    <t>Г. Сафоново, ул. Коммунистическая, д. 11</t>
  </si>
  <si>
    <t>Г. Сафоново, ул. Коммунистическая, д. 13</t>
  </si>
  <si>
    <t>Г. Сафоново, ул. Коммунистическая, д. 2</t>
  </si>
  <si>
    <t>Г. Сафоново, ул. Коммунистическая, д. 3</t>
  </si>
  <si>
    <t>Г. Сафоново, ул. Коммунистическая, д. 5</t>
  </si>
  <si>
    <t>Г. Сафоново, ул. Ленина, д. 11</t>
  </si>
  <si>
    <t>Г. Сафоново, ул. Ленина, д. 13</t>
  </si>
  <si>
    <t>Г. Сафоново, ул. Ленина, д. 15</t>
  </si>
  <si>
    <t>Г. Сафоново, ул. Ленина, д. 8</t>
  </si>
  <si>
    <t>Г. Сафоново, ул. Ленинградская, д. 15</t>
  </si>
  <si>
    <t>Г. Сафоново, ул. Свободы, д. 19</t>
  </si>
  <si>
    <t>Г. Сафоново, ул. Свободы, д. 4</t>
  </si>
  <si>
    <t>Г. Сафоново, ул. Советская, д. 1</t>
  </si>
  <si>
    <t>Г. Сафоново, ул. Советская, д. 9</t>
  </si>
  <si>
    <t>Г. Сафоново, ул. Строителей, д. 2</t>
  </si>
  <si>
    <t>Дер. Бараново, ул. Садовая, д. 3</t>
  </si>
  <si>
    <t>Дер. Богдановщина, ул. Центральная, д. 7</t>
  </si>
  <si>
    <t>Дер. Дроздово, ул. Луговая, д. 1</t>
  </si>
  <si>
    <t>Дер. Дроздово, ул. Луговая, д. 2</t>
  </si>
  <si>
    <t>Дер. Дроздово, ул. Механизаторов, д. 35</t>
  </si>
  <si>
    <t>Дер. Казулино, ул. Центральная, д. 10</t>
  </si>
  <si>
    <t>Дер. Казулино, ул. Центральная, д. 12</t>
  </si>
  <si>
    <t>Дер. Казулино, ул. Центральная, д. 4</t>
  </si>
  <si>
    <t>Дер. Казулино, ул. Центральная, д. 7</t>
  </si>
  <si>
    <t>Дер. Казулино, ул. Центральная, д. 8</t>
  </si>
  <si>
    <t>Дер. Клинка, ул. Школьная, д. 1</t>
  </si>
  <si>
    <t>Дер. Николо-Погорелое, ул. Комсомольская, д. 3</t>
  </si>
  <si>
    <t>Дер. Пушкино, ул. Пролетарская, д. 29</t>
  </si>
  <si>
    <t>Дер. Пушкино, ул. Пролетарская, д. 33</t>
  </si>
  <si>
    <t>Пос. Вадино, ул. Мелиораторов, д. 12</t>
  </si>
  <si>
    <t>С. Издешково, ул. 1-я Ленинская, д. 46</t>
  </si>
  <si>
    <t>С. Издешково, ул. 2-я Ленинская, д. 11</t>
  </si>
  <si>
    <t>Г. Сафоново, микрорайон-2, д. 14</t>
  </si>
  <si>
    <t>Г. Сафоново, микрорайон-2, д. 16</t>
  </si>
  <si>
    <t>Г. Сафоново, микрорайон-2, д. 19</t>
  </si>
  <si>
    <t>Г. Сафоново, микрорайон-2, д. 27</t>
  </si>
  <si>
    <t>Г. Сафоново, ул. Гастелло, д. 15</t>
  </si>
  <si>
    <t>Г. Сафоново, ул. Кирпичный городок, д. 1</t>
  </si>
  <si>
    <t>Г. Сафоново, ул. Коммунальная, д. 11</t>
  </si>
  <si>
    <t>Г. Сафоново, ул. Строителей, д. 26а</t>
  </si>
  <si>
    <t>Дер. Вышегор, ул. Мира, д. 2</t>
  </si>
  <si>
    <t>Пос. Вадино, ул. Мелиораторов, д. 2</t>
  </si>
  <si>
    <t>Пос. Вадино, ул. Мелиораторов, д. 3</t>
  </si>
  <si>
    <t>Пос. Вадино, ул. Мелиораторов, д. 5</t>
  </si>
  <si>
    <t xml:space="preserve">Пос. Вадино, ул. Труда, д. 5 </t>
  </si>
  <si>
    <t>С. Издешково, ул. 2-я Ленинская, д. 7</t>
  </si>
  <si>
    <t>С. Издешково, ул. 2-я Ленинская, д. 7а</t>
  </si>
  <si>
    <t>С. Издешково, ул. 2-я Ленинская, д. 7в</t>
  </si>
  <si>
    <t>С. Издешково, ул. 2-я Ленинская, д. 9</t>
  </si>
  <si>
    <t>Г. Сафоново, микрорайон-2, д. 9</t>
  </si>
  <si>
    <t>Г. Сафоново, ул. Красноармейская, д. 1а</t>
  </si>
  <si>
    <t>Г. Сафоново, ул. Советская, д. 39</t>
  </si>
  <si>
    <t>Дер. Вышегор, ул. Мира, д. 3</t>
  </si>
  <si>
    <t>С. Издешково, ул. 2-я Ленинская, д. 11а</t>
  </si>
  <si>
    <t>С. Издешково, ул. 2-я Ленинская, д. 7б</t>
  </si>
  <si>
    <t>С. Издешково, ул. 2-я Ленинская, д. 9а</t>
  </si>
  <si>
    <t>2017-2019</t>
  </si>
  <si>
    <t>2023-2025</t>
  </si>
  <si>
    <t>Г. Смоленск, Витебское шоссе, д. 1/37</t>
  </si>
  <si>
    <t>Г. Смоленск, Витебское шоссе, д. 26</t>
  </si>
  <si>
    <t>Г. Смоленск, Витебское шоссе, д. 28</t>
  </si>
  <si>
    <t>Г. Смоленск, Витебское шоссе, д. 28а</t>
  </si>
  <si>
    <t>Г. Смоленск, Витебское шоссе, д. 30</t>
  </si>
  <si>
    <t>Г. Смоленск, Витебское шоссе, д. 36</t>
  </si>
  <si>
    <t>Г. Смоленск, Витебское шоссе, д. 44</t>
  </si>
  <si>
    <t>Г. Смоленск, Витебское шоссе, д. 48</t>
  </si>
  <si>
    <t>Г. Смоленск, Витебское шоссе, д. 50</t>
  </si>
  <si>
    <t>Г. Смоленск, Витебское шоссе, д. 52</t>
  </si>
  <si>
    <t>Г. Смоленск, Витебское шоссе, д. 54</t>
  </si>
  <si>
    <t>Г. Смоленск, Витебское шоссе, д. 56</t>
  </si>
  <si>
    <t>Г. Смоленск, Витебское шоссе, д. 72</t>
  </si>
  <si>
    <t>Г. Смоленск, городок Коминтерна, д. 10</t>
  </si>
  <si>
    <t>Г. Смоленск, городок Коминтерна, д. 14</t>
  </si>
  <si>
    <t>Г. Смоленск, городок Коминтерна, д. 2</t>
  </si>
  <si>
    <t>Г. Смоленск, городок Коминтерна, д. 6а</t>
  </si>
  <si>
    <t>Г. Смоленск, городок Коминтерна, д. 7</t>
  </si>
  <si>
    <t>Г. Смоленск, городок Коминтерна, д. 8а</t>
  </si>
  <si>
    <t>Г. Смоленск, городок Коминтерна, д. 9</t>
  </si>
  <si>
    <t>Г. Смоленск, пер. 2-й Рославльский, д. 5</t>
  </si>
  <si>
    <t>Г. Смоленск, пер. 3-й Горького, д. 3</t>
  </si>
  <si>
    <t>Г. Смоленск, пер. 3-й Горького, д. 5</t>
  </si>
  <si>
    <t>Г. Смоленск, пер. 4-й Слобода-Садки, д. 13</t>
  </si>
  <si>
    <t>Г. Смоленск, пер. 4-й Слобода-Садки, д. 33</t>
  </si>
  <si>
    <t>Г. Смоленск, пер. 4-й Слобода-Садки, д. 39</t>
  </si>
  <si>
    <t>Г. Смоленск, пер. Бакунина, д. 2</t>
  </si>
  <si>
    <t>Г. Смоленск, пер. Больничный, д. 2</t>
  </si>
  <si>
    <t>Г. Смоленск, пер. Витебский, д. 3а</t>
  </si>
  <si>
    <t>Г. Смоленск, пер. Станционный, д. 2</t>
  </si>
  <si>
    <t>Г. Смоленск, пер. Хлебозаводской, д. 10</t>
  </si>
  <si>
    <t>Г. Смоленск, пер. Хлебозаводской, д. 4</t>
  </si>
  <si>
    <t>Г. Смоленск, пер. Хлебозаводской, д. 6</t>
  </si>
  <si>
    <t>Г. Смоленск, пер. Чуриловский, д. 1</t>
  </si>
  <si>
    <t>Г. Смоленск, пер. Чуриловский, д. 1а</t>
  </si>
  <si>
    <t>Г. Смоленск, пос. 430 км, д. 18</t>
  </si>
  <si>
    <t>Г. Смоленск, пос. 430 км, д. 20</t>
  </si>
  <si>
    <t>Г. Смоленск, пос. Красный Бор, в/ч 83283, д. 6</t>
  </si>
  <si>
    <t>Г. Смоленск, пос. Нижняя Дубровенка, д. 5</t>
  </si>
  <si>
    <t>Г. Смоленск, пос. Серебрянка, д. 50б</t>
  </si>
  <si>
    <t>Г. Смоленск, пос. Серебрянка, д. 50в</t>
  </si>
  <si>
    <t>Г. Смоленск, пос. Серебрянка, д. 52</t>
  </si>
  <si>
    <t>Г. Смоленск, пр. Дзержинского, д. 6</t>
  </si>
  <si>
    <t>Г. Смоленск, ул. 2-я Киевская, д. 13</t>
  </si>
  <si>
    <t>Г. Смоленск, ул. 2-я Киевская, д. 15</t>
  </si>
  <si>
    <t>Г. Смоленск, ул. 2-я Северная, д. 21/2</t>
  </si>
  <si>
    <t>Г. Смоленск, ул. 2-я Северная, д. 23</t>
  </si>
  <si>
    <t>Г. Смоленск, ул. 4-я Загорная, д. 8</t>
  </si>
  <si>
    <t>Г. Смоленск, ул. Автозаводская, д. 32а</t>
  </si>
  <si>
    <t>Г. Смоленск, ул. Белинского, д. 10</t>
  </si>
  <si>
    <t>Г. Смоленск, ул. Белинского, д. 10а</t>
  </si>
  <si>
    <t>Г. Смоленск, ул. Белинского, д. 12</t>
  </si>
  <si>
    <t>Г. Смоленск, ул. Белинского, д. 2</t>
  </si>
  <si>
    <t>Г. Смоленск, ул. Белинского, д. 2а</t>
  </si>
  <si>
    <t>Г. Смоленск, ул. Белинского, д. 4</t>
  </si>
  <si>
    <t>Г. Смоленск, ул. Белинского, д. 4а</t>
  </si>
  <si>
    <t>Г. Смоленск, ул. Белинского, д. 6</t>
  </si>
  <si>
    <t>Г. Смоленск, ул. Белинского, д. 6а</t>
  </si>
  <si>
    <t>Г. Смоленск, ул. Белинского, д. 8</t>
  </si>
  <si>
    <t>Г. Смоленск, ул. Белинского, д. 8а</t>
  </si>
  <si>
    <t>Г. Смоленск, ул. Белинского, д. 9</t>
  </si>
  <si>
    <t>Г. Смоленск, ул. Белинского, д. 9а</t>
  </si>
  <si>
    <t>Г. Смоленск, ул. Большая Советская, д. 29а</t>
  </si>
  <si>
    <t>Г. Смоленск, ул. Брестская, д. 2</t>
  </si>
  <si>
    <t>Г. Смоленск, ул. Брестская, д. 3</t>
  </si>
  <si>
    <t>Г. Смоленск, ул. Брестская, д. 5</t>
  </si>
  <si>
    <t>Г. Смоленск, ул. Верхне-Рославльская, д. 20</t>
  </si>
  <si>
    <t>Г. Смоленск, ул. Верхне-Рославльская, д. 22</t>
  </si>
  <si>
    <t>Г. Смоленск, ул. Войкова, д. 8а</t>
  </si>
  <si>
    <t>Г. Смоленск, ул. Воробьева, д. 8/8</t>
  </si>
  <si>
    <t>Г. Смоленск, ул. Воробьева, д. 16/12</t>
  </si>
  <si>
    <t>Г. Смоленск, ул. Воробьева, д. 18</t>
  </si>
  <si>
    <t>Г. Смоленск, ул. Воробьева, д. 20</t>
  </si>
  <si>
    <t>Г. Смоленск, ул. Воробьева, д. 22</t>
  </si>
  <si>
    <t>Г. Смоленск, ул. Воробьева, д. 24</t>
  </si>
  <si>
    <t>Г. Смоленск, ул. Воробьева, д. 26</t>
  </si>
  <si>
    <t>Г. Смоленск, ул. Воробьева, д. 26а</t>
  </si>
  <si>
    <t>Г. Смоленск, ул. Воробьева, д. 26б</t>
  </si>
  <si>
    <t>Г. Смоленск, ул. Воробьева, д. 28</t>
  </si>
  <si>
    <t>Г. Смоленск, ул. Воробьева, д. 30</t>
  </si>
  <si>
    <t>Г. Смоленск, ул. Воробьева, д. 30а</t>
  </si>
  <si>
    <t>Г. Смоленск, ул. Воробьева, д. 32</t>
  </si>
  <si>
    <t>Г. Смоленск, ул. Воробьева, д. 32а</t>
  </si>
  <si>
    <t>Г. Смоленск, ул. Воробьева, д. 34</t>
  </si>
  <si>
    <t>Г. Смоленск, ул. Гастелло, д. 11</t>
  </si>
  <si>
    <t>Г. Смоленск, ул. Гастелло, д. 2</t>
  </si>
  <si>
    <t>Г. Смоленск, ул. Гастелло, д. 4</t>
  </si>
  <si>
    <t>Г. Смоленск, ул. Гастелло, д. 5/2</t>
  </si>
  <si>
    <t>Г. Смоленск, ул. Гастелло, д. 7/1</t>
  </si>
  <si>
    <t>Г. Смоленск, ул. Гастелло, д. 9/10</t>
  </si>
  <si>
    <t>Г. Смоленск, ул. Генерала Лукина, д. 10</t>
  </si>
  <si>
    <t>Г. Смоленск, ул. Генерала Лукина, д. 10а</t>
  </si>
  <si>
    <t>Г. Смоленск, ул. Генерала Лукина, д. 12</t>
  </si>
  <si>
    <t>Г. Смоленск, ул. Генерала Лукина, д. 12а</t>
  </si>
  <si>
    <t>Г. Смоленск, ул. Генерала Лукина, д. 42</t>
  </si>
  <si>
    <t>Г. Смоленск, ул. Генерала Лукина, д. 6</t>
  </si>
  <si>
    <t>Г. Смоленск, ул. Генерала Лукина, д. 8</t>
  </si>
  <si>
    <t>Г. Смоленск, ул. Генерала Лукина, д. 8а</t>
  </si>
  <si>
    <t>Г. Смоленск, ул. Герцена, д. 3</t>
  </si>
  <si>
    <t>Г. Смоленск, ул. Герцена, д. 5</t>
  </si>
  <si>
    <t>Г. Смоленск, ул. Губенко, д. 18</t>
  </si>
  <si>
    <t>Г. Смоленск, ул. Губенко, д. 20</t>
  </si>
  <si>
    <t>Г. Смоленск, ул. Губенко, д. 22</t>
  </si>
  <si>
    <t>Г. Смоленск, ул. Дзержинского, д. 22</t>
  </si>
  <si>
    <t>Г. Смоленск, ул. Дзержинского, д. 26</t>
  </si>
  <si>
    <t>Г. Смоленск, ул. Докучаева, д. 10</t>
  </si>
  <si>
    <t>Г. Смоленск, ул. Докучаева, д. 8</t>
  </si>
  <si>
    <t>Г. Смоленск, ул. Исаковского, д. 12/1</t>
  </si>
  <si>
    <t>Г. Смоленск, ул. Исаковского, д. 14</t>
  </si>
  <si>
    <t>Г. Смоленск, ул. Исаковского, д. 16</t>
  </si>
  <si>
    <t>Г. Смоленск, ул. Исаковского, д. 20а</t>
  </si>
  <si>
    <t>Г. Смоленск, ул. Исаковского, д. 22</t>
  </si>
  <si>
    <t>Г. Смоленск, ул. Карбышева, д. 4</t>
  </si>
  <si>
    <t>Г. Смоленск, ул. Карбышева, д. 6</t>
  </si>
  <si>
    <t>Г. Смоленск, ул. Кирова, д. 1</t>
  </si>
  <si>
    <t>Г. Смоленск, ул. Кирова, д. 3</t>
  </si>
  <si>
    <t>Г. Смоленск, ул. Кирова, д. 4</t>
  </si>
  <si>
    <t>Г. Смоленск, ул. Кирова, д. 5</t>
  </si>
  <si>
    <t>Г. Смоленск, ул. Кирова, д. 6</t>
  </si>
  <si>
    <t>Г. Смоленск, ул. Кирова, д. 8</t>
  </si>
  <si>
    <t>Г. Смоленск, ул. Кирова, д. 30</t>
  </si>
  <si>
    <t>Г. Смоленск, ул. Кирова, д. 32</t>
  </si>
  <si>
    <t>Г. Смоленск, ул. Коммунистическая, д. 3</t>
  </si>
  <si>
    <t>Г. Смоленск, ул. Коммунистическая, д. 10</t>
  </si>
  <si>
    <t>Г. Смоленск, ул. Коммунистическая, д. 15/2</t>
  </si>
  <si>
    <t>Г. Смоленск, ул. Коммунистическая, д. 17</t>
  </si>
  <si>
    <t>Г. Смоленск, ул. Коненкова, д. 10</t>
  </si>
  <si>
    <t>Г. Смоленск, ул. Котовского, д. 1</t>
  </si>
  <si>
    <t>Г. Смоленск, ул. Котовского, д. 3</t>
  </si>
  <si>
    <t>Г. Смоленск, ул. Котовского, д. 3а</t>
  </si>
  <si>
    <t>Г. Смоленск, ул. Котовского, д. 5</t>
  </si>
  <si>
    <t>Г. Смоленск, ул. Котовского, д. 9</t>
  </si>
  <si>
    <t>Г. Смоленск, ул. Котовского, д. 9а</t>
  </si>
  <si>
    <t>Г. Смоленск, ул. Котовского, д. 11</t>
  </si>
  <si>
    <t>Г. Смоленск, ул. Котовского, д. 11а</t>
  </si>
  <si>
    <t>Г. Смоленск, ул. Котовского, д. 13</t>
  </si>
  <si>
    <t>Г. Смоленск, ул. Крупской, д. 28а</t>
  </si>
  <si>
    <t>Г. Смоленск, ул. Крупской, д. 28б</t>
  </si>
  <si>
    <t>Г. Смоленск, ул. Крупской, д. 28в</t>
  </si>
  <si>
    <t>Г. Смоленск, ул. Крупской, д. 39б</t>
  </si>
  <si>
    <t>Г. Смоленск, ул. Крупской, д. 44</t>
  </si>
  <si>
    <t>Г. Смоленск, ул. Крупской, д. 46</t>
  </si>
  <si>
    <t>Г. Смоленск, ул. Крупской, д. 48</t>
  </si>
  <si>
    <t>Г. Смоленск, ул. Крупской, д. 50</t>
  </si>
  <si>
    <t>Г. Смоленск, ул. Крупской, д. 52/2</t>
  </si>
  <si>
    <t>Г. Смоленск, ул. Крупской, д. 53</t>
  </si>
  <si>
    <t>Г. Смоленск, ул. Крупской, д. 55</t>
  </si>
  <si>
    <t>Г. Смоленск, ул. Крупской, д. 56</t>
  </si>
  <si>
    <t>Г. Смоленск, ул. Крупской, д. 57</t>
  </si>
  <si>
    <t>Г. Смоленск, ул. Крупской, д. 58</t>
  </si>
  <si>
    <t>Г. Смоленск, ул. Крупской, д. 59</t>
  </si>
  <si>
    <t>Г. Смоленск, ул. Крупской, д. 61</t>
  </si>
  <si>
    <t>Г. Смоленск, ул. Крупской, д. 63/2</t>
  </si>
  <si>
    <t>Г. Смоленск, ул. Кутузова, д. 10а</t>
  </si>
  <si>
    <t>Г. Смоленск, ул. Лавочкина, д. 50</t>
  </si>
  <si>
    <t>Г. Смоленск, ул. Лавочкина, д. 52</t>
  </si>
  <si>
    <t>Г. Смоленск, ул. Лавочкина, д. 53</t>
  </si>
  <si>
    <t>Г. Смоленск, ул. Лавочкина, д. 54</t>
  </si>
  <si>
    <t>Г. Смоленск, ул. Лавочкина, д. 55</t>
  </si>
  <si>
    <t>Г. Смоленск, ул. Лавочкина, д. 56</t>
  </si>
  <si>
    <t>Г. Смоленск, ул. Лавочкина, д. 57</t>
  </si>
  <si>
    <t>Г. Смоленск, ул. Лавочкина, д. 58</t>
  </si>
  <si>
    <t>Г. Смоленск, ул. Лавочкина, д. 60</t>
  </si>
  <si>
    <t>Г. Смоленск, ул. Лавочкина, д. 64</t>
  </si>
  <si>
    <t>Г. Смоленск, ул. Лавочкина, д. 66</t>
  </si>
  <si>
    <t>Г. Смоленск, ул. Лавочкина, д. 66а</t>
  </si>
  <si>
    <t>Г. Смоленск, ул. Лавочкина, д. 68</t>
  </si>
  <si>
    <t>Г. Смоленск, ул. Лавочкина, д. 70</t>
  </si>
  <si>
    <t>Г. Смоленск, ул. Ленина, д. 32</t>
  </si>
  <si>
    <t>Г. Смоленск, ул. Мало-Краснофлотская, д. 29</t>
  </si>
  <si>
    <t>Г. Смоленск, ул. Марии Октябрьской, д. 4</t>
  </si>
  <si>
    <t>Г. Смоленск, ул. Марии Октябрьской, д. 4а</t>
  </si>
  <si>
    <t>Г. Смоленск, ул. Марии Октябрьской, д. 4б</t>
  </si>
  <si>
    <t>Г. Смоленск, ул. Марии Октябрьской, д. 4в</t>
  </si>
  <si>
    <t>Г. Смоленск, ул. Марии Октябрьской, д. 6</t>
  </si>
  <si>
    <t>Г. Смоленск, ул. Марии Октябрьской, д. 6а</t>
  </si>
  <si>
    <t>Г. Смоленск, ул. Марии Октябрьской, д. 6б</t>
  </si>
  <si>
    <t>Г. Смоленск, ул. Марии Октябрьской, д. 6в</t>
  </si>
  <si>
    <t>Г. Смоленск, ул. Марии Октябрьской, д. 10г</t>
  </si>
  <si>
    <t>Г. Смоленск, ул. Маршала Жукова, д. 26</t>
  </si>
  <si>
    <t>Г. Смоленск, ул. Маршала Жукова, д. 26а</t>
  </si>
  <si>
    <t>Г. Смоленск, ул. Маяковского, д. 5б</t>
  </si>
  <si>
    <t>Г. Смоленск, ул. Минская, д. 5</t>
  </si>
  <si>
    <t>Г. Смоленск, ул. Минская, д. 7</t>
  </si>
  <si>
    <t>Г. Смоленск, ул. Минская, д. 15</t>
  </si>
  <si>
    <t>Г. Смоленск, ул. Мира, д. 9</t>
  </si>
  <si>
    <t>Г. Смоленск, ул. Мира, д. 16</t>
  </si>
  <si>
    <t>Г. Смоленск, ул. Молодёжная, д. 16</t>
  </si>
  <si>
    <t>Г. Смоленск, ул. Московский Большак, д. 22</t>
  </si>
  <si>
    <t>Г. Смоленск, ул. Московский Большак, д. 45</t>
  </si>
  <si>
    <t>Г. Смоленск, ул. Московское шоссе, д. 140</t>
  </si>
  <si>
    <t>Г. Смоленск, ул. Нарвская, д. 3</t>
  </si>
  <si>
    <t>Г. Смоленск, ул. Нахимсона, д. 9</t>
  </si>
  <si>
    <t>Г. Смоленск, ул. Николаева, д. 9</t>
  </si>
  <si>
    <t>Г. Смоленск, ул. Николаева, д. 17</t>
  </si>
  <si>
    <t>Г. Смоленск, ул. Николаева, д. 47б</t>
  </si>
  <si>
    <t>Г. Смоленск, ул. Николаева, д. 47г</t>
  </si>
  <si>
    <t>Г. Смоленск, ул. Ново-Ленинградская, д. 18</t>
  </si>
  <si>
    <t>Г. Смоленск, ул. Ново-Мопровская, д. 60</t>
  </si>
  <si>
    <t>Г. Смоленск, ул. Ново-Рославльская, д. 7</t>
  </si>
  <si>
    <t>Г. Смоленск, ул. Октябрьской революции, д. 13а</t>
  </si>
  <si>
    <t>Г. Смоленск, ул. Октября, д. 48</t>
  </si>
  <si>
    <t>Г. Смоленск, ул. Папанина, д. 1а</t>
  </si>
  <si>
    <t>Г. Смоленск, ул. Парковая, д. 24</t>
  </si>
  <si>
    <t>Г. Смоленск, ул. Пржевальского, д. 12</t>
  </si>
  <si>
    <t>Г. Смоленск, ул. Пржевальского, д. 8</t>
  </si>
  <si>
    <t>Г. Смоленск, ул. Пролетарская, д. 13а</t>
  </si>
  <si>
    <t>Г. Смоленск, ул. Пролетарская, д. 35</t>
  </si>
  <si>
    <t>Г. Смоленск, ул. Пролетарская, д. 37</t>
  </si>
  <si>
    <t>Г. Смоленск, ул. Радищева, д. 1</t>
  </si>
  <si>
    <t>Г. Смоленск, ул. Радищева, д. 11</t>
  </si>
  <si>
    <t>Г. Смоленск, ул. Радищева, д. 12а</t>
  </si>
  <si>
    <t>Г. Смоленск, ул. Радищева, д. 3</t>
  </si>
  <si>
    <t>Г. Смоленск, ул. Радищева, д. 5</t>
  </si>
  <si>
    <t>Г. Смоленск, ул. Радищева, д. 9</t>
  </si>
  <si>
    <t>Г. Смоленск, ул. Реввоенсовета, д. 11а</t>
  </si>
  <si>
    <t>Г. Смоленск, ул. Реввоенсовета, д. 18</t>
  </si>
  <si>
    <t>Г. Смоленск, ул. Реввоенсовета, д. 22</t>
  </si>
  <si>
    <t>Г. Смоленск, ул. Свердлова, д. 1</t>
  </si>
  <si>
    <t>Г. Смоленск, ул. Седова, д. 26а</t>
  </si>
  <si>
    <t>Г. Смоленск, ул. Седова, д. 31</t>
  </si>
  <si>
    <t>Г. Смоленск, ул. Седова, д. 54</t>
  </si>
  <si>
    <t>Г. Смоленск, ул. Седова, д. 54а</t>
  </si>
  <si>
    <t>Г. Смоленск, ул. Седова, д. 60</t>
  </si>
  <si>
    <t>Г. Смоленск, ул. Смоленская, д. 16</t>
  </si>
  <si>
    <t>Г. Смоленск, ул. Соболева, д. 108</t>
  </si>
  <si>
    <t>Г. Смоленск, ул. Соболева, д. 110</t>
  </si>
  <si>
    <t>Г. Смоленск, ул. Соболева, д. 111</t>
  </si>
  <si>
    <t>Г. Смоленск, ул. Соболева, д. 111а</t>
  </si>
  <si>
    <t>Г. Смоленск, ул. Соболева, д. 111б</t>
  </si>
  <si>
    <t>Г. Смоленск, ул. Соболева, д. 111в</t>
  </si>
  <si>
    <t>Г. Смоленск, ул. Соболева, д. 23</t>
  </si>
  <si>
    <t>Г. Смоленск, ул. Соболева, д. 86</t>
  </si>
  <si>
    <t>Г. Смоленск, ул. Соболева, д. 94</t>
  </si>
  <si>
    <t>Г. Смоленск, ул. Социалистическая, д. 9</t>
  </si>
  <si>
    <t>Г. Смоленск, ул. Станционная, д. 4</t>
  </si>
  <si>
    <t>Г. Смоленск, ул. Станционная, д. 8а</t>
  </si>
  <si>
    <t>Г. Смоленск, ул. Студенческая, д. 3</t>
  </si>
  <si>
    <t>Г. Смоленск, ул. Твардовского, д. 10</t>
  </si>
  <si>
    <t>Г. Смоленск, ул. Твардовского, д. 10а</t>
  </si>
  <si>
    <t>Г. Смоленск, ул. Твардовского, д. 3</t>
  </si>
  <si>
    <t>Г. Смоленск, ул. Твардовского, д. 5/11</t>
  </si>
  <si>
    <t>Г. Смоленск, ул. Твардовского, д. 9</t>
  </si>
  <si>
    <t>Г. Смоленск, ул. Тимирязева, д. 2</t>
  </si>
  <si>
    <t>Г. Смоленск, ул. Урицкого, д. 15</t>
  </si>
  <si>
    <t>Г. Смоленск, ул. Урицкого, д. 3</t>
  </si>
  <si>
    <t>Г. Смоленск, ул. Урицкого, д. 4</t>
  </si>
  <si>
    <t>Г. Смоленск, ул. Урицкого, д. 6</t>
  </si>
  <si>
    <t>Г. Смоленск, ул. Урицкого, д. 8</t>
  </si>
  <si>
    <t>Г. Смоленск, ул. Фаянсовая, д. 13</t>
  </si>
  <si>
    <t>Г. Смоленск, ул. Фаянсовая, д. 15</t>
  </si>
  <si>
    <t>Г. Смоленск, ул. Фрунзе, д. 34а</t>
  </si>
  <si>
    <t>Г. Смоленск, ул. Фрунзе, д. 36а</t>
  </si>
  <si>
    <t>Г. Смоленск, ул. Фрунзе, д. 38</t>
  </si>
  <si>
    <t>Г. Смоленск, ул. Фрунзе, д. 49</t>
  </si>
  <si>
    <t>Г. Смоленск, ул. Фрунзе, д. 51</t>
  </si>
  <si>
    <t>Г. Смоленск, ул. Фрунзе, д. 6</t>
  </si>
  <si>
    <t>Г. Смоленск, ул. Фрунзе, д. 66</t>
  </si>
  <si>
    <t>Г. Смоленск, ул. Фурманова, д. 16</t>
  </si>
  <si>
    <t xml:space="preserve">Г. Смоленск, ул. Центральная, д. 13 </t>
  </si>
  <si>
    <t>Г. Смоленск, ул. Центральная, д. 13а</t>
  </si>
  <si>
    <t>Г. Смоленск, ул. Центральная, д. 14</t>
  </si>
  <si>
    <t>Г. Смоленск, ул. Центральная, д. 16</t>
  </si>
  <si>
    <t>Г. Смоленск, ул. Центральная, д. 18/2</t>
  </si>
  <si>
    <t>Г. Смоленск, ул. Центральная, д. 20/1</t>
  </si>
  <si>
    <t>Г. Смоленск, ул. Центральная, д. 22</t>
  </si>
  <si>
    <t>Г. Смоленск, ул. Центральная, д. 3</t>
  </si>
  <si>
    <t>Г. Смоленск, ул. Центральная, д. 5</t>
  </si>
  <si>
    <t>Г. Смоленск, ул. Центральная, д. 7</t>
  </si>
  <si>
    <t>Г. Смоленск, ул. Чапаева, д. 4</t>
  </si>
  <si>
    <t>Г. Смоленск, ул. Чаплина, д. 10/18</t>
  </si>
  <si>
    <t xml:space="preserve">Г. Смоленск, ул. Чернышевского, д. 12 </t>
  </si>
  <si>
    <t>Г. Смоленск, ул. Чернышевского, д. 12а</t>
  </si>
  <si>
    <t>Г. Смоленск, ул. Чернышевского, д. 14</t>
  </si>
  <si>
    <t>Г. Смоленск, ул. Чернышевского, д. 16</t>
  </si>
  <si>
    <t>Г. Смоленск, ул. Чернышевского, д. 6</t>
  </si>
  <si>
    <t>Г. Смоленск, ул. Чернышевского, д. 8</t>
  </si>
  <si>
    <t>Г. Смоленск, ул. Черняховского, д. 2</t>
  </si>
  <si>
    <t>Г. Смоленск, ул. Черняховского, д. 4</t>
  </si>
  <si>
    <t>Г. Смоленск, ул. Черняховского, д. 6</t>
  </si>
  <si>
    <t>Г. Смоленск, ул. Черняховского, д. 8а</t>
  </si>
  <si>
    <t>Г. Смоленск, ул. Черняховского, д. 8б</t>
  </si>
  <si>
    <t>Г. Смоленск, ул. Черняховского, д. 10</t>
  </si>
  <si>
    <t>Г. Смоленск, ул. Черняховского, д. 11а</t>
  </si>
  <si>
    <t>Г. Смоленск, ул. Черняховского, д. 11б</t>
  </si>
  <si>
    <t>Г. Смоленск, ул. Черняховского, д. 13а</t>
  </si>
  <si>
    <t>Г. Смоленск, ул. Черняховского, д. 16</t>
  </si>
  <si>
    <t>Г. Смоленск, ул. Черняховского, д. 16а</t>
  </si>
  <si>
    <t>Г. Смоленск, ул. Черняховского, д. 18</t>
  </si>
  <si>
    <t>Г. Смоленск, ул. Черняховского, д. 18а</t>
  </si>
  <si>
    <t>Г. Смоленск, ул. Черняховского, д. 18в</t>
  </si>
  <si>
    <t>Г. Смоленск, ул. Черняховского, д. 20</t>
  </si>
  <si>
    <t>Г. Смоленск, ул. Черняховского, д. 20а</t>
  </si>
  <si>
    <t>Г. Смоленск, ул. Черняховского, д. 22</t>
  </si>
  <si>
    <t>Г. Смоленск, ул. Черняховского, д. 22а</t>
  </si>
  <si>
    <t>Г. Смоленск, ул. Черняховского, д. 22б</t>
  </si>
  <si>
    <t>Г. Смоленск, ул. Черняховского, д. 22в</t>
  </si>
  <si>
    <t>Г. Смоленск, ул. Черняховского, д. 24</t>
  </si>
  <si>
    <t>Г. Смоленск, ул. Черняховского, д. 24а</t>
  </si>
  <si>
    <t>Г. Смоленск, ул. Черняховского, д. 24б</t>
  </si>
  <si>
    <t>Г. Смоленск, ул. Черняховского, д. 24в</t>
  </si>
  <si>
    <t>Г. Смоленск, ул. Черняховского, д. 26</t>
  </si>
  <si>
    <t>Г. Смоленск, ул. Черняховского, д. 26а</t>
  </si>
  <si>
    <t>Г. Смоленск, ул. Черняховского, д. 26б</t>
  </si>
  <si>
    <t>Г. Смоленск, ул. Чехова, д. 1</t>
  </si>
  <si>
    <t>Г. Смоленск, ул. Чехова, д. 2</t>
  </si>
  <si>
    <t>Г. Смоленск, ул. Чехова, д. 2а</t>
  </si>
  <si>
    <t>Г. Смоленск, ул. Чехова, д. 5</t>
  </si>
  <si>
    <t>Г. Смоленск, ул. Чкалова, д. 11а</t>
  </si>
  <si>
    <t>Г. Смоленск, ул. Чкалова, д. 17</t>
  </si>
  <si>
    <t>Г. Смоленск, ул. Чкалова, д. 3</t>
  </si>
  <si>
    <t>Г. Смоленск, ул. Шевченко, д. 67а</t>
  </si>
  <si>
    <t>Г. Смоленск, ул. Шевченко, д. 78</t>
  </si>
  <si>
    <t>Г. Смоленск, ул. Энгельса, д. 10</t>
  </si>
  <si>
    <t>Г. Смоленск, ул. Энгельса, д. 11</t>
  </si>
  <si>
    <t>Г. Смоленск, ул. Энгельса, д. 16</t>
  </si>
  <si>
    <t>Г. Смоленск, бульвар Гагарина, д. 6</t>
  </si>
  <si>
    <t>Г. Смоленск, мкрн. Южный, д. 39а</t>
  </si>
  <si>
    <t>Г. Смоленск, пер. 2-й Краснофлотский, д. 34а</t>
  </si>
  <si>
    <t>Г. Смоленск, пер. 2-й Краснофлотский, д. 34б</t>
  </si>
  <si>
    <t>Г. Смоленск, пер. 2-й Краснофлотский, д. 34в</t>
  </si>
  <si>
    <t>Г. Смоленск, пер. 4-й Слобода-Садки, д. 35</t>
  </si>
  <si>
    <t>Г. Смоленск, пер. Запольный, д. 3</t>
  </si>
  <si>
    <t>Г. Смоленск, пер. Ново-Чернушенский, д. 2</t>
  </si>
  <si>
    <t>Г. Смоленск, пер. Станционный, д. 4</t>
  </si>
  <si>
    <t>Г. Смоленск, пер. Хлебозаводской, д. 18</t>
  </si>
  <si>
    <t>Г. Смоленск, пос. Анастасино, д. 36</t>
  </si>
  <si>
    <t>Г. Смоленск, пос. Вязовенька, д. 4</t>
  </si>
  <si>
    <t>Г. Смоленск, пос. Красный Бор, в/ч 83283, д. 4</t>
  </si>
  <si>
    <t>Г. Смоленск, пос. Серебрянка, д. 68а</t>
  </si>
  <si>
    <t>Г. Смоленск, пос. Тихвинка, д. 24</t>
  </si>
  <si>
    <t>Г. Смоленск, просп. Гагарина, д. 17</t>
  </si>
  <si>
    <t>Г. Смоленск, ул. 4-я Загорная, д. 9</t>
  </si>
  <si>
    <t>Г. Смоленск, ул. Багратиона, д. 12/13</t>
  </si>
  <si>
    <t>Г. Смоленск, ул. Белинского, д. 5</t>
  </si>
  <si>
    <t>Г. Смоленск, ул. Белинского, д. 7</t>
  </si>
  <si>
    <t>Г. Смоленск, ул. Брестская, д. 1</t>
  </si>
  <si>
    <t>Г. Смоленск, ул. Гастелло, д. 12</t>
  </si>
  <si>
    <t>Г. Смоленск, ул. Гастелло, д. 20</t>
  </si>
  <si>
    <t>Г. Смоленск, ул. Герцена, д. 13</t>
  </si>
  <si>
    <t>Г. Смоленск, ул. Госпитальная, д. 31</t>
  </si>
  <si>
    <t>Г. Смоленск, ул. Губенко, д. 10</t>
  </si>
  <si>
    <t>Г. Смоленск, ул. Губенко, д. 14</t>
  </si>
  <si>
    <t>Г. Смоленск, ул. Докучаева, д. 11</t>
  </si>
  <si>
    <t>Г. Смоленск, ул. Докучаева, д. 6</t>
  </si>
  <si>
    <t>Г. Смоленск, ул. Кирова, д. 2а</t>
  </si>
  <si>
    <t>Г. Смоленск, ул. Кирова, д. 2/57</t>
  </si>
  <si>
    <t>Г. Смоленск, ул. Кирова, д. 22</t>
  </si>
  <si>
    <t>Г. Смоленск, ул. Кирова, д. 29</t>
  </si>
  <si>
    <t>Г. Смоленск, ул. Кирова, д. 55</t>
  </si>
  <si>
    <t>Г. Смоленск, ул. Козлова, д. 5</t>
  </si>
  <si>
    <t>Г. Смоленск, ул. Котовского, д. 7</t>
  </si>
  <si>
    <t>Г. Смоленск, ул. Крупской, д. 43/2</t>
  </si>
  <si>
    <t>Г. Смоленск, ул. Кутузова, д. 6</t>
  </si>
  <si>
    <t>Г. Смоленск, ул. Лавочкина, д. 44</t>
  </si>
  <si>
    <t>Г. Смоленск, ул. Ленина, д. 30</t>
  </si>
  <si>
    <t>Г. Смоленск, ул. Ленина, д. 38</t>
  </si>
  <si>
    <t>Г. Смоленск, ул. Ломоносова, д. 3</t>
  </si>
  <si>
    <t>Г. Смоленск, ул. Ломоносова, д. 9</t>
  </si>
  <si>
    <t>Г. Смоленск, ул. Ломоносова, д. 16</t>
  </si>
  <si>
    <t>Г. Смоленск, ул. Мало-Краснофлотская, д. 31</t>
  </si>
  <si>
    <t>Г. Смоленск, ул. Мало-Краснофлотская, д. 33</t>
  </si>
  <si>
    <t>Г. Смоленск, ул. Мало-Краснофлотская, д. 35</t>
  </si>
  <si>
    <t>Г. Смоленск, ул. Маршала Жукова, д. 13</t>
  </si>
  <si>
    <t>Г. Смоленск, ул. Московский Большак, д. 47</t>
  </si>
  <si>
    <t>Г. Смоленск, ул. Нахимова, д. 1а</t>
  </si>
  <si>
    <t>Г. Смоленск, ул. Нахимова, д. 3а</t>
  </si>
  <si>
    <t>Г. Смоленск, ул. Нахимова, д. 11</t>
  </si>
  <si>
    <t>Г. Смоленск, ул. Нахимова, д. 18а</t>
  </si>
  <si>
    <t>Г. Смоленск, ул. Николаева, д. 16в</t>
  </si>
  <si>
    <t>Г. Смоленск, ул. Николаева, д. 44</t>
  </si>
  <si>
    <t>Г. Смоленск, ул. Николаева, д. 51</t>
  </si>
  <si>
    <t>Г. Смоленск, ул. Николаева, д. 61/38</t>
  </si>
  <si>
    <t>Г. Смоленск, ул. Ново-Краснофлотская, д. 7</t>
  </si>
  <si>
    <t>Г. Смоленск, ул. Ново-Краснофлотская, д. 13</t>
  </si>
  <si>
    <t>Г. Смоленск, ул. Ново-Рославльская, д. 4</t>
  </si>
  <si>
    <t>Г. Смоленск, ул. Нормандия-Неман, д. 2а</t>
  </si>
  <si>
    <t>Г. Смоленск, ул. Октябрьской революции, д. 3</t>
  </si>
  <si>
    <t>Г. Смоленск, ул. Октябрьской революции, д. 18</t>
  </si>
  <si>
    <t>Г. Смоленск, ул. Октябрьской революции, д. 3а</t>
  </si>
  <si>
    <t>Г. Смоленск, ул. Папанина, д. 12а</t>
  </si>
  <si>
    <t>Г. Смоленск, ул. Попова, д. 4</t>
  </si>
  <si>
    <t>Г. Смоленск, ул. Радищева, д. 10</t>
  </si>
  <si>
    <t>Г. Смоленск, ул. Радищева, д. 15</t>
  </si>
  <si>
    <t>Г. Смоленск, ул. Радищева, д. 19</t>
  </si>
  <si>
    <t>Г. Смоленск, ул. Раевского, д. 1</t>
  </si>
  <si>
    <t>Г. Смоленск, ул. Раевского, д. 3</t>
  </si>
  <si>
    <t>Г. Смоленск, ул. Реввоенсовета, д. 20</t>
  </si>
  <si>
    <t>Г. Смоленск, ул. Румянцева, д. 17</t>
  </si>
  <si>
    <t>Г. Смоленск, ул. Румянцева, д. 17а</t>
  </si>
  <si>
    <t>Г. Смоленск, ул. Румянцева, д. 17б</t>
  </si>
  <si>
    <t>Г. Смоленск, ул. Румянцева, д. 3</t>
  </si>
  <si>
    <t>Г. Смоленск, ул. Румянцева, д. 7</t>
  </si>
  <si>
    <t>Г. Смоленск, ул. Румянцева, д. 9</t>
  </si>
  <si>
    <t>Г. Смоленск, ул. Седова, д. 31а</t>
  </si>
  <si>
    <t>Г. Смоленск, ул. Седова, д. 56</t>
  </si>
  <si>
    <t>Г. Смоленск, ул. Седова, д. 56а</t>
  </si>
  <si>
    <t>Г. Смоленск, ул. Соболева, д. 109</t>
  </si>
  <si>
    <t>Г. Смоленск, ул. Соболева, д. 82</t>
  </si>
  <si>
    <t>Г. Смоленск, ул. Соболева, д. 84</t>
  </si>
  <si>
    <t>Г. Смоленск, ул. Средне-Лермонтовская, д. 20/4</t>
  </si>
  <si>
    <t>Г. Смоленск, ул. Твардовского, д. 2б</t>
  </si>
  <si>
    <t>Г. Смоленск, ул. Тухачевского, д. 11</t>
  </si>
  <si>
    <t>Г. Смоленск, ул. Чернышевского, д. 4</t>
  </si>
  <si>
    <t>Г. Смоленск, ул. Чернышевского, д. 4а</t>
  </si>
  <si>
    <t>Г. Смоленск, ул. Шевченко, д. 58</t>
  </si>
  <si>
    <t>Г. Смоленск, ул. Шевченко, д. 60</t>
  </si>
  <si>
    <t>Г. Смоленск, ул. Шевченко, д. 67</t>
  </si>
  <si>
    <t>Г. Смоленск, мкрн. Южный, д. 29а</t>
  </si>
  <si>
    <t>Г. Смоленск, мкрн. Южный, д. 29в</t>
  </si>
  <si>
    <t>Г. Смоленск, мкрн. Южный, д. 39в</t>
  </si>
  <si>
    <t>Г. Смоленск, пер. 1-й Мичуринский, д. 4а</t>
  </si>
  <si>
    <t>Г. Смоленск, пер. 1-й Мичуринский, д. 4б</t>
  </si>
  <si>
    <t>Г. Смоленск, пер. 2-й Краснинский, д. 8</t>
  </si>
  <si>
    <t>Г. Смоленск, пер. 2-й Краснофлотский, д. 38</t>
  </si>
  <si>
    <t>Г. Смоленск, пер. 2-й Краснофлотский, д. 40</t>
  </si>
  <si>
    <t>Г. Смоленск, пер. 4-й Краснофлотский, д. 3</t>
  </si>
  <si>
    <t>Г. Смоленск, пер. 5-й Краснофлотский, д. 3</t>
  </si>
  <si>
    <t>Г. Смоленск, пер. Госпитальный, д. 7</t>
  </si>
  <si>
    <t>Г. Смоленск, пер. Зои Космодемьянской, д. 2</t>
  </si>
  <si>
    <t>Г. Смоленск, пер. Зои Космодемьянской, д. 4</t>
  </si>
  <si>
    <t>Г. Смоленск, пер. Ново-Чернушенский, д. 1/2</t>
  </si>
  <si>
    <t>Г. Смоленск, пер. Станционный, д. 14</t>
  </si>
  <si>
    <t>Г. Смоленск, пер. Хлебозаводской, д. 9</t>
  </si>
  <si>
    <t>Г. Смоленск, пос. 430 км, д. 15</t>
  </si>
  <si>
    <t>Г. Смоленск, пос. Красный Бор, в/ч 83283, д. 9</t>
  </si>
  <si>
    <t>Г. Смоленск, пос. Миловидово, д. 6</t>
  </si>
  <si>
    <t>Г. Смоленск, пос. Торфопредприятие, д. 44</t>
  </si>
  <si>
    <t>Г. Смоленск, пос. Торфопредприятие, д. 46</t>
  </si>
  <si>
    <t>Г. Смоленск, пос. Торфопредприятие, д. 57</t>
  </si>
  <si>
    <t>Г. Смоленск, пос. Торфопредприятие, д. 59</t>
  </si>
  <si>
    <t>Г. Смоленск, просп. Строителей, д. 12</t>
  </si>
  <si>
    <t>Г. Смоленск, просп. Строителей, д. 14а</t>
  </si>
  <si>
    <t>Г. Смоленск, просп. Строителей, д. 14б</t>
  </si>
  <si>
    <t>Г. Смоленск, просп. Строителей, д. 14в</t>
  </si>
  <si>
    <t>Г. Смоленск, просп. Строителей, д. 4, корпус 1</t>
  </si>
  <si>
    <t>Г. Смоленск, просп. Строителей, д. 4, корпус 2</t>
  </si>
  <si>
    <t>Г. Смоленск, просп. Строителей, д. 6</t>
  </si>
  <si>
    <t>Г. Смоленск, просп. Строителей, д. 8б</t>
  </si>
  <si>
    <t>Г. Смоленск, просп. Строителей, д. 8в</t>
  </si>
  <si>
    <t>Г. Смоленск, ул. 12 лет Октября, д. 7</t>
  </si>
  <si>
    <t>Г. Смоленск, ул. 12 лет Октября, д. 7в</t>
  </si>
  <si>
    <t>Г. Смоленск, ул. 25 Сентября, д. 48</t>
  </si>
  <si>
    <t>Г. Смоленск, ул. 25 Сентября, д. 52</t>
  </si>
  <si>
    <t>Г. Смоленск, ул. 25 Сентября, д. 7</t>
  </si>
  <si>
    <t>Г. Смоленск, ул. 2-я Краснинская, д. 9</t>
  </si>
  <si>
    <t>Г. Смоленск, ул. 4-я Загорная, д. 15</t>
  </si>
  <si>
    <t>Г. Смоленск, ул. Автозаводская, д. 21</t>
  </si>
  <si>
    <t>Г. Смоленск, ул. Академика Петрова, д. 4</t>
  </si>
  <si>
    <t>Г. Смоленск, ул. Академика Петрова, д. 4а</t>
  </si>
  <si>
    <t>Г. Смоленск, ул. Багратиона, д. 55а</t>
  </si>
  <si>
    <t>Г. Смоленск, ул. Багратиона, д. 9</t>
  </si>
  <si>
    <t>Г. Смоленск, ул. Беляева, д. 45</t>
  </si>
  <si>
    <t>Г. Смоленск, ул. Брестская, д. 4</t>
  </si>
  <si>
    <t>Г. Смоленск, ул. Гарабурды, д. 17б</t>
  </si>
  <si>
    <t>Г. Смоленск, ул. Госпитальная, д. 27</t>
  </si>
  <si>
    <t>Г. Смоленск, ул. Губенко, д. 2</t>
  </si>
  <si>
    <t>Г. Смоленск, ул. Губенко, д. 2а</t>
  </si>
  <si>
    <t>Г. Смоленск, ул. Карбышева, д. 10</t>
  </si>
  <si>
    <t>Г. Смоленск, ул. Карбышева, д. 11</t>
  </si>
  <si>
    <t>Г. Смоленск, ул. Карбышева, д. 12</t>
  </si>
  <si>
    <t>Г. Смоленск, ул. Кирова, д. 25б</t>
  </si>
  <si>
    <t>Г. Смоленск, ул. Кирова, д. 25в</t>
  </si>
  <si>
    <t>Г. Смоленск, ул. Кирова, д. 27а</t>
  </si>
  <si>
    <t>Г. Смоленск, ул. Кирова, д. 29а</t>
  </si>
  <si>
    <t>Г. Смоленск, ул. Кирова, д. 31а</t>
  </si>
  <si>
    <t>Г. Смоленск, ул. Кирова, д. 36</t>
  </si>
  <si>
    <t>Г. Смоленск, ул. Кирова, д. 55а</t>
  </si>
  <si>
    <t>Г. Смоленск, ул. Котовского, д. 5а</t>
  </si>
  <si>
    <t>Г. Смоленск, ул. Котовского, д. 23</t>
  </si>
  <si>
    <t>Г. Смоленск, ул. Крупской, д. 30</t>
  </si>
  <si>
    <t>Г. Смоленск, ул. Крупской, д. 32</t>
  </si>
  <si>
    <t>Г. Смоленск, ул. Крупской, д. 34</t>
  </si>
  <si>
    <t>Г. Смоленск, ул. Крупской, д. 44а</t>
  </si>
  <si>
    <t>Г. Смоленск, ул. Крупской, д. 60</t>
  </si>
  <si>
    <t>Г. Смоленск, ул. Куйбышева, д. 4</t>
  </si>
  <si>
    <t>Г. Смоленск, ул. Куйбышева, д. 10</t>
  </si>
  <si>
    <t>Г. Смоленск, ул. Лавочкина, д. 38</t>
  </si>
  <si>
    <t>Г. Смоленск, ул. Лавочкина, д. 46</t>
  </si>
  <si>
    <t>Г. Смоленск, ул. Лавочкина, д. 48</t>
  </si>
  <si>
    <t>Г. Смоленск, ул. Лавочкина, д. 49</t>
  </si>
  <si>
    <t>Г. Смоленск, ул. Лавочкина, д. 51/1</t>
  </si>
  <si>
    <t>Г. Смоленск, ул. Лавочкина, д. 52а</t>
  </si>
  <si>
    <t>Г. Смоленск, ул. Мало-Краснофлотская, д. 33а</t>
  </si>
  <si>
    <t>Г. Смоленск, ул. Марии Октябрьской, д. 12</t>
  </si>
  <si>
    <t>Г. Смоленск, ул. Марии Октябрьской, д. 12б</t>
  </si>
  <si>
    <t>Г. Смоленск, ул. Маршала Соколовского, д. 1</t>
  </si>
  <si>
    <t>Г. Смоленск, ул. Маршала Соколовского, д. 2</t>
  </si>
  <si>
    <t>Г. Смоленск, ул. Маршала Соколовского, д. 4</t>
  </si>
  <si>
    <t>Г. Смоленск, ул. Маршала Соколовского, д. 4а</t>
  </si>
  <si>
    <t>Г. Смоленск, ул. Маршала Соколовского, д. 4б</t>
  </si>
  <si>
    <t>Г. Смоленск, ул. Маршала Соколовского, д. 5а</t>
  </si>
  <si>
    <t>Г. Смоленск, ул. Маршала Соколовского, д. 5б</t>
  </si>
  <si>
    <t>Г. Смоленск, ул. Маршала Соколовского, д. 5в</t>
  </si>
  <si>
    <t>Г. Смоленск, ул. Маршала Соколовского, д. 7</t>
  </si>
  <si>
    <t>Г. Смоленск, ул. Маршала Соколовского, д. 7а</t>
  </si>
  <si>
    <t>Г. Смоленск, ул. Маршала Соколовского, д. 8а</t>
  </si>
  <si>
    <t>Г. Смоленск, ул. Маршала Соколовского, д. 9</t>
  </si>
  <si>
    <t>Г. Смоленск, ул. Маршала Соколовского, д. 9а</t>
  </si>
  <si>
    <t>Г. Смоленск, ул. Маршала Соколовского, д. 9б</t>
  </si>
  <si>
    <t>Г. Смоленск, ул. Маршала Соколовского, д. 9в</t>
  </si>
  <si>
    <t>Г. Смоленск, ул. Маршала Соколовского, д. 10</t>
  </si>
  <si>
    <t>Г. Смоленск, ул. Маршала Соколовского, д. 10а</t>
  </si>
  <si>
    <t>Г. Смоленск, ул. Маршала Соколовского, д. 11</t>
  </si>
  <si>
    <t>Г. Смоленск, ул. Маршала Соколовского, д. 14а</t>
  </si>
  <si>
    <t>Г. Смоленск, ул. Маршала Соколовского, д. 14б</t>
  </si>
  <si>
    <t>Г. Смоленск, ул. Маршала Соколовского, д. 14в</t>
  </si>
  <si>
    <t>Г. Смоленск, ул. Нарвская, д. 17</t>
  </si>
  <si>
    <t>Г. Смоленск, ул. Нахимова, д. 18</t>
  </si>
  <si>
    <t>Г. Смоленск, ул. Николаева, д. 13</t>
  </si>
  <si>
    <t>Г. Смоленск, ул. Николаева, д. 29</t>
  </si>
  <si>
    <t>Г. Смоленск, ул. Николаева, д. 46</t>
  </si>
  <si>
    <t>Г. Смоленск, ул. Николаева, д. 63</t>
  </si>
  <si>
    <t>Г. Смоленск, ул. Ново-Ленинградская, д. 5а</t>
  </si>
  <si>
    <t>Г. Смоленск, ул. Нормандия-Неман, д. 1</t>
  </si>
  <si>
    <t>Г. Смоленск, ул. Нормандия-Неман, д. 4</t>
  </si>
  <si>
    <t>Г. Смоленск, ул. Нормандия-Неман, д. 6</t>
  </si>
  <si>
    <t>Г. Смоленск, ул. Нормандия-Неман, д. 8</t>
  </si>
  <si>
    <t>Г. Смоленск, ул. Озерная, д. 2</t>
  </si>
  <si>
    <t>Г. Смоленск, ул. Озерная, д. 4</t>
  </si>
  <si>
    <t>Г. Смоленск, ул. Октябрьской революции, д. 28</t>
  </si>
  <si>
    <t>Г. Смоленск, ул. Октябрьской революции, д. 32</t>
  </si>
  <si>
    <t>Г. Смоленск, ул. Октябрьской революции, д. 36</t>
  </si>
  <si>
    <t>Г. Смоленск, ул. Октябрьской революции, д. 38</t>
  </si>
  <si>
    <t>Г. Смоленск, ул. Островского, д. 5</t>
  </si>
  <si>
    <t>Г. Смоленск, ул. Памфилова, д. 9</t>
  </si>
  <si>
    <t>Г. Смоленск, ул. Петра Алексеева, д. 3</t>
  </si>
  <si>
    <t>Г. Смоленск, ул. Полины Осипенко, д. 40</t>
  </si>
  <si>
    <t>Г. Смоленск, ул. Попова, д. 34</t>
  </si>
  <si>
    <t>Г. Смоленск, ул. Попова, д. 36</t>
  </si>
  <si>
    <t>Г. Смоленск, ул. Попова, д. 38</t>
  </si>
  <si>
    <t>Г. Смоленск, ул. Радищева, д. 4</t>
  </si>
  <si>
    <t>Г. Смоленск, ул. Раевского, д. 4а</t>
  </si>
  <si>
    <t>Г. Смоленск, ул. Раевского, д. 6</t>
  </si>
  <si>
    <t>Г. Смоленск, ул. Раевского, д. 8</t>
  </si>
  <si>
    <t>Г. Смоленск, ул. Румянцева, д. 1</t>
  </si>
  <si>
    <t>Г. Смоленск, ул. Румянцева, д. 11</t>
  </si>
  <si>
    <t>Г. Смоленск, ул. Румянцева, д. 15</t>
  </si>
  <si>
    <t>Г. Смоленск, ул. Рыленкова, д. 11</t>
  </si>
  <si>
    <t>Г. Смоленск, ул. Рыленкова, д. 13</t>
  </si>
  <si>
    <t>Г. Смоленск, ул. Рыленкова, д. 3</t>
  </si>
  <si>
    <t>Г. Смоленск, ул. Рыленкова, д. 4</t>
  </si>
  <si>
    <t>Г. Смоленск, ул. Рыленкова, д. 4а</t>
  </si>
  <si>
    <t>Г. Смоленск, ул. Рыленкова, д. 4б</t>
  </si>
  <si>
    <t>Г. Смоленск, ул. Рыленкова, д. 4в</t>
  </si>
  <si>
    <t>Г. Смоленск, ул. Рыленкова, д. 5</t>
  </si>
  <si>
    <t>Г. Смоленск, ул. Рыленкова, д. 6а, корпус 2</t>
  </si>
  <si>
    <t>Г. Смоленск, ул. Рыленкова, д. 9</t>
  </si>
  <si>
    <t>Г. Смоленск, ул. Седова, д. 22</t>
  </si>
  <si>
    <t>Г. Смоленск, ул. Соболева, д. 109б</t>
  </si>
  <si>
    <t>Г. Смоленск, ул. Средне-Лермонтовская, д. 29</t>
  </si>
  <si>
    <t>Г. Смоленск, ул. Станционная, д. 8б</t>
  </si>
  <si>
    <t>Г. Смоленск, ул. Твардовского, д. 2</t>
  </si>
  <si>
    <t>Г. Смоленск, ул. Твардовского, д. 20</t>
  </si>
  <si>
    <t>Г. Смоленск, ул. Твардовского, д. 6б</t>
  </si>
  <si>
    <t>Г. Смоленск, ул. Фрунзе, д. 20</t>
  </si>
  <si>
    <t>Г. Смоленск, ул. Фрунзе, д. 42</t>
  </si>
  <si>
    <t>Г. Смоленск, ул. Фрунзе, д. 64</t>
  </si>
  <si>
    <t>Г. Смоленск, ул. Фурманова, д. 45</t>
  </si>
  <si>
    <t>Г. Смоленск, ул. Чернышевского, д. 1</t>
  </si>
  <si>
    <t>Г. Смоленск, ул. Чернышевского, д. 5</t>
  </si>
  <si>
    <t>Г. Смоленск, ул. Черняховского, д. 28</t>
  </si>
  <si>
    <t>Г. Смоленск, ул. Черняховского, д. 32</t>
  </si>
  <si>
    <t>Г. Смоленск, ул. Черняховского, д. 36</t>
  </si>
  <si>
    <t>Г. Смоленск, ул. Шевченко, д. 71</t>
  </si>
  <si>
    <t>Г. Смоленск, ул. Шевченко, д. 73</t>
  </si>
  <si>
    <t>Г. Смоленск, ул. Шевченко, д. 87</t>
  </si>
  <si>
    <t>Г. Смоленск, ул. Щорса, д. 1</t>
  </si>
  <si>
    <t>Г. Смоленск, ул. Юрьева, д. 15</t>
  </si>
  <si>
    <t>1917-1974</t>
  </si>
  <si>
    <t>1930-1972</t>
  </si>
  <si>
    <t>1917-1968</t>
  </si>
  <si>
    <t>1917-1959</t>
  </si>
  <si>
    <t>1918-1960</t>
  </si>
  <si>
    <t>1959-1960</t>
  </si>
  <si>
    <t>1952</t>
  </si>
  <si>
    <t xml:space="preserve">шлаковый </t>
  </si>
  <si>
    <t>Дер. Верховье, ул. Поселковая, д. 3</t>
  </si>
  <si>
    <t>Дер. Кощино, ул. Мира, д. 1</t>
  </si>
  <si>
    <t>Пос. Автозаправочной станции, д. 5</t>
  </si>
  <si>
    <t>С. Печерск, ул. Минская, д. 24</t>
  </si>
  <si>
    <t>С. Печерск, ул. Минская, д. 26</t>
  </si>
  <si>
    <t>С. Талашкино, ул. Ленина, д. 21</t>
  </si>
  <si>
    <t>С. Талашкино, ул. Ленина, д. 23</t>
  </si>
  <si>
    <t>Дер. Бобыри, ул. Центральная, д. 5</t>
  </si>
  <si>
    <t>Дер. Бобыри, ул. Центральная, д. 7</t>
  </si>
  <si>
    <t>Дер. Вязгино, ул. Дорожная, д. 4</t>
  </si>
  <si>
    <t>Дер. Вязгино, ул. Дорожная, д. 5</t>
  </si>
  <si>
    <t>Дер. Вязгино, ул. Дорожная, д. 6</t>
  </si>
  <si>
    <t>Дер. Вязгино, ул. Дорожная, д. 8</t>
  </si>
  <si>
    <t>Дер. Магалинщина, ул. Садовая, д. 1</t>
  </si>
  <si>
    <t>Дер. Магалинщина, ул. Садовая, д. 2</t>
  </si>
  <si>
    <t>Дер. Санаторий Борок, д. 4</t>
  </si>
  <si>
    <t>Дер. Сметанино, ул. Озерная, д. 4</t>
  </si>
  <si>
    <t>Дер. Сметанино, ул. Озерная, д. 5</t>
  </si>
  <si>
    <t>Дер. Тепличный комбинат № 1, д. 1</t>
  </si>
  <si>
    <t>Дер. Тепличный комбинат № 1, д. 2</t>
  </si>
  <si>
    <t>Дер. Тепличный комбинат № 1, д. 3</t>
  </si>
  <si>
    <t>Пос. Автозаправочной станции, д. 1</t>
  </si>
  <si>
    <t>Пос. Авторемзавод, д. 6</t>
  </si>
  <si>
    <t>Пос. Гедеоновка, д. 12</t>
  </si>
  <si>
    <t>Пос. Гедеоновка, д. 13</t>
  </si>
  <si>
    <t>С. Катынь, ул. Витебское шоссе, д. 1</t>
  </si>
  <si>
    <t>С. Ольша, ул. Заозерная, д. 3</t>
  </si>
  <si>
    <t>С. Ольша, ул. Заозерная, д. 4</t>
  </si>
  <si>
    <t>С. Ольша, ул. Заозерная, д. 5</t>
  </si>
  <si>
    <t>С. Печерск, ул. Автодорожная, д. 2</t>
  </si>
  <si>
    <t>С. Печерск, ул. Минская, д. 2</t>
  </si>
  <si>
    <t>С. Пригорское, ул. Октябрьская, д. 11</t>
  </si>
  <si>
    <t>С. Пригорское, ул. Октябрьская, д. 7</t>
  </si>
  <si>
    <t>С. Пригорское, ул. Октябрьская, д. 9</t>
  </si>
  <si>
    <t>С. Талашкино, ул. Парковая, д. 6</t>
  </si>
  <si>
    <t>Дер. Богородицкое, ул. Викторова, д. 17</t>
  </si>
  <si>
    <t>Дер. Богородицкое, ул. Викторова, д. 18</t>
  </si>
  <si>
    <t>Дер. Богородицкое, ул. Викторова, д. 19</t>
  </si>
  <si>
    <t>Дер. Бубново, ул. Почтовая, д. 2</t>
  </si>
  <si>
    <t>Дер. Мощинки, ул. Садовая, д. 4</t>
  </si>
  <si>
    <t>Дер. Мощинки, ул. Садовая, д. 5</t>
  </si>
  <si>
    <t>Дер. Новые Батеки, ул. Школьная, д. 16</t>
  </si>
  <si>
    <t>Дер. Новые Батеки, ул. Школьная, д. 17</t>
  </si>
  <si>
    <t>Дер. Новые Батеки, ул. Школьная, д. 17а</t>
  </si>
  <si>
    <t>Дер. Профилакторий Кристалл, д. 1</t>
  </si>
  <si>
    <t>Дер. Рай, ул. Парковая, д. 10</t>
  </si>
  <si>
    <t>Дер. Рай, ул. Парковая, д. 12</t>
  </si>
  <si>
    <t>Дер. Рай, ул. Парковая, д. 14</t>
  </si>
  <si>
    <t>Дер. Сметанино, ул. Ветеранов, д. 11</t>
  </si>
  <si>
    <t>Дер. Сметанино, ул. Ветеранов, д. 8</t>
  </si>
  <si>
    <t>Дер. Хохлово, ул. Мира, д. 8</t>
  </si>
  <si>
    <t>Пос. Автозаправочной станции, д. 3</t>
  </si>
  <si>
    <t>Пос. Авторемзавод, д. 4</t>
  </si>
  <si>
    <t>Пос. Гедеоновка, д. 15</t>
  </si>
  <si>
    <t>С. Каспля-1, ул. Советская, д. 19</t>
  </si>
  <si>
    <t>С. Печерск, ул. Автодорожная, д. 6</t>
  </si>
  <si>
    <t>С. Талашкино, ул. Ленина, д. 13</t>
  </si>
  <si>
    <t>С. Талашкино, ул. Ленина, д. 9</t>
  </si>
  <si>
    <t>С. Талашкино, ул. Ленина, д. 9а</t>
  </si>
  <si>
    <t>С. Талашкино, ул. Садовая, д. 2</t>
  </si>
  <si>
    <t xml:space="preserve"> кирпич</t>
  </si>
  <si>
    <t xml:space="preserve">Дер. Мальцево, ул. Набережная Вазузы, д. 2 </t>
  </si>
  <si>
    <t>Дер. Мальцево, ул. Парковая, д. 2</t>
  </si>
  <si>
    <t>Г. Сычевка, ст. Сычевка, д. 16</t>
  </si>
  <si>
    <t>Г. Сычевка, ул. Большая Пролетарская, д. 9</t>
  </si>
  <si>
    <t>Г. Сычевка, ул. Большая Советская, д. 22</t>
  </si>
  <si>
    <t>Г. Сычевка, ул. Винокурова, д. 6а</t>
  </si>
  <si>
    <t>Г. Сычевка, ул. Винокурова, д. 8а</t>
  </si>
  <si>
    <t>Г. Сычевка, ул. Гоголя, д. 39</t>
  </si>
  <si>
    <t>Г. Сычевка, ул. Карла Маркса, д. 4</t>
  </si>
  <si>
    <t>Г. Сычевка, ул. Красноармейская, д. 80а</t>
  </si>
  <si>
    <t>Г. Сычевка, ул. Крыленко, д. 20</t>
  </si>
  <si>
    <t>Г. Сычевка, ул. Луначарского, д. 6а</t>
  </si>
  <si>
    <t>Дер. Вараксино, ул. Набережная, д. 3</t>
  </si>
  <si>
    <t>Дер. Ладыгино, ул. Луговая, д. 4</t>
  </si>
  <si>
    <t>Дер. Мальцево, ул. Труда, д. 1</t>
  </si>
  <si>
    <t>Дер. Юшино, ул. Центральная, д. 25</t>
  </si>
  <si>
    <t>Г. Сычевка, ул. Большая Пролетарская, д. 44а</t>
  </si>
  <si>
    <t>Г. Сычевка, ул. Большая Пролетарская, д. 67</t>
  </si>
  <si>
    <t>Г. Сычевка, ул. Григорьева, д. 18</t>
  </si>
  <si>
    <t>Г. Сычевка, ул. Карла Маркса, д. 15</t>
  </si>
  <si>
    <t>Г. Сычевка, ул. Красноармейская, д. 82а</t>
  </si>
  <si>
    <t>Г. Сычевка, ул. Ломоносова, д. 18</t>
  </si>
  <si>
    <t>Г. Сычевка, ул. СПТУ-27, д. 3</t>
  </si>
  <si>
    <t>Г. Сычевка, ул. СПТУ-27, д. 4</t>
  </si>
  <si>
    <t>Г. Сычевка, ул. Станционное Шоссе, д. 3</t>
  </si>
  <si>
    <t>Г. Сычевка, ул. Станционное Шоссе, д. 3а</t>
  </si>
  <si>
    <t>С. Темкино, ул. Лядное, д. 17</t>
  </si>
  <si>
    <t>С. Угра, ул. Ленина, д. 30</t>
  </si>
  <si>
    <t>Дер. Вешки, ул. Елочки, д. 21</t>
  </si>
  <si>
    <t>Дер. Вешки, ул. Южная, д. 4</t>
  </si>
  <si>
    <t>С. Угра, ул. Десантная, д. 9</t>
  </si>
  <si>
    <t>С. Угра, мкрн. ДОЗ, д. 14</t>
  </si>
  <si>
    <t>С. Угра, ул. Ленина, д. 46</t>
  </si>
  <si>
    <t>С. Угра, ул. Ленина, д. 48</t>
  </si>
  <si>
    <t>С. Угра, ул. Ленина, д. 60</t>
  </si>
  <si>
    <t>С. Угра, ул. Парковая, д. 9</t>
  </si>
  <si>
    <t>Пгт Хиславичи, ул. Советская, д. 104</t>
  </si>
  <si>
    <t>Пгт Хиславичи, ул. Советская, д. 123</t>
  </si>
  <si>
    <t>Пгт Хиславичи, ул. Советская, д. 45</t>
  </si>
  <si>
    <t>Пгт Хиславичи, ул. Берестнева, д. 26</t>
  </si>
  <si>
    <t>Пгт Хиславичи, пер. Кооперативный, д. 2</t>
  </si>
  <si>
    <t>Пгт Хиславичи, ул. Гагарина, д. 1</t>
  </si>
  <si>
    <t>Пгт Хиславичи, ул. Молодежная, д. 3</t>
  </si>
  <si>
    <t>Пгт Хиславичи, ул. Молодежная, д. 4</t>
  </si>
  <si>
    <t>Пгт Хиславичи, ул. Советская, д. 20</t>
  </si>
  <si>
    <t>Пгт Холм-Жирковский, ул. Карла Маркса, д. 7</t>
  </si>
  <si>
    <t>Пгт Холм-Жирковский, ул. Октябрьская, д. 29</t>
  </si>
  <si>
    <t>Пгт Холм-Жирковский, ул. Ленина, д. 3</t>
  </si>
  <si>
    <t>Пгт Холм-Жирковский, ул. Октябрьская, д. 31</t>
  </si>
  <si>
    <t>Пгт Холм-Жирковский, ул. Октябрьская, д. 33</t>
  </si>
  <si>
    <t>Пгт Холм-Жирковский, ул. Ленина, д. 4</t>
  </si>
  <si>
    <t>С. Нахимовское, пер. Михайловский, д. 1</t>
  </si>
  <si>
    <t>Пгт Шумячи, ул. Базарная, д. 15</t>
  </si>
  <si>
    <t>Пгт Шумячи, ул. Базарная, д. 21</t>
  </si>
  <si>
    <t>Пгт Шумячи, ул. Базарная, д. 50</t>
  </si>
  <si>
    <t>Пгт Шумячи, ул. Высокая, д. 15</t>
  </si>
  <si>
    <t>Пгт Шумячи, ул. Высокая, д. 18</t>
  </si>
  <si>
    <t>Пгт Шумячи, ул. Высокая, д. 20</t>
  </si>
  <si>
    <t>Пгт Шумячи, ул. Понятовская, д. 41</t>
  </si>
  <si>
    <t>Пгт Шумячи, ул. Высокая, д. 8</t>
  </si>
  <si>
    <t>Пгт Шумячи, ул. Маяковского, д. 3</t>
  </si>
  <si>
    <t>Пгт Шумячи, ул. Садовая, д. 20</t>
  </si>
  <si>
    <t>Пгт Шумячи, ул. Санаторная школа, д. 2</t>
  </si>
  <si>
    <t>Пгт Шумячи, ул. Санаторная школа, д. 3</t>
  </si>
  <si>
    <t>Пгт Шумячи, ул. Сельхозтехника, д. 3</t>
  </si>
  <si>
    <t>Пгт Шумячи, ул. Сельхозтехника, д. 5</t>
  </si>
  <si>
    <t>Пгт Шумячи, ул. Сельхозтехника, д. 8</t>
  </si>
  <si>
    <t>Пгт Шумячи, ул. Советская, д. 85</t>
  </si>
  <si>
    <t>С. Первомайский, пер. Советский, д. 14</t>
  </si>
  <si>
    <t>Г. Ярцево, ул. 50 лет Октября, д. 4</t>
  </si>
  <si>
    <t>Г. Ярцево, ул. Братьев Шаршановых, д. 45</t>
  </si>
  <si>
    <t>Г. Ярцево, ул. Гагарина, д. 10/20</t>
  </si>
  <si>
    <t>Г. Ярцево, ул. Гагарина, д. 11</t>
  </si>
  <si>
    <t>Г. Ярцево, ул. Гагарина, д. 14</t>
  </si>
  <si>
    <t>Г. Ярцево, ул. Гагарина, д. 2</t>
  </si>
  <si>
    <t>Г. Ярцево, ул. Гагарина, д. 6</t>
  </si>
  <si>
    <t>Г. Ярцево, ул. Гагарина, д. 8</t>
  </si>
  <si>
    <t>Г. Ярцево, ул. Интернациональная, д. 3</t>
  </si>
  <si>
    <t>Г. Ярцево, ул. Первомайская, д. 26</t>
  </si>
  <si>
    <t>Дер. Михейково, ул. Советская, д. 32</t>
  </si>
  <si>
    <t>Г. Ярцево, ул. Ленинская, д. 4</t>
  </si>
  <si>
    <t>Г. Ярцево, ул. Советская, д. 31</t>
  </si>
  <si>
    <t>Дер. Капыревщина, ул. Магистральная, д. 21</t>
  </si>
  <si>
    <t xml:space="preserve">Дер. Михейково, ул. Юбилейная, д. 3 </t>
  </si>
  <si>
    <t>Г. Ярцево, просп. Металлургов, д. 3</t>
  </si>
  <si>
    <t>Г. Ярцево, ул. Дачная, д. 22</t>
  </si>
  <si>
    <t>Г. Ярцево, ул. Заозерная, д. 2а</t>
  </si>
  <si>
    <t>Г. Ярцево, ул. Карла Маркса, д. 11а</t>
  </si>
  <si>
    <t>Г. Ярцево, ул. ЛММС, д. 2</t>
  </si>
  <si>
    <t>Г. Ярцево, ул. Макаренко, д. 8</t>
  </si>
  <si>
    <t>Г. Ярцево, ул. Максима Горького, д. 26</t>
  </si>
  <si>
    <t>Г. Ярцево, ул. Максима Горького, д. 28/1</t>
  </si>
  <si>
    <t>Г. Ярцево, ул. Максима Горького, д. 28/4</t>
  </si>
  <si>
    <t>Г. Ярцево, ул. Маршала Жукова, д. 9</t>
  </si>
  <si>
    <t>Г. Ярцево, ул. Милохово, д. 1</t>
  </si>
  <si>
    <t>Г. Ярцево, ул. Милохово, д. 2</t>
  </si>
  <si>
    <t>Г. Ярцево, ул. Прохорова, д. 13</t>
  </si>
  <si>
    <t>Г. Ярцево, ул. Смоленская, д. 27/26</t>
  </si>
  <si>
    <t>Г. Ярцево, ул. Советская, д. 29</t>
  </si>
  <si>
    <t>Г. Ярцево, ул. Солнечная, д. 1</t>
  </si>
  <si>
    <t>Г. Ярцево, ул. Солнечная, д. 3/1</t>
  </si>
  <si>
    <t>Г. Ярцево, ул. Солнечная, д. 3/2</t>
  </si>
  <si>
    <t>Г. Ярцево, ул. Солнечная, д. 3/3</t>
  </si>
  <si>
    <t>Г. Ярцево, ул. Солнечная, д. 3/4</t>
  </si>
  <si>
    <t>Г. Ярцево, ул. Строителей, д. 4</t>
  </si>
  <si>
    <t>Г. Ярцево, ул. Чернышевского, д. 1</t>
  </si>
  <si>
    <t>Г. Ярцево, ул. Школьная, д. 7</t>
  </si>
  <si>
    <t>Г. Ярцево, ул. Шоссейная, д. 23</t>
  </si>
  <si>
    <t>Г. Ярцево, ул. Шоссейная, д. 29</t>
  </si>
  <si>
    <t>Г. Ярцево, ул. Шоссейная, д. 31</t>
  </si>
  <si>
    <t>Г. Ярцево, ул. Шоссейная, д. 37</t>
  </si>
  <si>
    <t>Дер. Капыревщина, ул. Мира, д. 12</t>
  </si>
  <si>
    <t>Дер. Капыревщина, ул. Славы, д. 4</t>
  </si>
  <si>
    <t>Дер. Капыревщина, ул. Славы, д. 6</t>
  </si>
  <si>
    <t>Дер. Михейково, ул. Луговая, д. 13</t>
  </si>
  <si>
    <t>Дер. Михейково, ул. Юбилейная, д. 1</t>
  </si>
  <si>
    <t>Дер. Михейково, ул. Юбилейная, д. 10</t>
  </si>
  <si>
    <t>Дер. Михейково, ул. Юбилейная, д. 8</t>
  </si>
  <si>
    <t>2020-2022</t>
  </si>
  <si>
    <t>2014-2016</t>
  </si>
  <si>
    <t>1971-1973</t>
  </si>
  <si>
    <t>1983-1985</t>
  </si>
  <si>
    <t>С. Алексино, ул. Центральная, д. 20</t>
  </si>
  <si>
    <t>Дер. Гусино, ул. Комсомольская, д. 9</t>
  </si>
  <si>
    <t>Дер. Гусино, ул. Первомайская, д. 21а</t>
  </si>
  <si>
    <t>Дер. Маньково, ул. Советская, д. 13</t>
  </si>
  <si>
    <t>Дер. Маньково, ул. Советская, д. 15</t>
  </si>
  <si>
    <t>Дер. Павлово, ул. Механизаторов, д. 5</t>
  </si>
  <si>
    <t>Пгт Красный, ул. Советская, д. 34</t>
  </si>
  <si>
    <t>Г. Починок, мкрн. Ёлки, д. 198</t>
  </si>
  <si>
    <t>Г. Починок, пер. 2-й Советский, д. 7</t>
  </si>
  <si>
    <t>Г. Починок, пер. Терешковой, д. 16</t>
  </si>
  <si>
    <t>Г. Починок, пер. Терешковой, д. 18</t>
  </si>
  <si>
    <t>Г. Починок, ул. Кирова, д. 14</t>
  </si>
  <si>
    <t>Г. Починок, ул. Кирова, д. 16</t>
  </si>
  <si>
    <t>Г. Починок, ул. Красноармейская, д. 62</t>
  </si>
  <si>
    <t>Г. Починок, ул. Красноармейская, д. 62а</t>
  </si>
  <si>
    <t>Пгт Шумячи, ул. Санаторная школа, д. 4</t>
  </si>
  <si>
    <t>-</t>
  </si>
  <si>
    <t>Г. Вязьма, пер. Загородный, д. 21</t>
  </si>
  <si>
    <t>Г. Вязьма, ул. Воинов-интернационалистов, д. 3</t>
  </si>
  <si>
    <t>Г. Вязьма, ул. Восстания, д. 2</t>
  </si>
  <si>
    <t>Г. Вязьма, ул. Московская, д. 13</t>
  </si>
  <si>
    <t>Г. Вязьма, ул. Полины Осипенко, д. 1а</t>
  </si>
  <si>
    <t>Г. Вязьма, ул. Полины Осипенко, д. 25</t>
  </si>
  <si>
    <t>Г. Вязьма, ул. Полины Осипенко, д. 3а</t>
  </si>
  <si>
    <t>Г. Вязьма, ул. Репина, д. 17а</t>
  </si>
  <si>
    <t>Г. Вязьма, ул. Ленина, д. 63а</t>
  </si>
  <si>
    <t>С. Шуйское, ул. Новоселов, д. 1</t>
  </si>
  <si>
    <t>С. Шуйское, ул. Новоселов, д. 3</t>
  </si>
  <si>
    <t>Г. Вязьма, пер. Устинкин, д. 7а</t>
  </si>
  <si>
    <t>Г. Вязьма, ул. Парковая, д. 6</t>
  </si>
  <si>
    <t>Г. Вязьма, ул. Репина, д. 14</t>
  </si>
  <si>
    <t>Дер. Новое Село, ул. Октябрьская, д. 1</t>
  </si>
  <si>
    <t>Г. Гагарин, пер. Пионерский, д. 12</t>
  </si>
  <si>
    <t>Г. Гагарин, пер. Пионерский, д. 14</t>
  </si>
  <si>
    <t>Г. Гагарин, пер. Пионерский, д. 16</t>
  </si>
  <si>
    <t>Г. Демидов, ул. Просвещения, д. 8</t>
  </si>
  <si>
    <t>Г. Демидов, ул. Витебская, д. 25</t>
  </si>
  <si>
    <t>Г. Дорогобуж, пер. Строителей, д. 15</t>
  </si>
  <si>
    <t>Пгт Верхнеднепровский, просп. Химиков, д. 12</t>
  </si>
  <si>
    <t>Г. Духовщина, ул. Смоленская, д. 57/13</t>
  </si>
  <si>
    <t>Г. Ельня, ул. Интернациональная, д. 56</t>
  </si>
  <si>
    <t>Г. Ельня, ул. Ленина, д. 55</t>
  </si>
  <si>
    <t>Пгт Кардымово, ул. Красноармейская, д. 18</t>
  </si>
  <si>
    <t>Пгт Кардымово, ул. Социалистическая, д. 3</t>
  </si>
  <si>
    <t>Г. Починок, ул. Строителей, д. 20</t>
  </si>
  <si>
    <t>Дер. Даньково, д. 1</t>
  </si>
  <si>
    <t>Г. Рославль, мкрн. 16, д. 2</t>
  </si>
  <si>
    <t>Г. Рославль, ул. Имени Эдуарда Георгиевича Репина, д. 4, корпус 1</t>
  </si>
  <si>
    <t>Г. Рославль, ул. Имени Эдуарда Георгиевича Репина, д. 4, корпус 2</t>
  </si>
  <si>
    <t>Дер. Коски, ул. Луговая, д. 4</t>
  </si>
  <si>
    <t>Г. Рославль, ул. Пушкина, д. 64</t>
  </si>
  <si>
    <t>Г. Рудня, ул. Комсомольская, д. 10б</t>
  </si>
  <si>
    <t>Пгт Голынки, ул. Ленина, д. 12</t>
  </si>
  <si>
    <t>Пгт Голынки, ул. Ленина, д. 14</t>
  </si>
  <si>
    <t>Г. Рудня, ул. Западная, д. 19б</t>
  </si>
  <si>
    <t>Г. Рудня, ул. Льнозаводская, д. 12</t>
  </si>
  <si>
    <t>Г. Сафоново, ул. Гагарина, д. 5</t>
  </si>
  <si>
    <t>Г. Сафоново, ул. Гагарина, д. 5а</t>
  </si>
  <si>
    <t>Г. Сафоново, ул. Ленина, д. 5а</t>
  </si>
  <si>
    <t>Г. Сафоново, ул. Первомайская, д. 11</t>
  </si>
  <si>
    <t>Г. Сафоново, ул. Советская, д. 48а</t>
  </si>
  <si>
    <t>Дер. Крюково, д. 1</t>
  </si>
  <si>
    <t>Дер. Крюково, д. 2</t>
  </si>
  <si>
    <t>Дер. Николо-Погорелое, ул. Центральная, д. 2</t>
  </si>
  <si>
    <t>Дер. Пушкино, ул. Пролетарская, д. 27</t>
  </si>
  <si>
    <t>Г. Смоленск, городок Коминтерна, д. 8</t>
  </si>
  <si>
    <t>Г. Смоленск, просп. Строителей, д. 10</t>
  </si>
  <si>
    <t>Г. Смоленск, ул. 2-й Смоленский ручей, д. 5</t>
  </si>
  <si>
    <t>Г. Смоленск, ул. 25 Сентября, д. 26</t>
  </si>
  <si>
    <t>Г. Смоленск, ул. 25 Сентября, д. 30</t>
  </si>
  <si>
    <t>Г. Смоленск, ул. 25 Сентября, д. 38/1</t>
  </si>
  <si>
    <t>Г. Смоленск, ул. Автозаводская, д. 22а</t>
  </si>
  <si>
    <t>Г. Смоленск, ул. Автозаводская, д. 25</t>
  </si>
  <si>
    <t>Г. Смоленск, ул. Багратиона, д. 11а</t>
  </si>
  <si>
    <t>Г. Смоленск, ул. Багратиона, д. 65</t>
  </si>
  <si>
    <t>Г. Смоленск, ул. Гарабурды, д. 29</t>
  </si>
  <si>
    <t>Г. Смоленск, ул. Кловская, д. 38</t>
  </si>
  <si>
    <t>Г. Смоленск, ул. Лавочкина, д. 39</t>
  </si>
  <si>
    <t>Г. Смоленск, ул. Нарвская, д. 13</t>
  </si>
  <si>
    <t>Г. Смоленск, ул. Нахимова, д. 12</t>
  </si>
  <si>
    <t>Г. Смоленск, ул. Попова, д. 102</t>
  </si>
  <si>
    <t>Г. Смоленск, ул. Попова, д. 50</t>
  </si>
  <si>
    <t>Г. Смоленск, ул. Попова, д. 64</t>
  </si>
  <si>
    <t>Г. Смоленск, ул. Попова, д. 74</t>
  </si>
  <si>
    <t>Г. Смоленск, ул. Попова, д. 96</t>
  </si>
  <si>
    <t>Г. Смоленск, ул. Румянцева, д. 19</t>
  </si>
  <si>
    <t>Г. Смоленск, ул. Рыленкова, д. 35</t>
  </si>
  <si>
    <t>Г. Смоленск, ул. Рыленкова, д. 51</t>
  </si>
  <si>
    <t>Г. Смоленск, ул. Рыленкова, д. 59</t>
  </si>
  <si>
    <t>Г. Смоленск, ул. Строгань, д. 7</t>
  </si>
  <si>
    <t>Г. Смоленск, ул. Твардовского, д. 15а</t>
  </si>
  <si>
    <t>Г. Смоленск, ул. Тенишевой, д. 29</t>
  </si>
  <si>
    <t>Г. Смоленск, ул. Фрунзе, д. 11</t>
  </si>
  <si>
    <t>Г. Смоленск, ул. Фрунзе, д. 24</t>
  </si>
  <si>
    <t>Г. Смоленск, ул. Фрунзе, д. 5</t>
  </si>
  <si>
    <t>Г. Смоленск, ул. Чапаева, д. 1</t>
  </si>
  <si>
    <t>Г. Смоленск, ул. Черняховского, д. 42</t>
  </si>
  <si>
    <t>Г. Смоленск, ул. Попова, д. 54</t>
  </si>
  <si>
    <t>С. Всходы, ул. Исаковского, д. 37</t>
  </si>
  <si>
    <t>С. Угра, ул. Краснознаменная, д. 26</t>
  </si>
  <si>
    <t>С. Угра, ул. Школьная, д. 14</t>
  </si>
  <si>
    <t>С. Угра, ул. Ленина, д. 26</t>
  </si>
  <si>
    <t>Пгт Холм-Жирковский, ул. Победы, д. 16</t>
  </si>
  <si>
    <t>Пгт Шумячи, ул. Базарная, д. 49</t>
  </si>
  <si>
    <t>Пгт Шумячи, ул. Маяковского, д. 1</t>
  </si>
  <si>
    <t>Пгт Шумячи, ул. Маяковского, д. 9</t>
  </si>
  <si>
    <t>Пгт Шумячи, ул. Пионерская, д. 1а</t>
  </si>
  <si>
    <t>Пгт Шумячи, ул. Садовая, д. 9</t>
  </si>
  <si>
    <t>Пгт Шумячи, ул. Садовая, д. 14</t>
  </si>
  <si>
    <t>Пгт Шумячи, ул. Садовая, д. 16</t>
  </si>
  <si>
    <t>Пгт Шумячи, ул. Сельхозтехника, д. 16а</t>
  </si>
  <si>
    <t>Г. Ярцево, ул. Гагарина, д. 4</t>
  </si>
  <si>
    <t>Г. Ярцево, ул. ЛММС, д. 4</t>
  </si>
  <si>
    <t>Г. Ярцево, ул. Максима Горького, д. 13</t>
  </si>
  <si>
    <t>Г. Ярцево, ул. Автозаводская, д. 12</t>
  </si>
  <si>
    <t>Г. Ярцево, ул. Автозаводская, д. 16</t>
  </si>
  <si>
    <t>Г. Ярцево, ул. Ольховская, д. 7</t>
  </si>
  <si>
    <t>Г. Ярцево, ул. Ольховская, д. 11</t>
  </si>
  <si>
    <t>Дер. Капыревщина, ул. Мира, д. 8</t>
  </si>
  <si>
    <t>Г. Гагарин, ул. Свердлова, д. 90</t>
  </si>
  <si>
    <t>Г. Гагарин, ул. Стройотрядовская, д. 10</t>
  </si>
  <si>
    <t>С. Карманово, ул. Молодежная, д. 3</t>
  </si>
  <si>
    <t>Ст. Игоревская, ул. Южная, д. 8</t>
  </si>
  <si>
    <t>Г. Ельня, ул. Ольги Ржевской, д. 63</t>
  </si>
  <si>
    <t>Г. Десногорск, мкрн. 1, д. 2</t>
  </si>
  <si>
    <t>Г. Смоленск, ул. Ключевая, д. 6б</t>
  </si>
  <si>
    <t>Г. Смоленск, ул. Тургенева, д. 34</t>
  </si>
  <si>
    <t>Г. Вязьма, пер. Загородный, д. 2</t>
  </si>
  <si>
    <t>Г. Вязьма, ул. Воинов-интернационалистов, д. 5, корпус 3</t>
  </si>
  <si>
    <t>Г. Вязьма, ул. Калинина, д. 1</t>
  </si>
  <si>
    <t>Г. Вязьма, ул. Полевая, д. 47</t>
  </si>
  <si>
    <t>1986-1987</t>
  </si>
  <si>
    <t>Г. Гагарин, ул. Строителей, д. 151а, корпус 2</t>
  </si>
  <si>
    <t>Г. Десногорск, мкрн. 3, д. 11</t>
  </si>
  <si>
    <t>Г. Десногорск, мкрн. 3, д. 1б</t>
  </si>
  <si>
    <t>Г. Десногорск, мкрн. 4, д. 1</t>
  </si>
  <si>
    <t>Г. Десногорск, мкрн. 4, д. 10</t>
  </si>
  <si>
    <t>Г. Десногорск, мкрн. 4, д. 15</t>
  </si>
  <si>
    <t>Г. Десногорск, мкрн. 4, д. 2</t>
  </si>
  <si>
    <t>Г. Десногорск, мкрн. 4, д. 4</t>
  </si>
  <si>
    <t>Г. Десногорск, мкрн. 2, д. 12</t>
  </si>
  <si>
    <t>Г. Десногорск, мкрн. 2, д. 13</t>
  </si>
  <si>
    <t>Г. Десногорск, мкрн. 2, д. 16</t>
  </si>
  <si>
    <t>Г. Десногорск, мкрн. 2, д. 18</t>
  </si>
  <si>
    <t>Г. Десногорск, мкрн. 2, д. 21</t>
  </si>
  <si>
    <t>Г. Десногорск, мкрн. 2, д. 22</t>
  </si>
  <si>
    <t>Г. Десногорск, мкрн. 2, д. 23</t>
  </si>
  <si>
    <t>Г. Десногорск, мкрн. 2, д. 26</t>
  </si>
  <si>
    <t>Г. Десногорск, мкрн. 2, д. 27</t>
  </si>
  <si>
    <t>Г. Десногорск, мкрн. 2, д. 28</t>
  </si>
  <si>
    <t>Г. Десногорск, мкрн. 2, д. 29</t>
  </si>
  <si>
    <t>Г. Десногорск, мкрн. 2, д. 5</t>
  </si>
  <si>
    <t>Г. Десногорск, мкрн. 2, д. 6</t>
  </si>
  <si>
    <t>Г. Десногорск, мкрн. 2, д. 7</t>
  </si>
  <si>
    <t>Г. Десногорск, мкрн. 2, д. 8</t>
  </si>
  <si>
    <t>Г. Десногорск, мкрн. 3, д. 1</t>
  </si>
  <si>
    <t>Г. Десногорск, мкрн. 3, д. 10</t>
  </si>
  <si>
    <t>Г. Десногорск, мкрн. 3, д. 13</t>
  </si>
  <si>
    <t>Г. Десногорск, мкрн. 3, д. 13а</t>
  </si>
  <si>
    <t>Г. Десногорск, мкрн. 3, д. 14</t>
  </si>
  <si>
    <t>Г. Десногорск, мкрн. 3, д. 15</t>
  </si>
  <si>
    <t>Г. Десногорск, мкрн. 3, д. 15а</t>
  </si>
  <si>
    <t>Г. Десногорск, мкрн. 3, д. 16</t>
  </si>
  <si>
    <t>Г. Десногорск, мкрн. 3, д. 16а</t>
  </si>
  <si>
    <t>Г. Десногорск, мкрн. 3, д. 16б</t>
  </si>
  <si>
    <t>Г. Десногорск, мкрн. 3, д. 17</t>
  </si>
  <si>
    <t>Г. Десногорск, мкрн. 3, д. 18</t>
  </si>
  <si>
    <t>Г. Десногорск, мкрн. 3, д. 19</t>
  </si>
  <si>
    <t>Г. Десногорск, мкрн. 3, д. 1а</t>
  </si>
  <si>
    <t>Г. Десногорск, мкрн. 3, д. 2</t>
  </si>
  <si>
    <t>Г. Десногорск, мкрн. 3, д. 20</t>
  </si>
  <si>
    <t>Г. Десногорск, мкрн. 3, д. 21</t>
  </si>
  <si>
    <t>Г. Десногорск, мкрн. 3, д. 22</t>
  </si>
  <si>
    <t>Г. Десногорск, мкрн. 3, д. 3</t>
  </si>
  <si>
    <t>Г. Десногорск, мкрн. 3, д. 4</t>
  </si>
  <si>
    <t>Г. Десногорск, мкрн. 3, д. 5</t>
  </si>
  <si>
    <t>Г. Десногорск, мкрн. 3, д. 6</t>
  </si>
  <si>
    <t>Г. Десногорск, мкрн. 3, д. 7</t>
  </si>
  <si>
    <t>Г. Десногорск, мкрн. 3, д. 8</t>
  </si>
  <si>
    <t>Г. Десногорск, мкрн. 3, д. 9</t>
  </si>
  <si>
    <t>Г. Десногорск, мкрн. 4, д. 11</t>
  </si>
  <si>
    <t>Г. Десногорск, мкрн. 4, д. 12</t>
  </si>
  <si>
    <t>Г. Десногорск, мкрн. 4, д. 13</t>
  </si>
  <si>
    <t>Г. Десногорск, мкрн. 4, д. 14</t>
  </si>
  <si>
    <t>Г. Десногорск, мкрн. 4, д. 3</t>
  </si>
  <si>
    <t>Г. Десногорск, мкрн. 4, д. 43</t>
  </si>
  <si>
    <t>Г. Десногорск, мкрн. 4, д. 6</t>
  </si>
  <si>
    <t>Г. Десногорск, мкрн. 4, д. 9</t>
  </si>
  <si>
    <t>Г. Ельня, ул. Интернациональная, д. 40а</t>
  </si>
  <si>
    <t>Г. Сафоново, ул. Ленина, д. 1а</t>
  </si>
  <si>
    <t>Г. Смоленск, мкрн. Королевка, д. 7</t>
  </si>
  <si>
    <t>Г. Смоленск, пер. Киевский, д. 16, корпус 2</t>
  </si>
  <si>
    <t>Г. Смоленск, пер. Колхозный, д. 19</t>
  </si>
  <si>
    <t>1994-1998</t>
  </si>
  <si>
    <t>Г. Смоленск, просп. Гагарина, д. 48а</t>
  </si>
  <si>
    <t>Г. Смоленск, просп. Строителей, д. 7</t>
  </si>
  <si>
    <t>Г. Смоленск, пр. Дзержинского, д. 8</t>
  </si>
  <si>
    <t>Г. Смоленск, пр. Трамвайный, д. 2</t>
  </si>
  <si>
    <t>Г. Смоленск, ул. 25 Сентября, д. 32</t>
  </si>
  <si>
    <t>Г. Смоленск, ул. Автозаводская, д. 27</t>
  </si>
  <si>
    <t>Г. Смоленск, ул. Автозаводская, д. 27а</t>
  </si>
  <si>
    <t>Г. Смоленск, ул. Автозаводская, д. 27б</t>
  </si>
  <si>
    <t>Г. Смоленск, ул. Автозаводская, д. 35</t>
  </si>
  <si>
    <t>Г. Смоленск, ул. Автозаводская, д. 60</t>
  </si>
  <si>
    <t>Г. Смоленск, ул. Госпитальная, д. 15</t>
  </si>
  <si>
    <t>1997-1998</t>
  </si>
  <si>
    <t>Г. Смоленск, ул. Кирова, д. 30а</t>
  </si>
  <si>
    <t>Г. Смоленск, ул. Кловская, д. 40</t>
  </si>
  <si>
    <t>Г. Смоленск, ул. Крупской, д. 45а</t>
  </si>
  <si>
    <t>Г. Смоленск, ул. Куйбышева, д. 8</t>
  </si>
  <si>
    <t>Г. Смоленск, ул. Лавочкина, д. 54б</t>
  </si>
  <si>
    <t>Г. Смоленск, ул. Лавочкина, д. 54в</t>
  </si>
  <si>
    <t>Г. Смоленск, ул. Маршала Соколовского, д. 5д</t>
  </si>
  <si>
    <t>Г. Смоленск, ул. Нахимова, д. 13а</t>
  </si>
  <si>
    <t>Г. Смоленск, ул. Нахимова, д. 13б</t>
  </si>
  <si>
    <t>Г. Смоленск, ул. Нахимова, д. 31</t>
  </si>
  <si>
    <t>Г. Смоленск, ул. Николаева, д. 20</t>
  </si>
  <si>
    <t>Г. Смоленск, ул. Николаева, д. 21б</t>
  </si>
  <si>
    <t>Г. Смоленск, ул. Николаева, д. 79</t>
  </si>
  <si>
    <t>Г. Смоленск, ул. Ново-Киевская, д. 3б</t>
  </si>
  <si>
    <t>Г. Смоленск, ул. Нормандия-Неман, д. 17, корпус 1</t>
  </si>
  <si>
    <t>Г. Смоленск, ул. Оршанская, д. 20</t>
  </si>
  <si>
    <t>Г. Смоленск, ул. Попова, д. 132</t>
  </si>
  <si>
    <t>Г. Смоленск, ул. Попова, д. 40а</t>
  </si>
  <si>
    <t>Г. Смоленск, ул. Рыленкова, д. 27</t>
  </si>
  <si>
    <t>Г. Смоленск, ул. Рыленкова, д. 72</t>
  </si>
  <si>
    <t>Г. Смоленск, ул. Седова, д. 20</t>
  </si>
  <si>
    <t>Г. Смоленск, ул. Седова, д. 26</t>
  </si>
  <si>
    <t>Г. Смоленск, ул. Тенишевой, д. 31</t>
  </si>
  <si>
    <t>1987-1992</t>
  </si>
  <si>
    <t>Г. Смоленск, ул. Толмачева, д. 3</t>
  </si>
  <si>
    <t>Г. Смоленск, ул. Шевченко, д. 73а</t>
  </si>
  <si>
    <t>Г. Смоленск, ул. Шевченко, д. 73б</t>
  </si>
  <si>
    <t>Г. Ярцево, просп. Металлургов, д. 18</t>
  </si>
  <si>
    <t>Г. Ярцево, просп. Металлургов, д. 24</t>
  </si>
  <si>
    <t>Г. Ярцево, просп. Металлургов, д. 30</t>
  </si>
  <si>
    <t>Г. Ярцево, просп. Металлургов, д. 48</t>
  </si>
  <si>
    <t>Г. Смоленск, ул. Попова, д. 110, корпус 1</t>
  </si>
  <si>
    <t>Г. Смоленск, ул. Попова, д. 110, корпус 2</t>
  </si>
  <si>
    <t>1. Муниципальное образование «Велижский муниципальный округ» Смоленской области</t>
  </si>
  <si>
    <t>Итого по муниципальному образованию
«Велижский муниципальный округ» Смоленской области</t>
  </si>
  <si>
    <t>2. Муниципальное образование «Вяземский муниципальный округ» Смоленской области</t>
  </si>
  <si>
    <t>Итого по муниципальному образованию
«Вяземский муниципальный округ» Смоленской области</t>
  </si>
  <si>
    <t>Г. Вязьма, ул. Софьи Перовской, д. 5</t>
  </si>
  <si>
    <t>Итого по муниципальному образованию
«Гагаринский муниципальный округ» Смоленской области</t>
  </si>
  <si>
    <t>С. Новый, ул. 1 Мая, д. 2</t>
  </si>
  <si>
    <t>С. Новый, ул. 1 Мая, д. 3</t>
  </si>
  <si>
    <t>С. Новый, ул. 1 Мая, д. 5</t>
  </si>
  <si>
    <t>4. Муниципальное образование «Глинковский муниципальный округ» Смоленской области</t>
  </si>
  <si>
    <t>Итого по муниципальному образованию
«Глинковский муниципальный округ» Смоленской области</t>
  </si>
  <si>
    <t>Итого по муниципальному образованию
«Демидовский муниципальный округ» Смоленской области</t>
  </si>
  <si>
    <t>6. Городской округ город Десногорск Смоленской области</t>
  </si>
  <si>
    <t>Итого по городскому округу
город Десногорск Смоленской области</t>
  </si>
  <si>
    <t>7. Муниципальное образование «Дорогобужский муниципальный округ» Смоленской области</t>
  </si>
  <si>
    <t>Итого по муниципальному образованию
«Дорогобужский муниципальный округ» Смоленской области</t>
  </si>
  <si>
    <t>8. Муниципальное образование «Духовщинский муниципальный округ» Смоленской области</t>
  </si>
  <si>
    <t>Итого по муниципальному образованию
«Духовщинский муниципальный округ» Смоленской области</t>
  </si>
  <si>
    <t>9. Муниципальное образование «Ельнинский муниципальный округ» Смоленской области</t>
  </si>
  <si>
    <t>Итого по муниципальному образованию
«Ельнинский муниципальный округ» Смоленской области</t>
  </si>
  <si>
    <t>10. Муниципальное образование «Ершичский муниципальный округ» Смоленской области</t>
  </si>
  <si>
    <t>Итого по муниципальному образованию
«Ершичский муниципальный округ» Смоленской области</t>
  </si>
  <si>
    <t>11. Муниципальное образование «Кардымовский муниципальный округ» Смоленской области</t>
  </si>
  <si>
    <t>Итого по муниципальному образованию
«Кардымовский муниципальный округ» Смоленской области</t>
  </si>
  <si>
    <t>12. Муниципальное образование «Краснинский муниципальный округ» Смоленской области</t>
  </si>
  <si>
    <t>Итого по муниципальному образованию
«Краснинский муниципальный округ» 
Смоленской области</t>
  </si>
  <si>
    <t>13. Муниципальное образование «Монастырщинский муниципальный округ» Смоленской области</t>
  </si>
  <si>
    <t>Итого по муниципальному образованию
«Монастырщинский муниципальный округ» Смоленской области</t>
  </si>
  <si>
    <t>14. Муниципальное образование «Новодугинский муниципальный округ» Смоленской области</t>
  </si>
  <si>
    <t>Итого по муниципальному образованию
«Новодугинский муниципальный округ» 
Смоленской области</t>
  </si>
  <si>
    <t>15. Муниципальное образование «Починковский муниципальный округ» Смоленской области</t>
  </si>
  <si>
    <t>Итого по муниципальному образованию
«Починковский муниципальный округ» 
Смоленской области</t>
  </si>
  <si>
    <t>16. Муниципальное образование «Рославльский муниципальный округ» Смоленской области</t>
  </si>
  <si>
    <t>17. Муниципальное образование «Руднянский муниципальный округ» Смоленской области</t>
  </si>
  <si>
    <t>Итого по муниципальному образованию
«Руднянский муниципальный округ» Смоленской области</t>
  </si>
  <si>
    <t>18. Муниципальное образование «Сафоновский муниципальный округ» Смоленской области</t>
  </si>
  <si>
    <t>Итого по муниципальному образованию
«Сафоновский муниципальный округ» Смоленской области</t>
  </si>
  <si>
    <t>19. Городской округ Смоленск</t>
  </si>
  <si>
    <t>Итого по городскому округу Смоленск</t>
  </si>
  <si>
    <t>Г. Смоленск, ул. Автозаводская, д. 46в</t>
  </si>
  <si>
    <t>Г. Смоленск, ул. Автозаводская, д. 46</t>
  </si>
  <si>
    <t>восстано-влен 
в 1946</t>
  </si>
  <si>
    <t>20. Муниципальное образование «Смоленский муниципальный округ» Смоленской области</t>
  </si>
  <si>
    <t>Итого по муниципальному образованию
«Смоленский муниципальный округ» 
Смоленской области</t>
  </si>
  <si>
    <t>21. Муниципальное образование «Сычевский муниципальный округ» Смоленской области</t>
  </si>
  <si>
    <t>Итого по муниципальному образованию
«Сычевский муниципальный округ» Смоленской области</t>
  </si>
  <si>
    <t>22. Муниципальное образование «Темкинский муниципальный округ» Смоленской области</t>
  </si>
  <si>
    <t>Итого по муниципальному образованию
«Темкинский муниципальный округ» 
Смоленской области</t>
  </si>
  <si>
    <t>23. Муниципальное образование «Угранский муниципальный округ» Смоленской области</t>
  </si>
  <si>
    <t>Итого по муниципальному образованию
«Угранский муниципальный округ» Смоленской области</t>
  </si>
  <si>
    <t>24. Муниципальное образование «Хиславичский муниципальный округ» Смоленской области</t>
  </si>
  <si>
    <t>Итого по муниципальному образованию
«Хиславичский муниципальный округ» 
Смоленской области</t>
  </si>
  <si>
    <t>25. Муниципальное образование «Холм-Жирковский муниципальный округ» Смоленской области</t>
  </si>
  <si>
    <t>Итого по муниципальному образованию
«Холм-Жирковский муниципальный округ» 
Смоленской области</t>
  </si>
  <si>
    <t>26. Муниципальное образование «Шумячский муниципальный округ» Смоленской области</t>
  </si>
  <si>
    <t>Итого по муниципальному образованию
«Шумячский муниципальный округ» 
Смоленской области</t>
  </si>
  <si>
    <t>27. Муниципальное образование «Ярцевский муниципальный округ» Смоленской области</t>
  </si>
  <si>
    <t>Итого по муниципальному образованию
«Ярцевский муниципальный округ» Смоленской области</t>
  </si>
  <si>
    <t xml:space="preserve">щитовой </t>
  </si>
  <si>
    <t>5. Муниципальное образование «Демидовский муниципальный округ» Смоленской области</t>
  </si>
  <si>
    <t>Пгт Монастырщина, ул. 25 Cентября, д. 4</t>
  </si>
  <si>
    <t>Пгт Монастырщина, ул. 25 Cентября, д. 6</t>
  </si>
  <si>
    <t>Пгт Монастырщина, ул. 25 Cентября, д. 8</t>
  </si>
  <si>
    <t>Пгт Монастырщина, ул. 25 Cентября, д. 10</t>
  </si>
  <si>
    <t>Пгт Монастырщина, ул. 25 Cентября, д. 12</t>
  </si>
  <si>
    <t>Итого по муниципальному образованию
«Рославльский муниципальный округ» 
Смоленской области</t>
  </si>
  <si>
    <t>Г. Вязьма, ул. Московская, д. 28</t>
  </si>
  <si>
    <t>Г. Гагарин, ул. Гагарина, д. 41</t>
  </si>
  <si>
    <t>Г. Сафоново, микрорайон-1, д. 15</t>
  </si>
  <si>
    <t>Г. Сафоново, микрорайон-1, д. 28</t>
  </si>
  <si>
    <t>Г. Сафоново, микрорайон-1, д. 30</t>
  </si>
  <si>
    <t>Г. Сафоново, микрорайон-3, д. 2</t>
  </si>
  <si>
    <t>Г. Сафоново, ул. Вахрушева, д. 17</t>
  </si>
  <si>
    <t>Г. Смоленск, Краснинское шоссе, д. 3б</t>
  </si>
  <si>
    <t>Г. Смоленск, Краснинское шоссе, д. 5</t>
  </si>
  <si>
    <t>Г. Смоленск, мкрн. Королевка, д. 8</t>
  </si>
  <si>
    <t>Г. Смоленск, мкрн. Королевка, д. 9</t>
  </si>
  <si>
    <t>Г. Смоленск, мкрн. Королевка, д. 10</t>
  </si>
  <si>
    <t>Г. Смоленск, мкрн. Королевка, д. 11</t>
  </si>
  <si>
    <t>Г. Смоленск, пер. 2-й Краснинский, д. 6б</t>
  </si>
  <si>
    <t>Г. Смоленск, пер. 2-й Краснинский, д. 14</t>
  </si>
  <si>
    <t>Г. Смоленск, пер. Киевский, д. 3</t>
  </si>
  <si>
    <t>Г. Смоленск, пер. Смирнова, д. 7</t>
  </si>
  <si>
    <t>Г. Смоленск, пер. Юннатов, д. 1</t>
  </si>
  <si>
    <t>Г. Смоленск, пер. Юннатов, д. 5</t>
  </si>
  <si>
    <t>Г. Смоленск, просп. Гагарина, д. 26</t>
  </si>
  <si>
    <t>Г. Смоленск, просп. Гагарина, д. 30</t>
  </si>
  <si>
    <t>Г. Смоленск, просп. Гагарина, д. 32</t>
  </si>
  <si>
    <t>Г. Смоленск, просп. Гагарина, д. 39</t>
  </si>
  <si>
    <t>Г. Смоленск, просп. Гагарина, д. 48</t>
  </si>
  <si>
    <t>Г. Смоленск, просп. Гагарина, д. 70</t>
  </si>
  <si>
    <t>Г. Смоленск, просп. Гагарина, д. 76</t>
  </si>
  <si>
    <t>Г. Смоленск, просп. Строителей, д. 13</t>
  </si>
  <si>
    <t>Г. Смоленск, ул. 25 Сентября, д. 30а</t>
  </si>
  <si>
    <t>Г. Смоленск, ул. 25 Сентября, д. 40</t>
  </si>
  <si>
    <t>Г. Смоленск, ул. 25 Сентября, д. 62, корпус 1</t>
  </si>
  <si>
    <t>Г. Смоленск, ул. 25 Сентября, д. 62, корпус 2</t>
  </si>
  <si>
    <t>Г. Смоленск, ул. Бородинская, д. 1</t>
  </si>
  <si>
    <t>Г. Смоленск, ул. Гарабурды, д. 23а</t>
  </si>
  <si>
    <t>Г. Смоленск, ул. Гарабурды, д. 25</t>
  </si>
  <si>
    <t>Г. Смоленск, ул. Дохтурова, д. 29</t>
  </si>
  <si>
    <t>Г. Смоленск, ул. Кирова, д. 22д</t>
  </si>
  <si>
    <t>Г. Смоленск, ул. Кирова, д. 23</t>
  </si>
  <si>
    <t>Г. Смоленск, ул. Кирова, д. 27в</t>
  </si>
  <si>
    <t>Г. Смоленск, ул. Кирова, д. 28а</t>
  </si>
  <si>
    <t>Г. Смоленск, ул. Кирова, д. 29в</t>
  </si>
  <si>
    <t>Г. Смоленск, ул. Кирова, д. 32а</t>
  </si>
  <si>
    <t>Г. Смоленск, ул. Кирова, д. 34а</t>
  </si>
  <si>
    <t>Г. Смоленск, ул. Кирова, д. 53/11</t>
  </si>
  <si>
    <t>Г. Смоленск, ул. Кловская, д. 23</t>
  </si>
  <si>
    <t>Г. Смоленск, ул. Кловская, д. 25</t>
  </si>
  <si>
    <t>Г. Смоленск, ул. Крупской, д. 44б</t>
  </si>
  <si>
    <t>Г. Смоленск, ул. Крупской, д. 55а</t>
  </si>
  <si>
    <t>Г. Смоленск, ул. Лавочкина, д. 54е</t>
  </si>
  <si>
    <t>Г. Смоленск, ул. Ломоносова, д. 10а</t>
  </si>
  <si>
    <t>Г. Смоленск, ул. Марии Октябрьской, д. 18</t>
  </si>
  <si>
    <t>Г. Смоленск, ул. Марии Октябрьской, д. 20</t>
  </si>
  <si>
    <t>Г. Смоленск, ул. Марии Октябрьской, д. 22</t>
  </si>
  <si>
    <t>Г. Смоленск, ул. Маршала Соколовского, д. 13а</t>
  </si>
  <si>
    <t>Г. Смоленск, ул. Маршала Соколовского, д. 15</t>
  </si>
  <si>
    <t>Г. Смоленск, ул. Нахимова, д. 13в</t>
  </si>
  <si>
    <t>Г. Смоленск, ул. Нахимова, д. 13г</t>
  </si>
  <si>
    <t>Г. Смоленск, ул. Нахимова, д. 14</t>
  </si>
  <si>
    <t>Г. Смоленск, ул. Нахимова, д. 15</t>
  </si>
  <si>
    <t>Г. Смоленск, ул. Нахимова, д. 23</t>
  </si>
  <si>
    <t>Г. Смоленск, ул. Нахимова, д. 27</t>
  </si>
  <si>
    <t>Г. Смоленск, ул. Николаева, д. 12в</t>
  </si>
  <si>
    <t>Г. Смоленск, ул. Николаева, д. 19а</t>
  </si>
  <si>
    <t>Г. Смоленск, ул. Николаева, д. 27а</t>
  </si>
  <si>
    <t>Г. Смоленск, ул. Николаева, д. 34в</t>
  </si>
  <si>
    <t>Г. Смоленск, ул. Ново-Киевская, д. 2</t>
  </si>
  <si>
    <t>Г. Смоленск, ул. Ново-Киевская, д. 3</t>
  </si>
  <si>
    <t>Г. Смоленск, ул. Ново-Киевская, д. 4</t>
  </si>
  <si>
    <t>Г. Смоленск, ул. Ново-Киевская, д. 9</t>
  </si>
  <si>
    <t>Г. Смоленск, ул. Нормандия-Неман, д. 11, корпус 1</t>
  </si>
  <si>
    <t>Г. Смоленск, ул. Нормандия-Неман, д. 11, корпус 2</t>
  </si>
  <si>
    <t>Г. Смоленск, ул. Нормандия-Неман, д. 13, корпус 1</t>
  </si>
  <si>
    <t>Г. Смоленск, ул. Нормандия-Неман, д. 13, корпус 2</t>
  </si>
  <si>
    <t>Г. Смоленск, ул. Нормандия-Неман, д. 19, корпус 2</t>
  </si>
  <si>
    <t>Г. Смоленск, ул. Нормандия-Неман, д. 23в</t>
  </si>
  <si>
    <t>Г. Смоленск, ул. Нормандия-Неман, д. 24б</t>
  </si>
  <si>
    <t>Г. Смоленск, ул. Нормандия-Неман, д. 24в</t>
  </si>
  <si>
    <t>Г. Смоленск, ул. Нормандия-Неман, д. 26</t>
  </si>
  <si>
    <t>Г. Смоленск, ул. Нормандия-Неман, д. 30</t>
  </si>
  <si>
    <t>Г. Смоленск, ул. Нормандия-Неман, д. 31</t>
  </si>
  <si>
    <t>Г. Смоленск, ул. Оршанская, д. 13</t>
  </si>
  <si>
    <t>Г. Смоленск, ул. Оршанская, д. 16</t>
  </si>
  <si>
    <t>Г. Смоленск, ул. Оршанская, д. 17</t>
  </si>
  <si>
    <t>Г. Смоленск, ул. Оршанская, д. 18</t>
  </si>
  <si>
    <t>Г. Смоленск, ул. Оршанская, д. 23</t>
  </si>
  <si>
    <t>Г. Смоленск, ул. Петра Алексеева, д. 2/37</t>
  </si>
  <si>
    <t>Г. Смоленск, ул. Петра Алексеева, д. 8</t>
  </si>
  <si>
    <t>Г. Смоленск, ул. Петра Алексеева, д. 15/70</t>
  </si>
  <si>
    <t>Г. Смоленск, ул. Петра Алексеева, д. 16</t>
  </si>
  <si>
    <t>Г. Смоленск, ул. Петра Алексеева, д. 22/72</t>
  </si>
  <si>
    <t>Г. Смоленск, ул. Попова, д. 48</t>
  </si>
  <si>
    <t>Г. Смоленск, ул. Попова, д. 60</t>
  </si>
  <si>
    <t>Г. Смоленск, ул. Попова, д. 76</t>
  </si>
  <si>
    <t>Г. Смоленск, ул. Попова, д. 84</t>
  </si>
  <si>
    <t>Г. Смоленск, ул. Попова, д. 86</t>
  </si>
  <si>
    <t>Г. Смоленск, ул. Попова, д. 98</t>
  </si>
  <si>
    <t>Г. Смоленск, ул. Попова, д. 104</t>
  </si>
  <si>
    <t>Г. Смоленск, ул. Попова, д. 112</t>
  </si>
  <si>
    <t>Г. Смоленск, ул. Попова, д. 114</t>
  </si>
  <si>
    <t>Г. Смоленск, ул. Попова, д. 116</t>
  </si>
  <si>
    <t>Г. Смоленск, ул. Попова, д. 118</t>
  </si>
  <si>
    <t>Г. Смоленск, ул. Попова, д. 120</t>
  </si>
  <si>
    <t>Г. Смоленск, ул. Попова, д. 121</t>
  </si>
  <si>
    <t>Г. Смоленск, ул. Попова, д. 126</t>
  </si>
  <si>
    <t>Г. Смоленск, ул. Попова, д. 128</t>
  </si>
  <si>
    <t>Г. Смоленск, ул. Попова, д. 130</t>
  </si>
  <si>
    <t>Г. Смоленск, ул. Попова, д. 134</t>
  </si>
  <si>
    <t>Г. Смоленск, ул. Попова, д. 136</t>
  </si>
  <si>
    <t>Г. Смоленск, ул. Попова, д. 138</t>
  </si>
  <si>
    <t>Г. Смоленск, ул. Пржевальского, д. 7а</t>
  </si>
  <si>
    <t>Г. Смоленск, ул. Пригородная, д. 7</t>
  </si>
  <si>
    <t>Г. Смоленск, ул. Пригородная, д. 11</t>
  </si>
  <si>
    <t>Г. Смоленск, ул. Пригородная, д. 11а</t>
  </si>
  <si>
    <t>Г. Смоленск, ул. Рыленкова, д. 19</t>
  </si>
  <si>
    <t>Г. Смоленск, ул. Рыленкова, д. 38</t>
  </si>
  <si>
    <t>Г. Смоленск, ул. Рыленкова, д. 42</t>
  </si>
  <si>
    <t>Г. Смоленск, ул. Рыленкова, д. 43</t>
  </si>
  <si>
    <t>Г. Смоленск, ул. Рыленкова, д. 44</t>
  </si>
  <si>
    <t>Г. Смоленск, ул. Рыленкова, д. 45</t>
  </si>
  <si>
    <t>Г. Смоленск, ул. Рыленкова, д. 46</t>
  </si>
  <si>
    <t>Г. Смоленск, ул. Рыленкова, д. 48</t>
  </si>
  <si>
    <t>Г. Смоленск, ул. Рыленкова, д. 49</t>
  </si>
  <si>
    <t>Г. Смоленск, ул. Рыленкова, д. 50</t>
  </si>
  <si>
    <t>Г. Смоленск, ул. Рыленкова, д. 61</t>
  </si>
  <si>
    <t>Г. Смоленск, ул. Рыленкова, д. 63</t>
  </si>
  <si>
    <t>Г. Смоленск, ул. Рыленкова, д. 66</t>
  </si>
  <si>
    <t>Г. Смоленск, ул. Рыленкова, д. 71</t>
  </si>
  <si>
    <t>Г. Смоленск, ул. Рыленкова, д. 73</t>
  </si>
  <si>
    <t>Г. Смоленск, ул. Рыленкова, д. 74</t>
  </si>
  <si>
    <t>Г. Смоленск, ул. Рыленкова, д. 77</t>
  </si>
  <si>
    <t>Г. Смоленск, ул. Рыленкова, д. 85</t>
  </si>
  <si>
    <t>Г. Смоленск, ул. Рыленкова, д. 87</t>
  </si>
  <si>
    <t>Г. Смоленск, ул. Рыленкова, д. 89</t>
  </si>
  <si>
    <t>Г. Смоленск, ул. Твардовского, д. 20а</t>
  </si>
  <si>
    <t>Г. Смоленск, ул. Твардовского, д. 22</t>
  </si>
  <si>
    <t>Г. Смоленск, ул. Твардовского, д. 22а</t>
  </si>
  <si>
    <t>Г. Смоленск, ул. Твардовского, д. 22б</t>
  </si>
  <si>
    <t>Г. Смоленск, ул. Тенишевой, д. 19</t>
  </si>
  <si>
    <t>Г. Смоленск, ул. Толмачева, д. 5</t>
  </si>
  <si>
    <t>Г. Смоленск, ул. Толмачева, д. 5а</t>
  </si>
  <si>
    <t>Г. Смоленск, ул. Шевченко, д. 1/35</t>
  </si>
  <si>
    <t>Г. Смоленск, ул. Шевченко, д. 3</t>
  </si>
  <si>
    <t>Г. Ярцево, пер. Школьный, д. 1</t>
  </si>
  <si>
    <t>Г. Ярцево, просп. Металлургов, д. 2</t>
  </si>
  <si>
    <t>Г. Ярцево, просп. Металлургов, д. 6</t>
  </si>
  <si>
    <t>Г. Ярцево, просп. Металлургов, д. 7</t>
  </si>
  <si>
    <t>Г. Ярцево, просп. Металлургов, д. 8</t>
  </si>
  <si>
    <t>Г. Ярцево, просп. Металлургов, д. 9</t>
  </si>
  <si>
    <t>Г. Ярцево, просп. Металлургов, д. 11</t>
  </si>
  <si>
    <t>Г. Ярцево, просп. Металлургов, д. 12</t>
  </si>
  <si>
    <t>Г. Ярцево, просп. Металлургов, д. 14</t>
  </si>
  <si>
    <t>Г. Ярцево, просп. Металлургов, д. 15</t>
  </si>
  <si>
    <t>Г. Ярцево, просп. Металлургов, д. 16</t>
  </si>
  <si>
    <t>Г. Ярцево, просп. Металлургов, д. 17</t>
  </si>
  <si>
    <t>Г. Ярцево, просп. Металлургов, д. 19</t>
  </si>
  <si>
    <t>Г. Ярцево, просп. Металлургов, д. 22</t>
  </si>
  <si>
    <t>Г. Ярцево, просп. Металлургов, д. 23</t>
  </si>
  <si>
    <t>Г. Ярцево, просп. Металлургов, д. 27</t>
  </si>
  <si>
    <t>Г. Ярцево, просп. Металлургов, д. 28</t>
  </si>
  <si>
    <t>Г. Ярцево, просп. Металлургов, д. 31</t>
  </si>
  <si>
    <t>Г. Ярцево, просп. Металлургов, д. 32</t>
  </si>
  <si>
    <t>Г. Ярцево, просп. Металлургов, д. 34</t>
  </si>
  <si>
    <t>Г. Ярцево, просп. Металлургов, д. 36</t>
  </si>
  <si>
    <t>Г. Ярцево, просп. Металлургов, д. 37</t>
  </si>
  <si>
    <t>Г. Ярцево, просп. Металлургов, д. 38</t>
  </si>
  <si>
    <t>Г. Ярцево, просп. Металлургов, д. 44</t>
  </si>
  <si>
    <t>Г. Ярцево, просп. Металлургов, д. 50</t>
  </si>
  <si>
    <t>Г. Ярцево, просп. Металлургов, д. 52</t>
  </si>
  <si>
    <t>Г. Ярцево, просп. Металлургов, д. 56</t>
  </si>
  <si>
    <t>Г. Ярцево, ул. Автозаводская, д. 2</t>
  </si>
  <si>
    <t>Г. Ярцево, ул. Автозаводская, д. 14</t>
  </si>
  <si>
    <t>Г. Ярцево, ул. Автозаводская, д. 20</t>
  </si>
  <si>
    <t>Г. Ярцево, ул. Автозаводская, д. 22</t>
  </si>
  <si>
    <t>Г. Ярцево, ул. Автозаводская, д. 26</t>
  </si>
  <si>
    <t>Г. Ярцево, ул. Автозаводская, д. 30</t>
  </si>
  <si>
    <t>Г. Ярцево, ул. Автозаводская, д. 34</t>
  </si>
  <si>
    <t>Г. Ярцево, ул. Автозаводская, д. 36</t>
  </si>
  <si>
    <t>Г. Ярцево, ул. Космонавтов, д. 57</t>
  </si>
  <si>
    <t>Г. Ярцево, ул. Максима Горького, д. 55</t>
  </si>
  <si>
    <t>Г. Ярцево, ул. Старозавопье, д. 3</t>
  </si>
  <si>
    <t>Г. Ярцево, ул. Старозавопье, д. 5</t>
  </si>
  <si>
    <t>Г. Ярцево, ул. Школьная, д. 16</t>
  </si>
  <si>
    <t>Г. Ярцево, ул. Энтузиастов, д. 13</t>
  </si>
  <si>
    <t>Г. Ярцево, ул. Энтузиастов, д. 13а</t>
  </si>
  <si>
    <t>Г. Ярцево, ул. Энтузиастов, д. 15</t>
  </si>
  <si>
    <t>Г. Ярцево, ул. Энтузиастов, д. 17</t>
  </si>
  <si>
    <t>Г. Ярцево, ул. Энтузиастов, д. 35</t>
  </si>
  <si>
    <t>Г. Ярцево, ул. Энтузиастов, д. 37</t>
  </si>
  <si>
    <t>Г. Ярцево, ул. Энтузиастов, д. 39</t>
  </si>
  <si>
    <t>Г. Ярцево, ул. Энтузиастов, д. 41</t>
  </si>
  <si>
    <t>Г. Ярцево, ул. Ольховская, д. 15</t>
  </si>
  <si>
    <t>Г. Смоленск, бульвар Гагарина, д. 2/9</t>
  </si>
  <si>
    <t>1999-2000</t>
  </si>
  <si>
    <t>1993-2000</t>
  </si>
  <si>
    <t>1990-1992</t>
  </si>
  <si>
    <t>2002-2007</t>
  </si>
  <si>
    <t>2000-2001</t>
  </si>
  <si>
    <t>1997-2004</t>
  </si>
  <si>
    <t>2001-2002</t>
  </si>
  <si>
    <t>1987-1988</t>
  </si>
  <si>
    <t>1996-2000</t>
  </si>
  <si>
    <t>1999-2004</t>
  </si>
  <si>
    <t>2004-2005</t>
  </si>
  <si>
    <t xml:space="preserve">панели </t>
  </si>
  <si>
    <t>1995-2004</t>
  </si>
  <si>
    <t>1999-2003</t>
  </si>
  <si>
    <t>Г. Вязьма, ул. Лейтенанта Шмидта, д. 10а</t>
  </si>
  <si>
    <t>Г. Вязьма, ул. Кронштадтская, д. 2</t>
  </si>
  <si>
    <t>Г. Вязьма, ул. Юбилейная, д. 25</t>
  </si>
  <si>
    <t>Г. Гагарин, ул. Красноармейская, д. 91</t>
  </si>
  <si>
    <t>Г. Гагарин, ул. Молодежная, д. 8</t>
  </si>
  <si>
    <t>С. Карманово, ул. Пролетарская, д. 3</t>
  </si>
  <si>
    <t>С. Серго-Ивановское, ул. Заводская, д. 14</t>
  </si>
  <si>
    <t>Г. Демидов, ул. Хренова, д. 16а</t>
  </si>
  <si>
    <t>Г. Демидов, ул. Хренова, д. 22</t>
  </si>
  <si>
    <t>Г. Десногорск, мкрн. 1, д. 7</t>
  </si>
  <si>
    <t>Г. Десногорск, мкрн. 1, д. 9</t>
  </si>
  <si>
    <t>Г. Дорогобуж, ул. ДОС, д. 1</t>
  </si>
  <si>
    <t>Г. Дорогобуж, ул. Мира, д. 38</t>
  </si>
  <si>
    <t>Дер. Слойково, ул. Центральная, д. 29</t>
  </si>
  <si>
    <t>Пгт Верхнеднепровский, ул. Молодежная, д. 6</t>
  </si>
  <si>
    <t>Пгт Верхнеднепровский, ул. Молодежная, д. 20</t>
  </si>
  <si>
    <t>Пгт Верхнеднепровский, ул. Советская, д. 6</t>
  </si>
  <si>
    <t>Пгт Верхнеднепровский, ул. Советская, д. 9</t>
  </si>
  <si>
    <t>Пгт Верхнеднепровский, ул. Советская, д. 11</t>
  </si>
  <si>
    <t>Пгт Верхнеднепровский, ул. Советская, д. 13</t>
  </si>
  <si>
    <t>Пгт Верхнеднепровский, ул. Советская, д. 15</t>
  </si>
  <si>
    <t>Пгт Верхнеднепровский, ул. Советская, д. 17</t>
  </si>
  <si>
    <t>Пгт Верхнеднепровский, ул. Советская, д. 19</t>
  </si>
  <si>
    <t>С. Алексино, ул. Центральная, д. 21</t>
  </si>
  <si>
    <t>С. Алексино, ул. Центральная, д. 23</t>
  </si>
  <si>
    <t>Г. Ельня, ул. Красноармейская, д. 15</t>
  </si>
  <si>
    <t>Г. Ельня, ул. Смоленский большак, д. 61</t>
  </si>
  <si>
    <t>Г. Ельня, ул. Энгельса, д. 4</t>
  </si>
  <si>
    <t>Дер. Пищулино, ул. Льнозаводская, д. 31</t>
  </si>
  <si>
    <t>Пгт Кардымово, ул. Октябрьская, д. 3</t>
  </si>
  <si>
    <t>Дер. Маньково, ул. Советская, д. 17</t>
  </si>
  <si>
    <t>Дер. Маньково, ул. Советская, д. 19</t>
  </si>
  <si>
    <t>Пгт Красный, ул. Ленина, д. 28а</t>
  </si>
  <si>
    <t>Дер. Соболево, д. 26</t>
  </si>
  <si>
    <t>Дер. Татарск, д. 73</t>
  </si>
  <si>
    <t>Пгт Монастырщина, ул. Мира, д. 17</t>
  </si>
  <si>
    <t>Г. Починок, 1 мкрн., д. 1</t>
  </si>
  <si>
    <t>Г. Починок, 1 мкрн., д. 6</t>
  </si>
  <si>
    <t>Г. Починок, ул. Красноармейская, д. 19</t>
  </si>
  <si>
    <t>Г. Починок, ул. Советская, д. 63</t>
  </si>
  <si>
    <t>Г. Починок, ул. Терешковой, д. 2</t>
  </si>
  <si>
    <t>Г. Починок, ул. Терешковой, д. 4</t>
  </si>
  <si>
    <t>Дер. Мачулы, д. 100</t>
  </si>
  <si>
    <t>Дер. Мурыгино, ул. Школьная, д. 38</t>
  </si>
  <si>
    <t>Дер. Мурыгино, ул. Школьная, д. 40</t>
  </si>
  <si>
    <t>Дер. Мурыгино, ул. Школьная, д. 42</t>
  </si>
  <si>
    <t>Дер. Плоское, д. 33</t>
  </si>
  <si>
    <t>Дер. Рябцево, д. 8</t>
  </si>
  <si>
    <t>Дер. Рябцево, д. 9</t>
  </si>
  <si>
    <t>Дер. Рябцево, д. 12</t>
  </si>
  <si>
    <t>Дер. Рябцево, д. 27</t>
  </si>
  <si>
    <t>Дер. Стригино, д. 3</t>
  </si>
  <si>
    <t>Дер. Стригино, д. 6</t>
  </si>
  <si>
    <t>Пос. Стодолище, ул. Титова, д. 11</t>
  </si>
  <si>
    <t>Г. Рославль, мкрн. 16, д. 6</t>
  </si>
  <si>
    <t>Г. Рославль, мкрн. 17, д. 14</t>
  </si>
  <si>
    <t>Г. Рославль, мкрн. 17, д. 15</t>
  </si>
  <si>
    <t>Г. Рославль, пер. 1-й Пролетарский, д. 9</t>
  </si>
  <si>
    <t>Г. Рославль, ул. Бассейная, д. 8</t>
  </si>
  <si>
    <t>Г. Рославль, ул. Бассейная, д. 8а</t>
  </si>
  <si>
    <t>Г. Рославль, ул. Бассейная, д. 8б</t>
  </si>
  <si>
    <t>Г. Рославль, ул. Большая Смоленская, д. 1</t>
  </si>
  <si>
    <t>Г. Рославль, ул. Каляева, д. 81а</t>
  </si>
  <si>
    <t>Г. Рославль, ул. Карла Маркса, д. 1</t>
  </si>
  <si>
    <t>Г. Рославль, ул. Комсомольская, д. 5</t>
  </si>
  <si>
    <t>Г. Рославль, ул. Пушкина, д. 18</t>
  </si>
  <si>
    <t>Г. Рославль, ул. Советская, д. 61</t>
  </si>
  <si>
    <t>Г. Рославль, ул. Урицкого, д. 11а</t>
  </si>
  <si>
    <t>Г. Рославль, ул. Урицкого, д. 13</t>
  </si>
  <si>
    <t>Г. Рославль, ул. Чехова, д. 2</t>
  </si>
  <si>
    <t>Дер. Ивановское, ул. Центральная, д. 9</t>
  </si>
  <si>
    <t>Дер. Козловка, ул. Мира, д. 21</t>
  </si>
  <si>
    <t>Дер. Козловка, ул. Мира, д. 25</t>
  </si>
  <si>
    <t>Дер. Козловка, ул. Мира, д. 35</t>
  </si>
  <si>
    <t>Дер. Козловка, ул. Мира, д. 37</t>
  </si>
  <si>
    <t>Дер. Перенка, д. 18</t>
  </si>
  <si>
    <t>Г. Рудня, ул. Льнозаводская, д. 32а</t>
  </si>
  <si>
    <t>Дер. Чистик, ул. Школьная, д. 5</t>
  </si>
  <si>
    <t>Г. Сафоново, микрорайон-1, д. 17</t>
  </si>
  <si>
    <t>Г. Сафоново, ул. Кирова, д. 4</t>
  </si>
  <si>
    <t>Г. Сафоново, ул. Кирова, д. 10</t>
  </si>
  <si>
    <t>Г. Сафоново, ул. Кирова, д. 12</t>
  </si>
  <si>
    <t>Г. Сафоново, ул. Коммунистическая, д. 15</t>
  </si>
  <si>
    <t>Г. Сафоново, ул. Ленина, д. 4</t>
  </si>
  <si>
    <t>Г. Сафоново, ул. Радищева, д. 16</t>
  </si>
  <si>
    <t>Г. Сафоново, ул. Советская, д. 10</t>
  </si>
  <si>
    <t>Г. Сафоново, ул. Шахта-3, д. 5</t>
  </si>
  <si>
    <t>Г. Сафоново, ул. Шахта-3, д. 7</t>
  </si>
  <si>
    <t>Г. Сафоново, ул. Шахта-3, д. 8</t>
  </si>
  <si>
    <t>Г. Сафоново, ул. Энгельса, д. 5</t>
  </si>
  <si>
    <t>Дер. Бараново, ул. Советская, д. 25</t>
  </si>
  <si>
    <t>Дер. Бараново, ул. Советская, д. 27</t>
  </si>
  <si>
    <t>Дер. Николо-Погорелое, ул. Комсомольская, д. 6</t>
  </si>
  <si>
    <t>Дер. Николо-Погорелое, ул. Центральная, д. 4</t>
  </si>
  <si>
    <t>С. Издешково, ул. 2-я Ленинская, д. 19</t>
  </si>
  <si>
    <t>С. Издешково, ул. 2-я Ленинская, д. 21</t>
  </si>
  <si>
    <t>С. Издешково, ул. 2-я Ленинская, д. 23</t>
  </si>
  <si>
    <t>Г. Смоленск, ул. Маршала Соколовского, д. 22</t>
  </si>
  <si>
    <t>Г. Смоленск, ул. Нормандия-Неман, д. 18</t>
  </si>
  <si>
    <t>Г. Смоленск, ул. Нормандия-Неман, д. 20</t>
  </si>
  <si>
    <t>Г. Смоленск, ул. Нормандия-Неман, д. 24</t>
  </si>
  <si>
    <t>Г. Смоленск, ул. Октябрьской революции, д. 12</t>
  </si>
  <si>
    <t>Г. Смоленск, ул. Пржевальского, д. 10</t>
  </si>
  <si>
    <t>Г. Смоленск, ул. Тухачевского, д. 9</t>
  </si>
  <si>
    <t>Дер. Лубня, ул. Мирная, д. 2</t>
  </si>
  <si>
    <t>Дер. Магалинщина, ул. Заречная, д. 5</t>
  </si>
  <si>
    <t>Дер. Новые Батеки, ул. Северная, д. 20</t>
  </si>
  <si>
    <t>Дер. Сметанино, ул. Озерная, д. 1</t>
  </si>
  <si>
    <t>Дер. Сметанино, ул. Озерная, д. 3</t>
  </si>
  <si>
    <t>С. Катынь, ул. Витебское шоссе, д. 2</t>
  </si>
  <si>
    <t>С. Катынь, ул. Витебское шоссе, д. 3</t>
  </si>
  <si>
    <t>С. Печерск, ул. Минская, д. 22</t>
  </si>
  <si>
    <t>С. Печерск, ул. Пионерская, д. 6</t>
  </si>
  <si>
    <t>С. Талашкино, ул. Ленина, д. 12а</t>
  </si>
  <si>
    <t>С. Талашкино, ул. Ленина, д. 14</t>
  </si>
  <si>
    <t>С. Талашкино, ул. Ленина, д. 17</t>
  </si>
  <si>
    <t>С. Талашкино, ул. Ленина, д. 18</t>
  </si>
  <si>
    <t>С. Талашкино, ул. Парковая, д. 4</t>
  </si>
  <si>
    <t>С. Талашкино, ул. Парковая, д. 8</t>
  </si>
  <si>
    <t>Г. Сычевка, ул. Винокурова, д. 6</t>
  </si>
  <si>
    <t>Г. Сычевка, ул. Карла Маркса, д. 47</t>
  </si>
  <si>
    <t>Пгт Хиславичи, ул. Берестнева, д. 25</t>
  </si>
  <si>
    <t>Пгт Хиславичи, ул. Берестнева, д. 28</t>
  </si>
  <si>
    <t xml:space="preserve">Пгт Холм-Жирковский, ул. Московская, д. 14 </t>
  </si>
  <si>
    <t>Дер. Озерная, ул. Руссковская, д. 5а</t>
  </si>
  <si>
    <t>Пгт Шумячи, ул. Садовая, д. 9а</t>
  </si>
  <si>
    <t>Пгт Шумячи, ул. Садовая, д. 11</t>
  </si>
  <si>
    <t>Г. Ярцево, просп. Металлургов, д. 29</t>
  </si>
  <si>
    <t>Г. Ярцево, просп. Металлургов, д. 39/19</t>
  </si>
  <si>
    <t>Г. Ярцево, ул. 50 лет Октября, д. 5</t>
  </si>
  <si>
    <t>Г. Ярцево, ул. Карла Маркса, д. 13</t>
  </si>
  <si>
    <t>Г. Ярцево, ул. ЛММС, д. 1</t>
  </si>
  <si>
    <t>Г. Ярцево, ул. Маршала Жукова, д. 7</t>
  </si>
  <si>
    <t>Г. Ярцево, ул. Ольховская, д. 17</t>
  </si>
  <si>
    <t>Г. Ярцево, ул. Ольховская, д. 19</t>
  </si>
  <si>
    <t>Г. Ярцево, ул. Советская, д. 19</t>
  </si>
  <si>
    <t>Г. Ярцево, ул. Советская, д. 21</t>
  </si>
  <si>
    <t>Г. Ярцево, ул. Чайковского, д. 31</t>
  </si>
  <si>
    <t>Г. Ярцево, ул. Чернышевского, д. 3</t>
  </si>
  <si>
    <t>Г. Ярцево, ул. Школьная, д. 9</t>
  </si>
  <si>
    <t>Г. Ярцево, ул. Шоссейная, д. 27</t>
  </si>
  <si>
    <t>Дер. Капыревщина, ул. Магистральная, д. 21а</t>
  </si>
  <si>
    <t>Г. Ярцево, ул. Автозаводская, д. 8</t>
  </si>
  <si>
    <t>Г. Ярцево, ул. Автозаводская, д. 10</t>
  </si>
  <si>
    <t>Г. Демидов, ул. Нахаевская, д. 54а</t>
  </si>
  <si>
    <t>С. Ершичи, ул. Ленина, д. 80</t>
  </si>
  <si>
    <t>Г. Сафоново, ул. Свободы, д. 11</t>
  </si>
  <si>
    <t>Г. Сафоново, ул. Свободы, д. 15</t>
  </si>
  <si>
    <t>Г. Сафоново, ул. Свободы, д. 17</t>
  </si>
  <si>
    <t>Г. Сафоново, ул. Шахта-3, д. 6</t>
  </si>
  <si>
    <t>Г. Смоленск, ул. Нормандия-Неман, д. 19, корпус 1</t>
  </si>
  <si>
    <t>Г. Смоленск, ул. Петра Алексеева, д. 5</t>
  </si>
  <si>
    <t>Г. Велиж, ул. Кропоткина, д. 33</t>
  </si>
  <si>
    <t>Г. Вязьма, ул. Красноармейское шоссе, д. 1</t>
  </si>
  <si>
    <t>Г. Вязьма, ул. Кронштадтская, д. 1</t>
  </si>
  <si>
    <t>Г. Вязьма, ул. Ленина, д. 48</t>
  </si>
  <si>
    <t>Г. Вязьма, ул. Ленина, д. 63</t>
  </si>
  <si>
    <t>Г. Вязьма, ул. Молодежная, д. 7</t>
  </si>
  <si>
    <t>Г. Вязьма, ул. Молодежная, д. 13</t>
  </si>
  <si>
    <t>Г. Вязьма, ул. Парижской Коммуны, д. 3</t>
  </si>
  <si>
    <t>Г. Вязьма, ул. Парижской Коммуны, д. 8</t>
  </si>
  <si>
    <t>Г. Вязьма, ул. Покровского, д. 1</t>
  </si>
  <si>
    <t>Г. Вязьма, ул. Репина, д. 15</t>
  </si>
  <si>
    <t>Г. Вязьма, ул. Смоленская, д. 6</t>
  </si>
  <si>
    <t>Г. Вязьма, ул. Смоленская, д. 10</t>
  </si>
  <si>
    <t>Г. Вязьма, ул. Смоленская, д. 21</t>
  </si>
  <si>
    <t>Г. Вязьма, ул. Смоленская, д. 23</t>
  </si>
  <si>
    <t>Г. Вязьма, ул. Фрунзе, д. 3а</t>
  </si>
  <si>
    <t>Дер. Новое Село, ул. Полевая, д. 1</t>
  </si>
  <si>
    <t>Дер. Относово, ул. Школьная, д. 12</t>
  </si>
  <si>
    <t>Дер. Тюхменево, ул. Карьероуправления, д. 12а</t>
  </si>
  <si>
    <t>Дер. Тюхменево, ул. Карьероуправления, д. 14</t>
  </si>
  <si>
    <t>С. Андрейково, ул. Садовая, д. 1</t>
  </si>
  <si>
    <t>С. Вяземский, ул. Каретниковой, д. 1</t>
  </si>
  <si>
    <t>С. Вяземский, ул. Каретниковой, д. 3</t>
  </si>
  <si>
    <t>Ст. Семлево, ул. Полевая, д. 13</t>
  </si>
  <si>
    <t>Г. Гагарин, мкр. Лесной, ул. Мира, д. 4</t>
  </si>
  <si>
    <t>Г. Гагарин, пер. Мелиоративный, д. 15</t>
  </si>
  <si>
    <t>Г. Гагарин, ул. 50 лет ВЛКСМ, д. 4</t>
  </si>
  <si>
    <t>Г. Гагарин, ул. Ленина, д. 77</t>
  </si>
  <si>
    <t>Г. Гагарин, ул. Пушная, д. 16</t>
  </si>
  <si>
    <t>Дер. Покров, ул. Центральная, д. 15</t>
  </si>
  <si>
    <t>Дер. Родоманово, ул. Советская, д. 4</t>
  </si>
  <si>
    <t>Дер. Родоманово, ул. Советская, д. 7</t>
  </si>
  <si>
    <t>С. Карманово, ул. Советская, д. 50а</t>
  </si>
  <si>
    <t xml:space="preserve">С. Карманово, ул. Торфяников, д. 2 </t>
  </si>
  <si>
    <t>Г. Демидов, ул. Кооперативная, д. 2</t>
  </si>
  <si>
    <t>Г. Демидов, ул. Фрадкова, д. 21</t>
  </si>
  <si>
    <t>Г. Демидов, ул. Хренова, д. 14</t>
  </si>
  <si>
    <t>Г. Духовщина, ул. Горького, д. 7а</t>
  </si>
  <si>
    <t>Г. Духовщина, ул. Горького, д. 14</t>
  </si>
  <si>
    <t>Дер. Гусино, ул. Советская, д. 47</t>
  </si>
  <si>
    <t>Дер. Лонница, ул. Мира, д. 3</t>
  </si>
  <si>
    <t>Дер. Лонница, ул. Мира, д. 15</t>
  </si>
  <si>
    <t>Пгт Красный, пер. Строителей, д. 2а</t>
  </si>
  <si>
    <t>Пос. Стодолище, ул. Титова, д. 13</t>
  </si>
  <si>
    <t>Г. Рославль, ул. Красина, д. 5</t>
  </si>
  <si>
    <t>Г. Рославль, ул. Ленина, д. 1</t>
  </si>
  <si>
    <t>Г. Рославль, ул. Урицкого, д. 16</t>
  </si>
  <si>
    <t>Г. Рославль, ул. Энгельса, д. 14</t>
  </si>
  <si>
    <t>Дер. Перенка, д. 19</t>
  </si>
  <si>
    <t>Г. Рудня, пос. Молкомбината, д. 17</t>
  </si>
  <si>
    <t>Г. Рудня, ул. Заречная, д. 24</t>
  </si>
  <si>
    <t>Г. Рудня, ул. Станционная, д. 12</t>
  </si>
  <si>
    <t>Дер. Чистик, ул. Комсомольская, д. 7</t>
  </si>
  <si>
    <t>Дер. Чистик, ул. Школьная, д. 3</t>
  </si>
  <si>
    <t>Дер. Чистик, ул. Школьная, д. 9</t>
  </si>
  <si>
    <t>С. Издешково, ул. 1-я Ленинская, д. 26</t>
  </si>
  <si>
    <t>Г. Смоленск, мкрн. Южный, д. 39б</t>
  </si>
  <si>
    <t>Г. Смоленск, пер. Смирнова, д. 3/4а</t>
  </si>
  <si>
    <t>Г. Смоленск, просп. Гагарина, д. 29/1</t>
  </si>
  <si>
    <t>Г. Смоленск, ул. 25 Сентября, д. 42</t>
  </si>
  <si>
    <t>Г. Смоленск, ул. Ленина, д. 9</t>
  </si>
  <si>
    <t>Г. Смоленск, ул. Ленина, д. 11</t>
  </si>
  <si>
    <t>Г. Смоленск, ул. Матросова, д. 20</t>
  </si>
  <si>
    <t>Г. Смоленск, ул. Молодёжная, д. 12/4</t>
  </si>
  <si>
    <t>Г. Смоленск, ул. Соболева, д. 30</t>
  </si>
  <si>
    <t>Дер. Волоковая, ул. Центральная, д. 2</t>
  </si>
  <si>
    <t>Дер. Волоковая, ул. Центральная, д. 4</t>
  </si>
  <si>
    <t>Дер. Волоковая, ул. Центральная, д. 6</t>
  </si>
  <si>
    <t>Дер. Волоковая, ул. Центральная, д. 8</t>
  </si>
  <si>
    <t>Дер. Дивасы, ул. Мичурина, д. 1</t>
  </si>
  <si>
    <t>Дер. Дивасы, ул. Мичурина, д. 2</t>
  </si>
  <si>
    <t>Дер. Дивасы, ул. Мичурина, д. 3</t>
  </si>
  <si>
    <t>Дер. Дивасы, ул. Мичурина, д. 4</t>
  </si>
  <si>
    <t>Дер. Дивасы, ул. Мичурина, д. 5</t>
  </si>
  <si>
    <t>Дер. Сметанино, ул. Ветеранов, д. 2</t>
  </si>
  <si>
    <t>Дер. Сметанино, ул. Ветеранов, д. 4</t>
  </si>
  <si>
    <t>Дер. Сметанино, ул. Ветеранов, д. 6</t>
  </si>
  <si>
    <t>С. Печерск, ул. Автодорожная, д. 7</t>
  </si>
  <si>
    <t>Г. Сычевка, ул. Винокурова, д. 2</t>
  </si>
  <si>
    <t>Г. Сычевка, ул. Винокурова, д. 4</t>
  </si>
  <si>
    <t>Г. Сычевка, ул. Винокурова, д. 10</t>
  </si>
  <si>
    <t>Г. Сычевка, ул. Винокурова, д. 12</t>
  </si>
  <si>
    <t>Г. Сычевка, ул. Крыленко, д. 33</t>
  </si>
  <si>
    <t>Г. Сычевка, ул. Пионерская, д. 29</t>
  </si>
  <si>
    <t>Г. Сычевка, ул. Свободная, д. 37</t>
  </si>
  <si>
    <t>С. Темкино, ул. Привокзальная, д. 6</t>
  </si>
  <si>
    <t>С. Темкино, ул. Советская, д. 20</t>
  </si>
  <si>
    <t>Г. Смоленск, ул. Нормандия-Неман, д. 23б</t>
  </si>
  <si>
    <t>Г. Смоленск, ул. Нормандия-Неман, д. 33</t>
  </si>
  <si>
    <t>до 1917</t>
  </si>
  <si>
    <t>3. Муниципальное образование «Гагаринский муниципальный округ» Смоленской области</t>
  </si>
  <si>
    <t>Г. Смоленск, 
ул. 3-я линия Красноармейской слободы, д. 10</t>
  </si>
  <si>
    <t>Г. Смоленск, 
ул. 2-я линия Красноармейской слободы, д. 3</t>
  </si>
  <si>
    <t>Г. Смоленск, 
ул. 2-я линия Красноармейской слободы,  д. 5</t>
  </si>
  <si>
    <t>Г. Смоленск, 
ул. 3-я линия Красноармейской слободы, д. 6</t>
  </si>
  <si>
    <t>Г. Сафоново, 
ул. Красногвардейская, д. 20</t>
  </si>
  <si>
    <t>Дер. Гусино, ул. П/Я, д. 5</t>
  </si>
  <si>
    <t>Г. Велиж, ул. Володарского, д. 171</t>
  </si>
  <si>
    <t>Г. Велиж, ул. Советская, д. 13</t>
  </si>
  <si>
    <t>Г. Велиж, ул. Советская, д. 23/10</t>
  </si>
  <si>
    <t>Г. Велиж, ул. Советская, д. 26</t>
  </si>
  <si>
    <t>Г. Вязьма, ул. Кронштадтская, д. 35</t>
  </si>
  <si>
    <t>Г. Вязьма, ул. Ленина, д. 65</t>
  </si>
  <si>
    <t>Г. Демидов, ул. Коммунистическая, д. 14</t>
  </si>
  <si>
    <t>Г. Демидов, ул. Руднянская, д. 63</t>
  </si>
  <si>
    <t>Пгт Озерный, ул. Ленина, д. 1</t>
  </si>
  <si>
    <t>Пгт Озерный, ул. Октябрьская, д. 14</t>
  </si>
  <si>
    <t>Пгт Озерный, ул. Октябрьская, д. 14а</t>
  </si>
  <si>
    <t>Пгт Озерный, ул. Строителей, д. 11</t>
  </si>
  <si>
    <t>Пгт Озерный, ул. Строителей, д. 17</t>
  </si>
  <si>
    <t>Г. Ельня, ул. Советская, д. 18</t>
  </si>
  <si>
    <t>С. Новодугино-1, д. 1</t>
  </si>
  <si>
    <t>Г. Рославль, ул. Пушкина, д. 6</t>
  </si>
  <si>
    <t>Г. Рославль, ул. Пушкина, д. 87, корпус 2</t>
  </si>
  <si>
    <t>Г. Рославль, ул. Пролетарская, д. 42</t>
  </si>
  <si>
    <t>Г. Рославль, ул. Пролетарская, д. 44</t>
  </si>
  <si>
    <t>С. Глинка, ул. Ленина, д. 36</t>
  </si>
  <si>
    <t>Пгт Верхнеднепровский, ул. Строителей, д. 6</t>
  </si>
  <si>
    <t>С. Новодугино, ул. Чкалова, д. 33а</t>
  </si>
  <si>
    <t>Дер. Ивановское, ул. Центральная, д. 11</t>
  </si>
  <si>
    <t>Г. Рудня, ул. Льнозаводская, д. 14</t>
  </si>
  <si>
    <t>Г. Смоленск, Витебское шоссе, д. 3/20</t>
  </si>
  <si>
    <t>Г. Смоленск, ул. 12 лет Октября, д. 7а</t>
  </si>
  <si>
    <t>Г. Смоленск, ул. Автозаводская, д. 29</t>
  </si>
  <si>
    <t>Г. Смоленск, ул. Бакунина, д. 5а</t>
  </si>
  <si>
    <t>Г. Смоленск, ул. Большая Советская, д. 33</t>
  </si>
  <si>
    <t>Г. Смоленск, ул. Большая Советская, д. 43</t>
  </si>
  <si>
    <t>Г. Смоленск, ул. Госпитальная, д. 10</t>
  </si>
  <si>
    <t>Г. Смоленск, ул. Дзержинского, д. 6</t>
  </si>
  <si>
    <t>Г. Смоленск, ул. Докучаева, д. 4</t>
  </si>
  <si>
    <t>Г. Смоленск, ул. Кловская, д. 21а</t>
  </si>
  <si>
    <t>Г. Смоленск, ул. Кловская, д. 27</t>
  </si>
  <si>
    <t>Г. Смоленск, ул. Коненкова, д. 3</t>
  </si>
  <si>
    <t>Г. Смоленск, ул. Николаева, д. 19</t>
  </si>
  <si>
    <t>Г. Смоленск, ул. Нормандия-Неман, д. 17, корпус 2</t>
  </si>
  <si>
    <t>Г. Смоленск, ул. Октябрьской революции, д. 13</t>
  </si>
  <si>
    <t>Г. Смоленск, ул. Оршанская, д. 15</t>
  </si>
  <si>
    <t>Г. Смоленск, ул. Попова, д. 107</t>
  </si>
  <si>
    <t>Г. Смоленск, ул. Пржевальского, д. 6/25</t>
  </si>
  <si>
    <t>Г. Смоленск, ул. Тухачевского, д. 6</t>
  </si>
  <si>
    <t>Г. Сычевка, ул. Карла Маркса, д. 9</t>
  </si>
  <si>
    <t>С. Угра, ул. Ленина, д. 28</t>
  </si>
  <si>
    <t>С. Угра, ул. Школьная, д. 12</t>
  </si>
  <si>
    <t>Пгт Холм-Жирковский, ул. Ленина, д. 8</t>
  </si>
  <si>
    <t>Ст. Игоревская, ул. Южная, д. 1</t>
  </si>
  <si>
    <t>Г. Ярцево, ул. Советская, д. 22/2</t>
  </si>
  <si>
    <t>Г. Сафоново, микрорайон ГМП, д. 20</t>
  </si>
  <si>
    <t>Г. Сафоново, микрорайон ГМП, д. 22</t>
  </si>
  <si>
    <t>Г. Сафоново, ул. Ковалева, д. 3</t>
  </si>
  <si>
    <t>Г. Сафоново, ул. Ковалева, д. 17</t>
  </si>
  <si>
    <t>Г. Смоленск, пер. Запольный, д. 5а</t>
  </si>
  <si>
    <t>Г. Смоленск, ул. Кирова, д. 43</t>
  </si>
  <si>
    <t>Г. Смоленск, ул. Нарвская, д. 15</t>
  </si>
  <si>
    <t xml:space="preserve"> панели</t>
  </si>
  <si>
    <t>Г. Смоленск, ул. Коммунистическая, д. 6</t>
  </si>
  <si>
    <t>1981-1983</t>
  </si>
  <si>
    <t>Г. Вязьма, ул. Спортивная, д. 1а, корпус 1</t>
  </si>
  <si>
    <t>Г. Вязьма, ул. Спортивная, д. 1а, корпус 2</t>
  </si>
  <si>
    <t>Г. Вязьма, ул. Дмитрова гора, д. 6</t>
  </si>
  <si>
    <t>Дер. Чижовка-2, ул. Центральная, д. 14</t>
  </si>
  <si>
    <t>Г. Велиж, ул. Энгельса, д. 168</t>
  </si>
  <si>
    <t>Дер. Поляново, ул. Молодежная, д. 3</t>
  </si>
  <si>
    <t>Дер. Чистик, ул. Школьная, д. 7</t>
  </si>
  <si>
    <t>Г. Смоленск, набережная Горького, д. 1</t>
  </si>
  <si>
    <t>С. Угра, ул. Ленина, д. 24</t>
  </si>
  <si>
    <t>Г. Вязьма, ул. Московская, д. 10</t>
  </si>
  <si>
    <t>Г. Десногорск, мкрн. 1, д. 7а</t>
  </si>
  <si>
    <t>Г. Сафоново, ул. Северная, д. 7</t>
  </si>
  <si>
    <t>Г. Смоленск, бульвар Гагарина, д. 9</t>
  </si>
  <si>
    <t>Г. Смоленск, ул. Октябрьской революции, д. 24</t>
  </si>
  <si>
    <t>Пгт Шумячи, ул. Садовая, д. 25</t>
  </si>
  <si>
    <t>Г. Ярцево, ул. Советская, д. 11</t>
  </si>
  <si>
    <t>С. Талашкино, ул. Ленина, д. 9б</t>
  </si>
  <si>
    <t>Пгт Холм-Жирковский, ул. Свердлова, д. 13</t>
  </si>
  <si>
    <t>Г. Смоленск, ул. 12 лет Октября, д. 13/1</t>
  </si>
  <si>
    <t>Г. Смоленск, ул. Лавочкина, д. 72</t>
  </si>
  <si>
    <t>Г. Смоленск, ул. Николаева, д. 77</t>
  </si>
  <si>
    <t>Г. Ельня, ул. Пролетарская, д. 2</t>
  </si>
  <si>
    <t>Пос. Дом Отдыха Александрино, 
ул. Парковая, д. 1</t>
  </si>
  <si>
    <t>Дер. Смолиговка, ул. Калинина, д. 9</t>
  </si>
  <si>
    <t xml:space="preserve">Г. Смоленск, пер. Юннатов, д. 3 </t>
  </si>
  <si>
    <t>Г. Смоленск, 
ул. Большая Краснофлотская, д. 1</t>
  </si>
  <si>
    <t>Г. Смоленск, 
ул. Большая Краснофлотская, д. 7</t>
  </si>
  <si>
    <t>Г. Смоленск, 
ул. Валентины Гризодубовой, д. 1</t>
  </si>
  <si>
    <t>Г. Смоленск, 
ул. Валентины Гризодубовой, д. 2</t>
  </si>
  <si>
    <t>Г. Смоленск, 
ул. Валентины Гризодубовой, д. 3</t>
  </si>
  <si>
    <t xml:space="preserve">Г. Смоленск, ул. Куйбышева, д. 9, корпус 1 </t>
  </si>
  <si>
    <t>Г. Смоленск, ул. Петра Алексеева, д. 11, 
корпус 3, 4</t>
  </si>
  <si>
    <t>С. Ершичи, ул. Молодежная, д. 7</t>
  </si>
  <si>
    <t>С. Новодугино-1,  д. 2</t>
  </si>
  <si>
    <t>С. Новодугино-1,  д. 3</t>
  </si>
  <si>
    <t>С. Новодугино-1,  д. 4</t>
  </si>
  <si>
    <t>Г. Рославль, 
пер. 4-й Смоленский, д. 49, корпус 1</t>
  </si>
  <si>
    <t>Г. Рославль, 
пер. 4-й Смоленский, д. 49, корпус 2</t>
  </si>
  <si>
    <t>Г. Смоленск, просп. Гагарина, д. 72</t>
  </si>
  <si>
    <t>Г. Смоленск, просп. Гагарина, д. 74</t>
  </si>
  <si>
    <t>Г. Смоленск, просп. Строителей, д. 24</t>
  </si>
  <si>
    <t>Г. Смоленск, ул. Маршала Еременко, д. 22</t>
  </si>
  <si>
    <t>Г. Смоленск, ул. Маршала Еременко, д. 2</t>
  </si>
  <si>
    <t>Г. Смоленск, ул. Маршала Еременко, д. 28</t>
  </si>
  <si>
    <t>Г. Смоленск, ул. Маршала Еременко, д. 32</t>
  </si>
  <si>
    <t>Г. Смоленск, ул. Маршала Еременко, д. 4</t>
  </si>
  <si>
    <t>Г. Смоленск, ул. Маршала Еременко, д. 42</t>
  </si>
  <si>
    <t>Г. Смоленск, ул. Маршала Еременко, д. 50</t>
  </si>
  <si>
    <t>Г. Смоленск, ул. Маршала Еременко, д. 58</t>
  </si>
  <si>
    <t>Г. Смоленск, ул. Маршала Еременко, д. 60</t>
  </si>
  <si>
    <t>Г. Смоленск, ул. Маршала Еременко, д. 66</t>
  </si>
  <si>
    <t>Г. Смоленск, ул. Маршала Еременко, д. 68</t>
  </si>
  <si>
    <t>Г. Смоленск, ул. Маршала Еременко, д. 70</t>
  </si>
  <si>
    <t>Г. Смоленск, ул. Марии Октябрьской, д. 14</t>
  </si>
  <si>
    <t>Г. Смоленск, ул. Толмачева, д. 7</t>
  </si>
  <si>
    <t xml:space="preserve">Г. Ярцево, ул. Старозавопье, д. 1 </t>
  </si>
  <si>
    <t>Пгт Верхнеднепровский, 
ул. Комсомольская, д. 16</t>
  </si>
  <si>
    <t>Пгт Верхнеднепровский, 
ул. Комсомольская, д. 25</t>
  </si>
  <si>
    <t>Пгт Верхнеднепровский, 
ул. Комсомольская, д. 27</t>
  </si>
  <si>
    <t>Пгт Верхнеднепровский, 
ул. Комсомольская, д. 31</t>
  </si>
  <si>
    <t>Пгт Монастырщина, 
ул. Интернациональная, д. 9б</t>
  </si>
  <si>
    <t>Г. Смоленск, 
ул. 2-я линия Красноармейской слободы, д. 7</t>
  </si>
  <si>
    <t>Г. Смоленск, 
ул. Марины Расковой, д. 4, корпус 1</t>
  </si>
  <si>
    <t>Г. Смоленск, 
ул. Марины Расковой, д. 4, корпус 2</t>
  </si>
  <si>
    <t>С. Угра, ул. Краснознамённая, д. 29</t>
  </si>
  <si>
    <t>С. Угра, ул. Краснознамённая, д. 32</t>
  </si>
  <si>
    <t>Г. Смоленск, просп. Строителей, д. 26</t>
  </si>
  <si>
    <t>Г. Смоленск, 
ул. Ново-Краснофлотская, д. 15</t>
  </si>
  <si>
    <t>Г. Смоленск, 
ул. Ново-Краснофлотская, д. 9</t>
  </si>
  <si>
    <t>Г. Смоленск, ул. Кирилла и Мефодия, д. 1</t>
  </si>
  <si>
    <t>Г. Вязьма, ул. Ленина, д. 3</t>
  </si>
  <si>
    <t>Г. Ельня, ул. Первомайская, д. 10/27</t>
  </si>
  <si>
    <t>Г. Дорогобуж, ул. Лермонтова, д. 14</t>
  </si>
  <si>
    <t>Г. Дорогобуж, ул. Мира, д. 10</t>
  </si>
  <si>
    <t>Г. Смоленск, ул. Автозаводская, д. 33</t>
  </si>
  <si>
    <t>Дер. Старые Батеки, 
мкрн. Военный городок, д. 30</t>
  </si>
  <si>
    <t>Дер. Старые Батеки, 
мкрн. Военный городок, д. 31</t>
  </si>
  <si>
    <t>Г. Ярцево, ул. Гагарина, д. 25</t>
  </si>
  <si>
    <t>Г. Гагарин, ул. Строителей, д. 74</t>
  </si>
  <si>
    <t>Г. Гагарин, ул. Строителей, д. 151а,
 корпус 1</t>
  </si>
  <si>
    <t>Г. Смоленск, Витебское шоссе, д. 1а</t>
  </si>
  <si>
    <t>Г. Смоленск, пер. 2-й Краснофлотский, д. 46</t>
  </si>
  <si>
    <t>Г. Смоленск, 
пр. Маршала Конева, д. 29</t>
  </si>
  <si>
    <t>Г. Смоленск, ул. Карбышева, д. 13</t>
  </si>
  <si>
    <t>Г. Смоленск, ул. Куйбышева, д. 9</t>
  </si>
  <si>
    <t xml:space="preserve">Г. Смоленск, ул. Нарвская, д. 5, корпус 2 </t>
  </si>
  <si>
    <t>Г. Смоленск, ул. Октябрьской революции, д. 40</t>
  </si>
  <si>
    <t>Г. Смоленск, ул. Тухачевского, д. 1</t>
  </si>
  <si>
    <t>Г. Сычевка, ул. 8 Марта, д. 11</t>
  </si>
  <si>
    <t>Ст. Игоревская, ул. Южная, д. 9</t>
  </si>
  <si>
    <t>Г. Ярцево, ул. Шоссейная, д. 25</t>
  </si>
  <si>
    <t>1989-1993</t>
  </si>
  <si>
    <t>2003-2005</t>
  </si>
  <si>
    <t>Г. Смоленск, ул. Петра Алексеева, д. 11,
корпус 1</t>
  </si>
  <si>
    <t>Приложение
к распоряжению Правительства
Смоленской области от  21.07.2025  № 975-рп
(в редакции распоряжений Правительства Смоленской области 
от 03.10.2025 № 1349-рп, от  10.03.2026  № 233-рп, от 10.06.2026 № 668-рп,
от 28.07.2026  № 927-рп, от 29.10.2026  № 1309-рп)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</si>
</sst>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\ ##0.00_р_._-;\-* #\ ##0.00_р_._-;_-* &quot;-&quot;??_р_._-;_-@_-"/>
    <numFmt numFmtId="166" formatCode="\ * #,##0.00&quot;    &quot;;\-* #,##0.00&quot;    &quot;;\ * \-#&quot;    &quot;;\ @\ 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color rgb="FF000000"/>
      <name val="Arial Cyr"/>
      <charset val="204"/>
    </font>
    <font>
      <sz val="14"/>
      <color rgb="FF000000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8" fillId="0" borderId="0"/>
    <xf numFmtId="0" fontId="9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10" fillId="0" borderId="0"/>
    <xf numFmtId="0" fontId="7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/>
    <xf numFmtId="165" fontId="1" fillId="0" borderId="0" applyFont="0" applyFill="0" applyBorder="0" applyAlignment="0" applyProtection="0"/>
    <xf numFmtId="0" fontId="1" fillId="0" borderId="0"/>
    <xf numFmtId="0" fontId="15" fillId="0" borderId="0"/>
    <xf numFmtId="165" fontId="1" fillId="0" borderId="0" applyFont="0" applyFill="0" applyBorder="0" applyAlignment="0" applyProtection="0"/>
    <xf numFmtId="0" fontId="18" fillId="0" borderId="0"/>
    <xf numFmtId="166" fontId="18" fillId="0" borderId="0" applyBorder="0" applyProtection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18" fillId="0" borderId="0" applyBorder="0" applyProtection="0"/>
  </cellStyleXfs>
  <cellXfs count="404">
    <xf numFmtId="0" fontId="0" fillId="0" borderId="0" xfId="0"/>
    <xf numFmtId="4" fontId="5" fillId="0" borderId="1" xfId="11" applyNumberFormat="1" applyFont="1" applyFill="1" applyBorder="1" applyAlignment="1">
      <alignment horizontal="right" vertical="center" readingOrder="1"/>
    </xf>
    <xf numFmtId="4" fontId="6" fillId="0" borderId="1" xfId="11" applyNumberFormat="1" applyFont="1" applyFill="1" applyBorder="1" applyAlignment="1">
      <alignment horizontal="center" vertical="center" readingOrder="1"/>
    </xf>
    <xf numFmtId="49" fontId="6" fillId="0" borderId="1" xfId="11" applyNumberFormat="1" applyFont="1" applyFill="1" applyBorder="1" applyAlignment="1">
      <alignment horizontal="center" vertical="center"/>
    </xf>
    <xf numFmtId="4" fontId="5" fillId="0" borderId="2" xfId="11" applyNumberFormat="1" applyFont="1" applyFill="1" applyBorder="1" applyAlignment="1">
      <alignment horizontal="right" vertical="center" readingOrder="1"/>
    </xf>
    <xf numFmtId="4" fontId="5" fillId="0" borderId="5" xfId="11" applyNumberFormat="1" applyFont="1" applyFill="1" applyBorder="1" applyAlignment="1">
      <alignment horizontal="right" vertical="center" readingOrder="1"/>
    </xf>
    <xf numFmtId="2" fontId="5" fillId="0" borderId="1" xfId="11" applyNumberFormat="1" applyFont="1" applyFill="1" applyBorder="1" applyAlignment="1">
      <alignment horizontal="right"/>
    </xf>
    <xf numFmtId="2" fontId="5" fillId="0" borderId="0" xfId="11" applyNumberFormat="1" applyFont="1" applyFill="1" applyBorder="1" applyAlignment="1">
      <alignment horizontal="right"/>
    </xf>
    <xf numFmtId="4" fontId="5" fillId="0" borderId="0" xfId="11" applyNumberFormat="1" applyFont="1" applyFill="1" applyBorder="1" applyAlignment="1">
      <alignment horizontal="right" vertical="center" readingOrder="1"/>
    </xf>
    <xf numFmtId="49" fontId="5" fillId="0" borderId="1" xfId="11" applyNumberFormat="1" applyFont="1" applyFill="1" applyBorder="1" applyAlignment="1">
      <alignment horizontal="center" vertical="center"/>
    </xf>
    <xf numFmtId="4" fontId="5" fillId="0" borderId="1" xfId="12" applyNumberFormat="1" applyFont="1" applyFill="1" applyBorder="1" applyAlignment="1">
      <alignment horizontal="center" vertical="center" readingOrder="1"/>
    </xf>
    <xf numFmtId="2" fontId="5" fillId="0" borderId="2" xfId="12" applyNumberFormat="1" applyFont="1" applyFill="1" applyBorder="1" applyAlignment="1">
      <alignment horizontal="center" vertical="center" readingOrder="1"/>
    </xf>
    <xf numFmtId="4" fontId="5" fillId="0" borderId="1" xfId="11" applyNumberFormat="1" applyFont="1" applyFill="1" applyBorder="1" applyAlignment="1">
      <alignment horizontal="center" vertical="center" readingOrder="1"/>
    </xf>
    <xf numFmtId="4" fontId="5" fillId="0" borderId="1" xfId="12" applyNumberFormat="1" applyFont="1" applyFill="1" applyBorder="1" applyAlignment="1">
      <alignment horizontal="center" vertical="center" wrapText="1"/>
    </xf>
    <xf numFmtId="4" fontId="5" fillId="0" borderId="7" xfId="12" applyNumberFormat="1" applyFont="1" applyFill="1" applyBorder="1" applyAlignment="1">
      <alignment horizontal="center" vertical="center" wrapText="1"/>
    </xf>
    <xf numFmtId="4" fontId="5" fillId="0" borderId="7" xfId="11" applyNumberFormat="1" applyFont="1" applyFill="1" applyBorder="1" applyAlignment="1">
      <alignment horizontal="right" vertical="center" readingOrder="1"/>
    </xf>
    <xf numFmtId="2" fontId="5" fillId="0" borderId="1" xfId="12" applyNumberFormat="1" applyFont="1" applyFill="1" applyBorder="1" applyAlignment="1">
      <alignment horizontal="center" vertical="center" wrapText="1"/>
    </xf>
    <xf numFmtId="49" fontId="5" fillId="0" borderId="1" xfId="12" applyNumberFormat="1" applyFont="1" applyFill="1" applyBorder="1" applyAlignment="1">
      <alignment horizontal="center" vertical="center"/>
    </xf>
    <xf numFmtId="4" fontId="5" fillId="0" borderId="8" xfId="11" applyNumberFormat="1" applyFont="1" applyFill="1" applyBorder="1" applyAlignment="1">
      <alignment horizontal="right" vertical="center" readingOrder="1"/>
    </xf>
    <xf numFmtId="4" fontId="6" fillId="0" borderId="3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 readingOrder="1"/>
    </xf>
    <xf numFmtId="0" fontId="6" fillId="0" borderId="0" xfId="0" applyFont="1" applyFill="1" applyAlignment="1">
      <alignment horizontal="right" vertical="center" wrapText="1" readingOrder="1"/>
    </xf>
    <xf numFmtId="164" fontId="5" fillId="0" borderId="1" xfId="0" applyNumberFormat="1" applyFont="1" applyFill="1" applyBorder="1" applyAlignment="1">
      <alignment horizontal="center" vertical="center" textRotation="90" wrapText="1"/>
    </xf>
    <xf numFmtId="4" fontId="5" fillId="0" borderId="1" xfId="0" applyNumberFormat="1" applyFont="1" applyFill="1" applyBorder="1" applyAlignment="1">
      <alignment horizontal="center" vertical="center" wrapText="1" readingOrder="1"/>
    </xf>
    <xf numFmtId="3" fontId="5" fillId="0" borderId="1" xfId="0" applyNumberFormat="1" applyFont="1" applyFill="1" applyBorder="1" applyAlignment="1">
      <alignment horizontal="center" vertical="center" readingOrder="1"/>
    </xf>
    <xf numFmtId="4" fontId="6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horizontal="center" vertical="center" readingOrder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left" vertical="center" wrapText="1"/>
      <protection hidden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 shrinkToFi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1" fontId="5" fillId="0" borderId="0" xfId="0" applyNumberFormat="1" applyFont="1" applyFill="1" applyAlignment="1">
      <alignment horizontal="center" vertical="center" readingOrder="1"/>
    </xf>
    <xf numFmtId="4" fontId="5" fillId="0" borderId="0" xfId="0" applyNumberFormat="1" applyFont="1" applyFill="1" applyAlignment="1">
      <alignment horizontal="right" vertical="center" wrapText="1" readingOrder="1"/>
    </xf>
    <xf numFmtId="4" fontId="5" fillId="0" borderId="0" xfId="0" applyNumberFormat="1" applyFont="1" applyFill="1" applyAlignment="1">
      <alignment horizontal="right" vertical="center" readingOrder="1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vertical="center"/>
    </xf>
    <xf numFmtId="1" fontId="5" fillId="0" borderId="1" xfId="0" applyNumberFormat="1" applyFont="1" applyFill="1" applyBorder="1" applyAlignment="1">
      <alignment horizontal="center" vertical="center" wrapText="1" readingOrder="1"/>
    </xf>
    <xf numFmtId="4" fontId="5" fillId="0" borderId="1" xfId="0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" xfId="10" applyFont="1" applyFill="1" applyBorder="1" applyAlignment="1">
      <alignment horizontal="center" vertical="center" wrapText="1"/>
    </xf>
    <xf numFmtId="2" fontId="6" fillId="0" borderId="0" xfId="0" applyNumberFormat="1" applyFont="1" applyFill="1" applyAlignment="1">
      <alignment vertical="center"/>
    </xf>
    <xf numFmtId="0" fontId="5" fillId="0" borderId="1" xfId="10" applyFont="1" applyFill="1" applyBorder="1" applyAlignment="1" applyProtection="1">
      <alignment horizontal="left" vertical="center" wrapText="1"/>
      <protection locked="0"/>
    </xf>
    <xf numFmtId="4" fontId="6" fillId="0" borderId="0" xfId="0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164" fontId="5" fillId="0" borderId="0" xfId="0" applyNumberFormat="1" applyFont="1" applyFill="1" applyAlignment="1">
      <alignment horizontal="right" vertical="center" readingOrder="1"/>
    </xf>
    <xf numFmtId="49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2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center" vertical="center" readingOrder="1"/>
    </xf>
    <xf numFmtId="49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2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readingOrder="1"/>
    </xf>
    <xf numFmtId="4" fontId="6" fillId="0" borderId="1" xfId="0" applyNumberFormat="1" applyFont="1" applyFill="1" applyBorder="1" applyAlignment="1">
      <alignment horizontal="center" vertical="center" readingOrder="1"/>
    </xf>
    <xf numFmtId="0" fontId="6" fillId="0" borderId="1" xfId="0" applyFont="1" applyFill="1" applyBorder="1" applyAlignment="1">
      <alignment horizontal="center" vertical="center" wrapText="1" readingOrder="1"/>
    </xf>
    <xf numFmtId="49" fontId="6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2" fontId="5" fillId="0" borderId="3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2" fontId="5" fillId="0" borderId="1" xfId="0" applyNumberFormat="1" applyFont="1" applyFill="1" applyBorder="1" applyAlignment="1">
      <alignment horizontal="center" vertical="center" wrapText="1" readingOrder="1"/>
    </xf>
    <xf numFmtId="4" fontId="6" fillId="0" borderId="1" xfId="0" applyNumberFormat="1" applyFont="1" applyFill="1" applyBorder="1" applyAlignment="1">
      <alignment vertical="center"/>
    </xf>
    <xf numFmtId="2" fontId="6" fillId="0" borderId="1" xfId="0" applyNumberFormat="1" applyFont="1" applyFill="1" applyBorder="1"/>
    <xf numFmtId="0" fontId="6" fillId="0" borderId="1" xfId="0" applyFont="1" applyFill="1" applyBorder="1"/>
    <xf numFmtId="0" fontId="5" fillId="0" borderId="1" xfId="0" applyFont="1" applyFill="1" applyBorder="1"/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center" vertical="center"/>
    </xf>
    <xf numFmtId="2" fontId="6" fillId="0" borderId="3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4" fontId="6" fillId="0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 readingOrder="1"/>
    </xf>
    <xf numFmtId="2" fontId="5" fillId="0" borderId="1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 readingOrder="1"/>
    </xf>
    <xf numFmtId="49" fontId="5" fillId="0" borderId="2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right" vertical="center" wrapText="1" readingOrder="1"/>
    </xf>
    <xf numFmtId="4" fontId="5" fillId="0" borderId="2" xfId="0" applyNumberFormat="1" applyFont="1" applyFill="1" applyBorder="1" applyAlignment="1">
      <alignment horizontal="right" vertical="center" readingOrder="1"/>
    </xf>
    <xf numFmtId="2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  <xf numFmtId="1" fontId="5" fillId="0" borderId="8" xfId="0" applyNumberFormat="1" applyFont="1" applyFill="1" applyBorder="1" applyAlignment="1">
      <alignment horizontal="center" vertical="center" readingOrder="1"/>
    </xf>
    <xf numFmtId="4" fontId="5" fillId="0" borderId="8" xfId="0" applyNumberFormat="1" applyFont="1" applyFill="1" applyBorder="1" applyAlignment="1">
      <alignment horizontal="right" vertical="center" wrapText="1" readingOrder="1"/>
    </xf>
    <xf numFmtId="4" fontId="5" fillId="0" borderId="8" xfId="0" applyNumberFormat="1" applyFont="1" applyFill="1" applyBorder="1" applyAlignment="1">
      <alignment horizontal="right" vertical="center" readingOrder="1"/>
    </xf>
    <xf numFmtId="49" fontId="5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2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2" fontId="6" fillId="0" borderId="3" xfId="0" applyNumberFormat="1" applyFont="1" applyFill="1" applyBorder="1"/>
    <xf numFmtId="49" fontId="5" fillId="0" borderId="6" xfId="0" applyNumberFormat="1" applyFont="1" applyFill="1" applyBorder="1" applyAlignment="1">
      <alignment horizontal="center" vertical="center"/>
    </xf>
    <xf numFmtId="4" fontId="5" fillId="0" borderId="5" xfId="0" applyNumberFormat="1" applyFont="1" applyFill="1" applyBorder="1" applyAlignment="1">
      <alignment horizontal="right" vertical="center" wrapText="1" readingOrder="1"/>
    </xf>
    <xf numFmtId="4" fontId="5" fillId="0" borderId="5" xfId="0" applyNumberFormat="1" applyFont="1" applyFill="1" applyBorder="1" applyAlignment="1">
      <alignment horizontal="right" vertical="center" readingOrder="1"/>
    </xf>
    <xf numFmtId="2" fontId="5" fillId="0" borderId="0" xfId="0" applyNumberFormat="1" applyFont="1" applyFill="1" applyAlignment="1">
      <alignment horizontal="center" vertical="center"/>
    </xf>
    <xf numFmtId="2" fontId="5" fillId="0" borderId="6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1" fontId="5" fillId="0" borderId="1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4" fontId="5" fillId="0" borderId="7" xfId="0" applyNumberFormat="1" applyFont="1" applyFill="1" applyBorder="1" applyAlignment="1">
      <alignment horizontal="right" vertical="center" wrapText="1" readingOrder="1"/>
    </xf>
    <xf numFmtId="4" fontId="5" fillId="0" borderId="7" xfId="0" applyNumberFormat="1" applyFont="1" applyFill="1" applyBorder="1" applyAlignment="1">
      <alignment horizontal="right" vertical="center" readingOrder="1"/>
    </xf>
    <xf numFmtId="49" fontId="5" fillId="0" borderId="7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5" fillId="0" borderId="0" xfId="0" applyFont="1" applyFill="1"/>
    <xf numFmtId="2" fontId="6" fillId="0" borderId="0" xfId="0" applyNumberFormat="1" applyFont="1" applyFill="1"/>
    <xf numFmtId="2" fontId="6" fillId="0" borderId="0" xfId="0" applyNumberFormat="1" applyFont="1" applyFill="1" applyAlignment="1">
      <alignment horizontal="center" vertical="center"/>
    </xf>
    <xf numFmtId="2" fontId="6" fillId="0" borderId="8" xfId="0" applyNumberFormat="1" applyFont="1" applyFill="1" applyBorder="1" applyAlignment="1">
      <alignment horizontal="center" vertical="center"/>
    </xf>
    <xf numFmtId="2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4" fontId="6" fillId="0" borderId="0" xfId="0" applyNumberFormat="1" applyFont="1" applyFill="1"/>
    <xf numFmtId="1" fontId="5" fillId="0" borderId="1" xfId="0" applyNumberFormat="1" applyFont="1" applyFill="1" applyBorder="1" applyAlignment="1">
      <alignment horizontal="center" vertical="center" wrapText="1"/>
    </xf>
    <xf numFmtId="2" fontId="6" fillId="0" borderId="8" xfId="0" applyNumberFormat="1" applyFont="1" applyFill="1" applyBorder="1" applyAlignment="1">
      <alignment vertical="center"/>
    </xf>
    <xf numFmtId="2" fontId="5" fillId="0" borderId="4" xfId="0" applyNumberFormat="1" applyFont="1" applyFill="1" applyBorder="1" applyAlignment="1">
      <alignment vertical="center" wrapText="1"/>
    </xf>
    <xf numFmtId="2" fontId="5" fillId="0" borderId="9" xfId="0" applyNumberFormat="1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4" fontId="6" fillId="0" borderId="3" xfId="0" applyNumberFormat="1" applyFont="1" applyFill="1" applyBorder="1" applyAlignment="1">
      <alignment horizontal="center" vertical="center" wrapText="1"/>
    </xf>
    <xf numFmtId="0" fontId="5" fillId="0" borderId="1" xfId="18" applyFont="1" applyFill="1" applyBorder="1" applyAlignment="1">
      <alignment horizontal="center" vertical="center" wrapText="1"/>
    </xf>
    <xf numFmtId="0" fontId="16" fillId="0" borderId="1" xfId="18" applyFont="1" applyFill="1" applyBorder="1" applyAlignment="1">
      <alignment horizontal="center" vertical="center" wrapText="1"/>
    </xf>
    <xf numFmtId="0" fontId="5" fillId="0" borderId="1" xfId="18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Alignment="1">
      <alignment vertical="center"/>
    </xf>
    <xf numFmtId="4" fontId="13" fillId="0" borderId="1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1" fontId="5" fillId="0" borderId="1" xfId="1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10" applyFont="1" applyFill="1" applyBorder="1" applyAlignment="1" applyProtection="1">
      <alignment horizontal="center" vertical="center" wrapText="1"/>
      <protection locked="0"/>
    </xf>
    <xf numFmtId="1" fontId="5" fillId="0" borderId="1" xfId="10" applyNumberFormat="1" applyFont="1" applyFill="1" applyBorder="1" applyAlignment="1">
      <alignment horizontal="center" vertical="center"/>
    </xf>
    <xf numFmtId="2" fontId="6" fillId="0" borderId="10" xfId="0" applyNumberFormat="1" applyFont="1" applyFill="1" applyBorder="1" applyAlignment="1">
      <alignment vertical="center"/>
    </xf>
    <xf numFmtId="2" fontId="5" fillId="0" borderId="1" xfId="0" applyNumberFormat="1" applyFont="1" applyFill="1" applyBorder="1" applyAlignment="1">
      <alignment horizontal="center" vertical="center" readingOrder="1"/>
    </xf>
    <xf numFmtId="0" fontId="5" fillId="0" borderId="1" xfId="0" quotePrefix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1" xfId="13" applyFont="1" applyFill="1" applyBorder="1" applyAlignment="1">
      <alignment horizontal="center" vertical="center"/>
    </xf>
    <xf numFmtId="4" fontId="5" fillId="0" borderId="1" xfId="13" applyNumberFormat="1" applyFont="1" applyFill="1" applyBorder="1" applyAlignment="1">
      <alignment horizontal="center" vertical="center"/>
    </xf>
    <xf numFmtId="49" fontId="5" fillId="0" borderId="1" xfId="0" quotePrefix="1" applyNumberFormat="1" applyFont="1" applyFill="1" applyBorder="1" applyAlignment="1">
      <alignment horizontal="left" vertical="center" wrapText="1"/>
    </xf>
    <xf numFmtId="2" fontId="5" fillId="0" borderId="0" xfId="0" applyNumberFormat="1" applyFont="1" applyFill="1" applyAlignment="1">
      <alignment vertical="center"/>
    </xf>
    <xf numFmtId="2" fontId="5" fillId="0" borderId="3" xfId="0" applyNumberFormat="1" applyFont="1" applyFill="1" applyBorder="1" applyAlignment="1">
      <alignment vertical="center"/>
    </xf>
    <xf numFmtId="4" fontId="12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right"/>
    </xf>
    <xf numFmtId="4" fontId="5" fillId="0" borderId="1" xfId="0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right" vertical="center" readingOrder="1"/>
    </xf>
    <xf numFmtId="164" fontId="5" fillId="0" borderId="1" xfId="0" applyNumberFormat="1" applyFont="1" applyFill="1" applyBorder="1" applyAlignment="1">
      <alignment horizontal="center" vertical="center" readingOrder="1"/>
    </xf>
    <xf numFmtId="0" fontId="5" fillId="0" borderId="1" xfId="0" applyFont="1" applyFill="1" applyBorder="1" applyAlignment="1">
      <alignment horizontal="right" vertical="center" readingOrder="1"/>
    </xf>
    <xf numFmtId="49" fontId="5" fillId="0" borderId="7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Continuous" vertical="center"/>
    </xf>
    <xf numFmtId="0" fontId="6" fillId="0" borderId="5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" vertical="center" wrapText="1" readingOrder="1"/>
    </xf>
    <xf numFmtId="2" fontId="5" fillId="0" borderId="1" xfId="12" applyNumberFormat="1" applyFont="1" applyFill="1" applyBorder="1" applyAlignment="1">
      <alignment horizontal="center" vertical="center" readingOrder="1"/>
    </xf>
    <xf numFmtId="4" fontId="5" fillId="0" borderId="1" xfId="0" applyNumberFormat="1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" fontId="5" fillId="0" borderId="2" xfId="0" applyNumberFormat="1" applyFont="1" applyFill="1" applyBorder="1" applyAlignment="1">
      <alignment horizontal="center" vertical="center"/>
    </xf>
    <xf numFmtId="4" fontId="5" fillId="0" borderId="5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 readingOrder="1"/>
    </xf>
    <xf numFmtId="1" fontId="5" fillId="0" borderId="5" xfId="0" applyNumberFormat="1" applyFont="1" applyFill="1" applyBorder="1" applyAlignment="1">
      <alignment horizontal="center" vertical="center" readingOrder="1"/>
    </xf>
    <xf numFmtId="4" fontId="5" fillId="0" borderId="5" xfId="12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 readingOrder="1"/>
    </xf>
    <xf numFmtId="1" fontId="5" fillId="0" borderId="2" xfId="10" applyNumberFormat="1" applyFont="1" applyFill="1" applyBorder="1" applyAlignment="1">
      <alignment horizontal="center" vertical="center" wrapText="1"/>
    </xf>
    <xf numFmtId="1" fontId="5" fillId="0" borderId="5" xfId="10" applyNumberFormat="1" applyFont="1" applyFill="1" applyBorder="1" applyAlignment="1">
      <alignment horizontal="center" vertical="center" wrapText="1"/>
    </xf>
    <xf numFmtId="4" fontId="5" fillId="0" borderId="2" xfId="12" applyNumberFormat="1" applyFont="1" applyFill="1" applyBorder="1" applyAlignment="1">
      <alignment horizontal="center" vertical="center" readingOrder="1"/>
    </xf>
    <xf numFmtId="0" fontId="5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1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left" vertical="center" wrapText="1"/>
      <protection hidden="1"/>
    </xf>
    <xf numFmtId="0" fontId="6" fillId="0" borderId="0" xfId="0" applyFont="1" applyFill="1" applyAlignment="1">
      <alignment horizontal="center" vertical="center" wrapText="1"/>
    </xf>
    <xf numFmtId="2" fontId="5" fillId="0" borderId="1" xfId="1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10" applyFont="1" applyFill="1" applyBorder="1" applyAlignment="1" applyProtection="1">
      <alignment horizontal="left" vertical="center" wrapText="1"/>
      <protection locked="0"/>
    </xf>
    <xf numFmtId="0" fontId="5" fillId="0" borderId="5" xfId="10" applyFont="1" applyFill="1" applyBorder="1" applyAlignment="1" applyProtection="1">
      <alignment horizontal="left" vertical="center" wrapText="1"/>
      <protection locked="0"/>
    </xf>
    <xf numFmtId="0" fontId="13" fillId="0" borderId="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10" applyFont="1" applyFill="1" applyBorder="1" applyAlignment="1">
      <alignment horizontal="center" vertical="center" wrapText="1"/>
    </xf>
    <xf numFmtId="0" fontId="5" fillId="0" borderId="5" xfId="1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readingOrder="1"/>
    </xf>
    <xf numFmtId="2" fontId="5" fillId="0" borderId="2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 wrapText="1" readingOrder="1"/>
    </xf>
    <xf numFmtId="4" fontId="12" fillId="0" borderId="2" xfId="0" applyNumberFormat="1" applyFont="1" applyFill="1" applyBorder="1" applyAlignment="1">
      <alignment horizontal="center" vertical="center" wrapText="1"/>
    </xf>
    <xf numFmtId="1" fontId="5" fillId="0" borderId="5" xfId="1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readingOrder="1"/>
    </xf>
    <xf numFmtId="4" fontId="5" fillId="0" borderId="1" xfId="12" applyNumberFormat="1" applyFont="1" applyFill="1" applyBorder="1" applyAlignment="1">
      <alignment horizontal="center" vertical="center"/>
    </xf>
    <xf numFmtId="4" fontId="5" fillId="0" borderId="2" xfId="12" applyNumberFormat="1" applyFont="1" applyFill="1" applyBorder="1" applyAlignment="1">
      <alignment horizontal="center" vertical="center" wrapText="1"/>
    </xf>
    <xf numFmtId="2" fontId="5" fillId="0" borderId="2" xfId="12" applyNumberFormat="1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horizontal="center" vertical="center" readingOrder="1"/>
    </xf>
    <xf numFmtId="4" fontId="5" fillId="0" borderId="7" xfId="0" applyNumberFormat="1" applyFont="1" applyFill="1" applyBorder="1" applyAlignment="1">
      <alignment horizontal="center" vertical="center" wrapText="1" readingOrder="1"/>
    </xf>
    <xf numFmtId="2" fontId="5" fillId="0" borderId="2" xfId="0" applyNumberFormat="1" applyFont="1" applyFill="1" applyBorder="1" applyAlignment="1">
      <alignment horizontal="center" vertical="center" wrapText="1" readingOrder="1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readingOrder="1"/>
    </xf>
    <xf numFmtId="0" fontId="1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10" applyFont="1" applyFill="1" applyBorder="1" applyAlignment="1" applyProtection="1">
      <alignment horizontal="left" vertical="center" wrapText="1"/>
      <protection locked="0"/>
    </xf>
    <xf numFmtId="0" fontId="5" fillId="0" borderId="5" xfId="10" applyFont="1" applyFill="1" applyBorder="1" applyAlignment="1" applyProtection="1">
      <alignment horizontal="left" vertical="center" wrapText="1"/>
      <protection locked="0"/>
    </xf>
    <xf numFmtId="0" fontId="5" fillId="0" borderId="7" xfId="0" applyFont="1" applyFill="1" applyBorder="1" applyAlignment="1">
      <alignment horizontal="center" vertical="center"/>
    </xf>
    <xf numFmtId="4" fontId="5" fillId="0" borderId="7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/>
      <protection locked="0"/>
    </xf>
    <xf numFmtId="1" fontId="5" fillId="0" borderId="2" xfId="10" applyNumberFormat="1" applyFont="1" applyFill="1" applyBorder="1" applyAlignment="1">
      <alignment horizontal="center" vertical="center" wrapText="1"/>
    </xf>
    <xf numFmtId="1" fontId="5" fillId="0" borderId="5" xfId="10" applyNumberFormat="1" applyFont="1" applyFill="1" applyBorder="1" applyAlignment="1">
      <alignment horizontal="center" vertical="center" wrapText="1"/>
    </xf>
    <xf numFmtId="0" fontId="5" fillId="0" borderId="2" xfId="10" applyFont="1" applyFill="1" applyBorder="1" applyAlignment="1">
      <alignment horizontal="center" vertical="center" wrapText="1"/>
    </xf>
    <xf numFmtId="0" fontId="5" fillId="0" borderId="5" xfId="1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readingOrder="1"/>
    </xf>
    <xf numFmtId="1" fontId="5" fillId="0" borderId="5" xfId="0" applyNumberFormat="1" applyFont="1" applyFill="1" applyBorder="1" applyAlignment="1">
      <alignment horizontal="center" vertical="center" readingOrder="1"/>
    </xf>
    <xf numFmtId="4" fontId="5" fillId="0" borderId="2" xfId="12" applyNumberFormat="1" applyFont="1" applyFill="1" applyBorder="1" applyAlignment="1">
      <alignment horizontal="center" vertical="center" readingOrder="1"/>
    </xf>
    <xf numFmtId="0" fontId="5" fillId="0" borderId="7" xfId="0" applyFont="1" applyFill="1" applyBorder="1" applyAlignment="1">
      <alignment horizontal="left" vertical="center" wrapText="1"/>
    </xf>
    <xf numFmtId="1" fontId="5" fillId="0" borderId="7" xfId="0" applyNumberFormat="1" applyFont="1" applyFill="1" applyBorder="1" applyAlignment="1">
      <alignment horizontal="center" vertical="center" readingOrder="1"/>
    </xf>
    <xf numFmtId="4" fontId="5" fillId="0" borderId="2" xfId="0" applyNumberFormat="1" applyFont="1" applyFill="1" applyBorder="1" applyAlignment="1">
      <alignment horizontal="center" vertical="center"/>
    </xf>
    <xf numFmtId="4" fontId="5" fillId="0" borderId="5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left" vertical="center" wrapText="1"/>
      <protection hidden="1"/>
    </xf>
    <xf numFmtId="49" fontId="5" fillId="0" borderId="5" xfId="0" applyNumberFormat="1" applyFont="1" applyFill="1" applyBorder="1" applyAlignment="1" applyProtection="1">
      <alignment horizontal="left" vertical="center" wrapText="1"/>
      <protection hidden="1"/>
    </xf>
    <xf numFmtId="0" fontId="17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1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7" xfId="1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readingOrder="1"/>
    </xf>
    <xf numFmtId="4" fontId="5" fillId="0" borderId="1" xfId="0" applyNumberFormat="1" applyFont="1" applyFill="1" applyBorder="1" applyAlignment="1">
      <alignment horizontal="center" vertical="center"/>
    </xf>
    <xf numFmtId="4" fontId="5" fillId="0" borderId="1" xfId="12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" fontId="6" fillId="0" borderId="2" xfId="11" applyNumberFormat="1" applyFont="1" applyFill="1" applyBorder="1" applyAlignment="1">
      <alignment horizontal="center" vertical="center" readingOrder="1"/>
    </xf>
    <xf numFmtId="49" fontId="6" fillId="0" borderId="2" xfId="11" applyNumberFormat="1" applyFont="1" applyFill="1" applyBorder="1" applyAlignment="1">
      <alignment horizontal="center" vertical="center"/>
    </xf>
    <xf numFmtId="4" fontId="5" fillId="0" borderId="5" xfId="0" applyNumberFormat="1" applyFont="1" applyFill="1" applyBorder="1" applyAlignment="1">
      <alignment horizontal="left" vertical="center" wrapText="1"/>
    </xf>
    <xf numFmtId="49" fontId="5" fillId="0" borderId="5" xfId="11" applyNumberFormat="1" applyFont="1" applyFill="1" applyBorder="1" applyAlignment="1">
      <alignment horizontal="center" vertical="center"/>
    </xf>
    <xf numFmtId="0" fontId="6" fillId="0" borderId="8" xfId="0" applyFont="1" applyFill="1" applyBorder="1"/>
    <xf numFmtId="0" fontId="5" fillId="0" borderId="8" xfId="0" applyFont="1" applyFill="1" applyBorder="1"/>
    <xf numFmtId="1" fontId="5" fillId="0" borderId="5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1" fontId="5" fillId="0" borderId="2" xfId="10" applyNumberFormat="1" applyFont="1" applyFill="1" applyBorder="1" applyAlignment="1">
      <alignment horizontal="center" vertical="center" wrapText="1"/>
    </xf>
    <xf numFmtId="1" fontId="5" fillId="0" borderId="5" xfId="1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" fontId="5" fillId="0" borderId="2" xfId="0" applyNumberFormat="1" applyFont="1" applyFill="1" applyBorder="1" applyAlignment="1">
      <alignment horizontal="center" vertical="center" readingOrder="1"/>
    </xf>
    <xf numFmtId="4" fontId="5" fillId="0" borderId="5" xfId="0" applyNumberFormat="1" applyFont="1" applyFill="1" applyBorder="1" applyAlignment="1">
      <alignment horizontal="center" vertical="center" readingOrder="1"/>
    </xf>
    <xf numFmtId="2" fontId="5" fillId="0" borderId="2" xfId="0" applyNumberFormat="1" applyFont="1" applyFill="1" applyBorder="1" applyAlignment="1">
      <alignment horizontal="center" vertical="center" readingOrder="1"/>
    </xf>
    <xf numFmtId="2" fontId="5" fillId="0" borderId="5" xfId="0" applyNumberFormat="1" applyFont="1" applyFill="1" applyBorder="1" applyAlignment="1">
      <alignment horizontal="center" vertical="center" readingOrder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10" applyFont="1" applyFill="1" applyBorder="1" applyAlignment="1" applyProtection="1">
      <alignment horizontal="left" vertical="center" wrapText="1"/>
      <protection locked="0"/>
    </xf>
    <xf numFmtId="0" fontId="5" fillId="0" borderId="7" xfId="10" applyFont="1" applyFill="1" applyBorder="1" applyAlignment="1" applyProtection="1">
      <alignment horizontal="left" vertical="center" wrapText="1"/>
      <protection locked="0"/>
    </xf>
    <xf numFmtId="0" fontId="5" fillId="0" borderId="5" xfId="10" applyFont="1" applyFill="1" applyBorder="1" applyAlignment="1" applyProtection="1">
      <alignment horizontal="left" vertical="center" wrapText="1"/>
      <protection locked="0"/>
    </xf>
    <xf numFmtId="0" fontId="5" fillId="0" borderId="7" xfId="0" applyFont="1" applyFill="1" applyBorder="1" applyAlignment="1">
      <alignment horizontal="center" vertical="center"/>
    </xf>
    <xf numFmtId="4" fontId="5" fillId="0" borderId="7" xfId="0" applyNumberFormat="1" applyFont="1" applyFill="1" applyBorder="1" applyAlignment="1">
      <alignment horizontal="center" vertical="center" wrapText="1"/>
    </xf>
    <xf numFmtId="0" fontId="5" fillId="0" borderId="2" xfId="10" applyFont="1" applyFill="1" applyBorder="1" applyAlignment="1">
      <alignment horizontal="center" vertical="center" wrapText="1"/>
    </xf>
    <xf numFmtId="0" fontId="5" fillId="0" borderId="5" xfId="1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readingOrder="1"/>
    </xf>
    <xf numFmtId="1" fontId="5" fillId="0" borderId="5" xfId="0" applyNumberFormat="1" applyFont="1" applyFill="1" applyBorder="1" applyAlignment="1">
      <alignment horizontal="center" vertical="center" readingOrder="1"/>
    </xf>
    <xf numFmtId="4" fontId="5" fillId="0" borderId="2" xfId="12" applyNumberFormat="1" applyFont="1" applyFill="1" applyBorder="1" applyAlignment="1">
      <alignment horizontal="center" vertical="center" readingOrder="1"/>
    </xf>
    <xf numFmtId="4" fontId="5" fillId="0" borderId="5" xfId="12" applyNumberFormat="1" applyFont="1" applyFill="1" applyBorder="1" applyAlignment="1">
      <alignment horizontal="center" vertical="center" readingOrder="1"/>
    </xf>
    <xf numFmtId="0" fontId="5" fillId="0" borderId="7" xfId="0" applyFont="1" applyFill="1" applyBorder="1" applyAlignment="1">
      <alignment horizontal="left" vertical="center" wrapText="1"/>
    </xf>
    <xf numFmtId="1" fontId="5" fillId="0" borderId="7" xfId="0" applyNumberFormat="1" applyFont="1" applyFill="1" applyBorder="1" applyAlignment="1">
      <alignment horizontal="center" vertical="center" readingOrder="1"/>
    </xf>
    <xf numFmtId="4" fontId="5" fillId="0" borderId="2" xfId="0" applyNumberFormat="1" applyFont="1" applyFill="1" applyBorder="1" applyAlignment="1">
      <alignment horizontal="center" vertical="center" wrapText="1" readingOrder="1"/>
    </xf>
    <xf numFmtId="4" fontId="5" fillId="0" borderId="7" xfId="0" applyNumberFormat="1" applyFont="1" applyFill="1" applyBorder="1" applyAlignment="1">
      <alignment horizontal="center" vertical="center" wrapText="1" readingOrder="1"/>
    </xf>
    <xf numFmtId="4" fontId="5" fillId="0" borderId="5" xfId="0" applyNumberFormat="1" applyFont="1" applyFill="1" applyBorder="1" applyAlignment="1">
      <alignment horizontal="center" vertical="center" wrapText="1" readingOrder="1"/>
    </xf>
    <xf numFmtId="2" fontId="5" fillId="0" borderId="2" xfId="0" applyNumberFormat="1" applyFont="1" applyFill="1" applyBorder="1" applyAlignment="1">
      <alignment horizontal="center" vertical="center" wrapText="1" readingOrder="1"/>
    </xf>
    <xf numFmtId="2" fontId="5" fillId="0" borderId="5" xfId="0" applyNumberFormat="1" applyFont="1" applyFill="1" applyBorder="1" applyAlignment="1">
      <alignment horizontal="center" vertical="center" wrapText="1" readingOrder="1"/>
    </xf>
    <xf numFmtId="1" fontId="5" fillId="0" borderId="2" xfId="0" applyNumberFormat="1" applyFont="1" applyFill="1" applyBorder="1" applyAlignment="1">
      <alignment horizontal="center" vertical="center" wrapText="1" readingOrder="1"/>
    </xf>
    <xf numFmtId="1" fontId="5" fillId="0" borderId="5" xfId="0" applyNumberFormat="1" applyFont="1" applyFill="1" applyBorder="1" applyAlignment="1">
      <alignment horizontal="center" vertical="center" wrapText="1" readingOrder="1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readingOrder="1"/>
    </xf>
    <xf numFmtId="0" fontId="5" fillId="0" borderId="5" xfId="0" applyFont="1" applyFill="1" applyBorder="1" applyAlignment="1">
      <alignment horizontal="center" vertical="center" readingOrder="1"/>
    </xf>
    <xf numFmtId="4" fontId="5" fillId="0" borderId="2" xfId="0" applyNumberFormat="1" applyFont="1" applyFill="1" applyBorder="1" applyAlignment="1">
      <alignment horizontal="center" vertical="center"/>
    </xf>
    <xf numFmtId="4" fontId="5" fillId="0" borderId="5" xfId="0" applyNumberFormat="1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" fontId="5" fillId="0" borderId="1" xfId="1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/>
    </xf>
    <xf numFmtId="4" fontId="5" fillId="0" borderId="2" xfId="12" applyNumberFormat="1" applyFont="1" applyFill="1" applyBorder="1" applyAlignment="1">
      <alignment horizontal="center" vertical="center"/>
    </xf>
    <xf numFmtId="4" fontId="5" fillId="0" borderId="5" xfId="12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4" fontId="5" fillId="0" borderId="2" xfId="12" applyNumberFormat="1" applyFont="1" applyFill="1" applyBorder="1" applyAlignment="1">
      <alignment horizontal="center" vertical="center" wrapText="1"/>
    </xf>
    <xf numFmtId="4" fontId="5" fillId="0" borderId="5" xfId="12" applyNumberFormat="1" applyFont="1" applyFill="1" applyBorder="1" applyAlignment="1">
      <alignment horizontal="center" vertical="center" wrapText="1"/>
    </xf>
    <xf numFmtId="2" fontId="5" fillId="0" borderId="2" xfId="12" applyNumberFormat="1" applyFont="1" applyFill="1" applyBorder="1" applyAlignment="1">
      <alignment horizontal="center" vertical="center" wrapText="1"/>
    </xf>
    <xf numFmtId="2" fontId="5" fillId="0" borderId="5" xfId="12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left" vertical="center" wrapText="1"/>
      <protection hidden="1"/>
    </xf>
    <xf numFmtId="49" fontId="5" fillId="0" borderId="5" xfId="0" applyNumberFormat="1" applyFont="1" applyFill="1" applyBorder="1" applyAlignment="1" applyProtection="1">
      <alignment horizontal="left" vertical="center" wrapText="1"/>
      <protection hidden="1"/>
    </xf>
    <xf numFmtId="1" fontId="5" fillId="0" borderId="7" xfId="1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1" fontId="5" fillId="0" borderId="2" xfId="10" applyNumberFormat="1" applyFont="1" applyFill="1" applyBorder="1" applyAlignment="1" applyProtection="1">
      <alignment horizontal="center" vertical="center" wrapText="1"/>
      <protection locked="0"/>
    </xf>
    <xf numFmtId="1" fontId="5" fillId="0" borderId="5" xfId="1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readingOrder="1"/>
    </xf>
    <xf numFmtId="4" fontId="5" fillId="0" borderId="1" xfId="0" applyNumberFormat="1" applyFont="1" applyFill="1" applyBorder="1" applyAlignment="1">
      <alignment horizontal="center" vertical="center"/>
    </xf>
    <xf numFmtId="4" fontId="5" fillId="0" borderId="1" xfId="12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distributed"/>
    </xf>
    <xf numFmtId="0" fontId="13" fillId="0" borderId="5" xfId="0" applyFont="1" applyFill="1" applyBorder="1" applyAlignment="1">
      <alignment horizontal="distributed" vertical="distributed"/>
    </xf>
    <xf numFmtId="4" fontId="6" fillId="0" borderId="1" xfId="0" applyNumberFormat="1" applyFont="1" applyFill="1" applyBorder="1" applyAlignment="1">
      <alignment horizontal="left" vertical="center" wrapText="1"/>
    </xf>
    <xf numFmtId="4" fontId="12" fillId="0" borderId="2" xfId="0" applyNumberFormat="1" applyFont="1" applyFill="1" applyBorder="1" applyAlignment="1">
      <alignment horizontal="center" vertical="center" wrapText="1"/>
    </xf>
    <xf numFmtId="4" fontId="12" fillId="0" borderId="5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" fontId="6" fillId="0" borderId="2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2" fontId="5" fillId="0" borderId="1" xfId="11" applyNumberFormat="1" applyFont="1" applyFill="1" applyBorder="1" applyAlignment="1">
      <alignment horizontal="center" vertical="center" textRotation="90" wrapText="1"/>
    </xf>
    <xf numFmtId="4" fontId="5" fillId="0" borderId="1" xfId="0" applyNumberFormat="1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textRotation="90" wrapText="1" readingOrder="1"/>
    </xf>
    <xf numFmtId="0" fontId="5" fillId="0" borderId="1" xfId="0" applyFont="1" applyFill="1" applyBorder="1" applyAlignment="1">
      <alignment horizontal="center" vertical="center" textRotation="90" wrapText="1"/>
    </xf>
    <xf numFmtId="49" fontId="5" fillId="0" borderId="1" xfId="0" applyNumberFormat="1" applyFont="1" applyFill="1" applyBorder="1" applyAlignment="1">
      <alignment horizontal="center" vertical="center" textRotation="90" wrapText="1"/>
    </xf>
    <xf numFmtId="164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center" vertical="center" wrapText="1"/>
    </xf>
    <xf numFmtId="2" fontId="5" fillId="0" borderId="1" xfId="11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5" fillId="0" borderId="2" xfId="18" applyFont="1" applyFill="1" applyBorder="1" applyAlignment="1">
      <alignment horizontal="center" vertical="center" wrapText="1"/>
    </xf>
    <xf numFmtId="0" fontId="5" fillId="0" borderId="5" xfId="18" applyFont="1" applyFill="1" applyBorder="1" applyAlignment="1">
      <alignment horizontal="center" vertical="center" wrapText="1"/>
    </xf>
  </cellXfs>
  <cellStyles count="27">
    <cellStyle name="Excel Built-in Normal" xfId="13"/>
    <cellStyle name="Excel Built-in Normal 2" xfId="15"/>
    <cellStyle name="Обычный" xfId="0" builtinId="0"/>
    <cellStyle name="Обычный 10" xfId="1"/>
    <cellStyle name="Обычный 10 2" xfId="20"/>
    <cellStyle name="Обычный 2" xfId="2"/>
    <cellStyle name="Обычный 2 2" xfId="3"/>
    <cellStyle name="Обычный 2 3" xfId="16"/>
    <cellStyle name="Обычный 2 4" xfId="21"/>
    <cellStyle name="Обычный 3" xfId="4"/>
    <cellStyle name="Обычный 3 2" xfId="22"/>
    <cellStyle name="Обычный 4" xfId="5"/>
    <cellStyle name="Обычный 4 2" xfId="23"/>
    <cellStyle name="Обычный 5" xfId="6"/>
    <cellStyle name="Обычный 6" xfId="7"/>
    <cellStyle name="Обычный 6 2" xfId="24"/>
    <cellStyle name="Обычный 7" xfId="8"/>
    <cellStyle name="Обычный 7 2" xfId="25"/>
    <cellStyle name="Обычный 8" xfId="9"/>
    <cellStyle name="Обычный 9" xfId="18"/>
    <cellStyle name="Обычный_Перечень жилого фонда не выбравших способ управления" xfId="10"/>
    <cellStyle name="Финансовый" xfId="11" builtinId="3"/>
    <cellStyle name="Финансовый 2" xfId="12"/>
    <cellStyle name="Финансовый 2 2" xfId="17"/>
    <cellStyle name="Финансовый 2 3" xfId="26"/>
    <cellStyle name="Финансовый 3" xfId="14"/>
    <cellStyle name="Финансовый 4" xfId="1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vtihov_YN\Desktop\&#1050;&#1055;\&#1050;&#1055;%202026-2028\5_&#1082;&#1087;%202026-2028%20&#1086;&#1090;%2028.07.2026%20&#8470;%20927-&#1088;&#1087;\&#1080;&#1079;&#1084;&#1077;&#1085;&#1077;&#1085;&#1080;&#1103;\&#1085;&#1072;%20&#1087;&#1088;&#1086;&#1074;&#1077;&#1088;&#1082;&#1091;\&#1055;&#1088;&#1080;&#1083;&#1086;&#1078;&#1077;&#1085;&#1080;&#1077;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2">
          <cell r="C12" t="str">
            <v>Г. Велиж, ул. Володарского, д. 171</v>
          </cell>
          <cell r="D12">
            <v>3885450.26</v>
          </cell>
        </row>
        <row r="13">
          <cell r="C13" t="str">
            <v>Г. Велиж, ул. Советская, д. 13</v>
          </cell>
          <cell r="D13">
            <v>6311195.5299999993</v>
          </cell>
        </row>
        <row r="14">
          <cell r="C14" t="str">
            <v>Г. Велиж, ул. Советская, д. 23/10</v>
          </cell>
          <cell r="D14">
            <v>8151000.5999999996</v>
          </cell>
        </row>
        <row r="15">
          <cell r="C15" t="str">
            <v>Г. Велиж, ул. Советская, д. 26</v>
          </cell>
          <cell r="D15">
            <v>5753037.6999999993</v>
          </cell>
        </row>
        <row r="16">
          <cell r="C16" t="str">
            <v>Г. Велиж, ул. Энгельса, д. 168</v>
          </cell>
          <cell r="D16">
            <v>4841591.72</v>
          </cell>
        </row>
        <row r="17">
          <cell r="D17">
            <v>201038121.22000009</v>
          </cell>
        </row>
        <row r="18">
          <cell r="C18" t="str">
            <v>Г. Вязьма, пер. Загородный, д. 2</v>
          </cell>
          <cell r="D18">
            <v>3738272.4000000004</v>
          </cell>
        </row>
        <row r="19">
          <cell r="C19" t="str">
            <v>Г. Вязьма, пер. Загородный, д. 21</v>
          </cell>
          <cell r="D19">
            <v>7247811.29</v>
          </cell>
        </row>
        <row r="20">
          <cell r="C20" t="str">
            <v>Г. Вязьма, пл. Ефремова, д. 3</v>
          </cell>
          <cell r="D20">
            <v>34883.410000000003</v>
          </cell>
        </row>
        <row r="21">
          <cell r="C21" t="str">
            <v>Г. Вязьма, ул. 25 Октября, д. 1</v>
          </cell>
          <cell r="D21">
            <v>27973.39</v>
          </cell>
        </row>
        <row r="22">
          <cell r="C22" t="str">
            <v>Г. Вязьма, ул. 25 Октября, д. 3</v>
          </cell>
          <cell r="D22">
            <v>5202637</v>
          </cell>
        </row>
        <row r="23">
          <cell r="C23" t="str">
            <v>Г. Вязьма, ул. 25 Октября, д. 6</v>
          </cell>
          <cell r="D23">
            <v>11824.32</v>
          </cell>
        </row>
        <row r="24">
          <cell r="C24" t="str">
            <v>Г. Вязьма, ул. 25 Октября, д. 8</v>
          </cell>
          <cell r="D24">
            <v>12804.48</v>
          </cell>
        </row>
        <row r="25">
          <cell r="C25" t="str">
            <v>Г. Вязьма, ул. 25 Октября, д. 16</v>
          </cell>
          <cell r="D25">
            <v>30668.23</v>
          </cell>
        </row>
        <row r="26">
          <cell r="C26" t="str">
            <v>Г. Вязьма, ул. 25 Октября, д. 20</v>
          </cell>
          <cell r="D26">
            <v>12298.14</v>
          </cell>
        </row>
        <row r="27">
          <cell r="C27" t="str">
            <v>Г. Вязьма, ул. 25 Октября, д. 22</v>
          </cell>
          <cell r="D27">
            <v>23979.22</v>
          </cell>
        </row>
        <row r="28">
          <cell r="C28" t="str">
            <v>Г. Вязьма, ул. 25 Октября, д. 27</v>
          </cell>
          <cell r="D28">
            <v>69987.350000000006</v>
          </cell>
        </row>
        <row r="29">
          <cell r="C29" t="str">
            <v>Г. Вязьма, ул. 25 Октября, д. 29</v>
          </cell>
          <cell r="D29">
            <v>6131066.5800000001</v>
          </cell>
        </row>
        <row r="30">
          <cell r="C30" t="str">
            <v>Г. Вязьма, ул. 25 Октября, д. 33</v>
          </cell>
          <cell r="D30">
            <v>41622.620000000003</v>
          </cell>
        </row>
        <row r="31">
          <cell r="C31" t="str">
            <v>Г. Вязьма, ул. Воинов-интернационалистов, д. 3</v>
          </cell>
          <cell r="D31">
            <v>14340225.24</v>
          </cell>
        </row>
        <row r="32">
          <cell r="C32" t="str">
            <v>Г. Вязьма, ул. Восстания, д. 2</v>
          </cell>
          <cell r="D32">
            <v>3736497.6</v>
          </cell>
        </row>
        <row r="33">
          <cell r="C33" t="str">
            <v>Г. Вязьма, ул. Дмитрова гора, д. 6</v>
          </cell>
          <cell r="D33">
            <v>14381035.370000001</v>
          </cell>
        </row>
        <row r="34">
          <cell r="C34" t="str">
            <v>Г. Вязьма, ул. Кирова, д. 8</v>
          </cell>
          <cell r="D34">
            <v>17631.759999999998</v>
          </cell>
        </row>
        <row r="35">
          <cell r="C35" t="str">
            <v>Г. Вязьма, ул. Космонавтов, д. 6</v>
          </cell>
          <cell r="D35">
            <v>5919078</v>
          </cell>
        </row>
        <row r="36">
          <cell r="C36" t="str">
            <v>Г. Вязьма, ул. Кронштадтская, д. 2</v>
          </cell>
          <cell r="D36">
            <v>4735250</v>
          </cell>
        </row>
        <row r="37">
          <cell r="C37" t="str">
            <v>Г. Вязьма, ул. Кронштадтская, д. 35</v>
          </cell>
          <cell r="D37">
            <v>13045467.119999999</v>
          </cell>
        </row>
        <row r="38">
          <cell r="C38" t="str">
            <v>Г. Вязьма, ул. Лейтенанта Шмидта, д. 10а</v>
          </cell>
          <cell r="D38">
            <v>2811888</v>
          </cell>
        </row>
        <row r="39">
          <cell r="C39" t="str">
            <v>Г. Вязьма, ул. Ленина, д. 3</v>
          </cell>
          <cell r="D39">
            <v>4876300</v>
          </cell>
        </row>
        <row r="40">
          <cell r="C40" t="str">
            <v>Г. Вязьма, ул. Ленина, д. 8</v>
          </cell>
          <cell r="D40">
            <v>6865.12</v>
          </cell>
        </row>
        <row r="41">
          <cell r="C41" t="str">
            <v>Г. Вязьма, ул. Ленина, д. 65</v>
          </cell>
          <cell r="D41">
            <v>15794965.369999999</v>
          </cell>
        </row>
        <row r="42">
          <cell r="C42" t="str">
            <v>Г. Вязьма, ул. Машинистов, д. 7</v>
          </cell>
          <cell r="D42">
            <v>33270.36</v>
          </cell>
        </row>
        <row r="43">
          <cell r="C43" t="str">
            <v>Г. Вязьма, ул. Машинистов, д. 9</v>
          </cell>
          <cell r="D43">
            <v>33270.36</v>
          </cell>
        </row>
        <row r="44">
          <cell r="C44" t="str">
            <v>Г. Вязьма, ул. Московская, д. 13</v>
          </cell>
          <cell r="D44">
            <v>7254675.7599999998</v>
          </cell>
        </row>
        <row r="45">
          <cell r="C45" t="str">
            <v>Г. Вязьма, ул. Московская, д. 28</v>
          </cell>
          <cell r="D45">
            <v>21410000</v>
          </cell>
        </row>
        <row r="46">
          <cell r="C46" t="str">
            <v>Г. Вязьма, ул. Парижской Коммуны, д. 5</v>
          </cell>
          <cell r="D46">
            <v>34899.43</v>
          </cell>
        </row>
        <row r="47">
          <cell r="C47" t="str">
            <v>Г. Вязьма, ул. Парижской Коммуны, д. 7</v>
          </cell>
          <cell r="D47">
            <v>34899.43</v>
          </cell>
        </row>
        <row r="48">
          <cell r="C48" t="str">
            <v>Г. Вязьма, ул. Парижской Коммуны, д. 9</v>
          </cell>
          <cell r="D48">
            <v>14325.82</v>
          </cell>
        </row>
        <row r="49">
          <cell r="C49" t="str">
            <v>Г. Вязьма, ул. Парижской Коммуны, д. 15</v>
          </cell>
          <cell r="D49">
            <v>16474.68</v>
          </cell>
        </row>
        <row r="50">
          <cell r="C50" t="str">
            <v>Г. Вязьма, ул. Полины Осипенко, д. 1а</v>
          </cell>
          <cell r="D50">
            <v>7618441.2699999996</v>
          </cell>
        </row>
        <row r="51">
          <cell r="C51" t="str">
            <v>Г. Вязьма, ул. Полины Осипенко, д. 2б</v>
          </cell>
          <cell r="D51">
            <v>43297.599999999999</v>
          </cell>
        </row>
        <row r="52">
          <cell r="C52" t="str">
            <v>Г. Вязьма, ул. Полины Осипенко, д. 3а</v>
          </cell>
          <cell r="D52">
            <v>3737701.65</v>
          </cell>
        </row>
        <row r="53">
          <cell r="C53" t="str">
            <v>Г. Вязьма, ул. Полины Осипенко, д. 25</v>
          </cell>
          <cell r="D53">
            <v>28441018.77</v>
          </cell>
        </row>
        <row r="54">
          <cell r="C54" t="str">
            <v>Г. Вязьма, ул. Репина, д. 11</v>
          </cell>
          <cell r="D54">
            <v>33192.76</v>
          </cell>
        </row>
        <row r="55">
          <cell r="C55" t="str">
            <v>Г. Вязьма, ул. Репина, д. 17а</v>
          </cell>
          <cell r="D55">
            <v>7248254.3099999996</v>
          </cell>
        </row>
        <row r="56">
          <cell r="C56" t="str">
            <v>Г. Вязьма, ул. Смоленская, д. 19</v>
          </cell>
          <cell r="D56">
            <v>14358.84</v>
          </cell>
        </row>
        <row r="57">
          <cell r="C57" t="str">
            <v>Г. Вязьма, ул. Софьи Перовской, д. 5</v>
          </cell>
          <cell r="D57">
            <v>67802.98</v>
          </cell>
        </row>
        <row r="58">
          <cell r="C58" t="str">
            <v>Г. Вязьма, ул. Спортивная, д. 1а, корпус 1</v>
          </cell>
          <cell r="D58">
            <v>3756953.08</v>
          </cell>
        </row>
        <row r="59">
          <cell r="C59" t="str">
            <v>Г. Вязьма, ул. Спортивная, д. 1а, корпус 2</v>
          </cell>
          <cell r="D59">
            <v>3756953.08</v>
          </cell>
        </row>
        <row r="60">
          <cell r="C60" t="str">
            <v>Г. Вязьма, ул. Сычевское шоссе, д. 50</v>
          </cell>
          <cell r="D60">
            <v>21841.33</v>
          </cell>
        </row>
        <row r="61">
          <cell r="C61" t="str">
            <v>Г. Вязьма, ул. Сычевское шоссе, д. 52</v>
          </cell>
          <cell r="D61">
            <v>21841.33</v>
          </cell>
        </row>
        <row r="62">
          <cell r="C62" t="str">
            <v>Г. Вязьма, ул. Урицкого, д. 2а</v>
          </cell>
          <cell r="D62">
            <v>23081.88</v>
          </cell>
        </row>
        <row r="63">
          <cell r="C63" t="str">
            <v>Г. Вязьма, ул. Юбилейная, д. 25</v>
          </cell>
          <cell r="D63">
            <v>3884976</v>
          </cell>
        </row>
        <row r="64">
          <cell r="C64" t="str">
            <v>Дер. Кайдаково, ул. Парковая, д. 5</v>
          </cell>
          <cell r="D64">
            <v>5964696</v>
          </cell>
        </row>
        <row r="65">
          <cell r="C65" t="str">
            <v>Дер. Кайдаково, ул. Парковая, д. 6</v>
          </cell>
          <cell r="D65">
            <v>2583360</v>
          </cell>
        </row>
        <row r="66">
          <cell r="C66" t="str">
            <v>Дер. Поляново, ул. Молодежная, д. 3</v>
          </cell>
          <cell r="D66">
            <v>2649540</v>
          </cell>
        </row>
        <row r="67">
          <cell r="C67" t="str">
            <v>С. Андрейково, ул. Мира, д. 8</v>
          </cell>
          <cell r="D67">
            <v>7180.49</v>
          </cell>
        </row>
        <row r="68">
          <cell r="C68" t="str">
            <v>С. Вязьма-Брянская, ул. Парковая, д. 2</v>
          </cell>
          <cell r="D68">
            <v>27670.9</v>
          </cell>
        </row>
        <row r="69">
          <cell r="C69" t="str">
            <v>С. Вязьма-Брянская, ул. Парковая, д. 4</v>
          </cell>
          <cell r="D69">
            <v>27670.9</v>
          </cell>
        </row>
        <row r="70">
          <cell r="C70" t="str">
            <v>С. Хмелита, ул. Парковая, д. 6</v>
          </cell>
          <cell r="D70">
            <v>25440.2</v>
          </cell>
        </row>
        <row r="71">
          <cell r="D71">
            <v>68540011.469999999</v>
          </cell>
        </row>
        <row r="72">
          <cell r="C72" t="str">
            <v>Г. Гагарин, пер. Пионерский, д. 12</v>
          </cell>
          <cell r="D72">
            <v>7252450.1499999994</v>
          </cell>
        </row>
        <row r="73">
          <cell r="C73" t="str">
            <v>Г. Гагарин, пер. Пионерский, д. 14</v>
          </cell>
          <cell r="D73">
            <v>7249716.3700000001</v>
          </cell>
        </row>
        <row r="74">
          <cell r="C74" t="str">
            <v>Г. Гагарин, пер. Пионерский, д. 16</v>
          </cell>
          <cell r="D74">
            <v>17844825.52</v>
          </cell>
        </row>
        <row r="75">
          <cell r="C75" t="str">
            <v>Г. Гагарин, ул. 50 лет ВЛКСМ, д. 14</v>
          </cell>
          <cell r="D75">
            <v>13433.17</v>
          </cell>
        </row>
        <row r="76">
          <cell r="C76" t="str">
            <v>Г. Гагарин, ул. Гагарина, д. 41</v>
          </cell>
          <cell r="D76">
            <v>3735000</v>
          </cell>
        </row>
        <row r="77">
          <cell r="C77" t="str">
            <v>Г. Гагарин, ул. Красноармейская, д. 91</v>
          </cell>
          <cell r="D77">
            <v>1890504</v>
          </cell>
        </row>
        <row r="78">
          <cell r="C78" t="str">
            <v>Г. Гагарин, ул. Молодежная, д. 8</v>
          </cell>
          <cell r="D78">
            <v>4371840</v>
          </cell>
        </row>
        <row r="79">
          <cell r="C79" t="str">
            <v>Г. Гагарин, ул. Свердлова, д. 90</v>
          </cell>
          <cell r="D79">
            <v>14308758.92</v>
          </cell>
        </row>
        <row r="80">
          <cell r="C80" t="str">
            <v>Г. Гагарин, ул. Стройотрядовская, д. 10</v>
          </cell>
          <cell r="D80">
            <v>3741629.0900000003</v>
          </cell>
        </row>
        <row r="81">
          <cell r="C81" t="str">
            <v>С. Карманово, ул. Молодежная, д. 3</v>
          </cell>
          <cell r="D81">
            <v>2886408</v>
          </cell>
        </row>
        <row r="82">
          <cell r="C82" t="str">
            <v>С. Карманово, ул. Пролетарская, д. 3</v>
          </cell>
          <cell r="D82">
            <v>2886408</v>
          </cell>
        </row>
        <row r="83">
          <cell r="C83" t="str">
            <v>С. Серго-Ивановское, ул. Заводская, д. 14</v>
          </cell>
          <cell r="D83">
            <v>2359038.25</v>
          </cell>
        </row>
        <row r="84">
          <cell r="D84">
            <v>1833973.4799999997</v>
          </cell>
        </row>
        <row r="85">
          <cell r="C85" t="str">
            <v>Дер. Добромино, ул. Железнодорожная, д. 16</v>
          </cell>
          <cell r="D85">
            <v>24349.18</v>
          </cell>
        </row>
        <row r="86">
          <cell r="C86" t="str">
            <v>С. Глинка, ул. Ленина, д. 36</v>
          </cell>
          <cell r="D86">
            <v>1809624.2999999998</v>
          </cell>
        </row>
        <row r="87">
          <cell r="D87">
            <v>27970548.349999998</v>
          </cell>
        </row>
        <row r="88">
          <cell r="C88" t="str">
            <v>Г. Демидов, ул. Витебская, д. 8</v>
          </cell>
          <cell r="D88">
            <v>423235.94000000006</v>
          </cell>
        </row>
        <row r="89">
          <cell r="C89" t="str">
            <v>Г. Демидов, ул. Коммунистическая, д. 14</v>
          </cell>
          <cell r="D89">
            <v>5183590.6999999993</v>
          </cell>
        </row>
        <row r="90">
          <cell r="C90" t="str">
            <v>Г. Демидов, ул. Коммунистическая, д. 21</v>
          </cell>
          <cell r="D90">
            <v>32182.720000000001</v>
          </cell>
        </row>
        <row r="91">
          <cell r="C91" t="str">
            <v>Г. Демидов, ул. Коммунистическая, д. 23</v>
          </cell>
          <cell r="D91">
            <v>2756675</v>
          </cell>
        </row>
        <row r="92">
          <cell r="C92" t="str">
            <v>Г. Демидов, ул. Просвещения, д. 11</v>
          </cell>
          <cell r="D92">
            <v>4368794.43</v>
          </cell>
        </row>
        <row r="93">
          <cell r="C93" t="str">
            <v>Г. Демидов, ул. Руднянская, д. 63</v>
          </cell>
          <cell r="D93">
            <v>6578200</v>
          </cell>
        </row>
        <row r="94">
          <cell r="C94" t="str">
            <v>Г. Демидов, ул. Руднянская, д. 66</v>
          </cell>
          <cell r="D94">
            <v>3088375</v>
          </cell>
        </row>
        <row r="95">
          <cell r="C95" t="str">
            <v>Г. Демидов, ул. Хренова, д. 16а</v>
          </cell>
          <cell r="D95">
            <v>3100000</v>
          </cell>
        </row>
        <row r="96">
          <cell r="C96" t="str">
            <v>Г. Демидов, ул. Хренова, д. 20</v>
          </cell>
          <cell r="D96">
            <v>50880.160000000003</v>
          </cell>
        </row>
        <row r="97">
          <cell r="C97" t="str">
            <v>Г. Демидов, ул. Хренова, д. 22</v>
          </cell>
          <cell r="D97">
            <v>2388614.4</v>
          </cell>
        </row>
        <row r="98">
          <cell r="D98">
            <v>95044255.979999989</v>
          </cell>
        </row>
        <row r="99">
          <cell r="C99" t="str">
            <v>Г. Дорогобуж, пер. Строителей, д. 15</v>
          </cell>
          <cell r="D99">
            <v>36748.120000000003</v>
          </cell>
        </row>
        <row r="100">
          <cell r="C100" t="str">
            <v>Г. Дорогобуж, ул. ДОС, д. 1</v>
          </cell>
          <cell r="D100">
            <v>2980800</v>
          </cell>
        </row>
        <row r="101">
          <cell r="C101" t="str">
            <v>Г. Дорогобуж, ул. Калинина, д. 1</v>
          </cell>
          <cell r="D101">
            <v>40758.639999999999</v>
          </cell>
        </row>
        <row r="102">
          <cell r="C102" t="str">
            <v>Г. Дорогобуж, ул. Калинина, д. 5</v>
          </cell>
          <cell r="D102">
            <v>1274161.3400000001</v>
          </cell>
        </row>
        <row r="103">
          <cell r="C103" t="str">
            <v>Г. Дорогобуж, ул. Карла Маркса, д. 17</v>
          </cell>
          <cell r="D103">
            <v>41758.68</v>
          </cell>
        </row>
        <row r="104">
          <cell r="C104" t="str">
            <v>Г. Дорогобуж, ул. Карла Маркса, д. 2</v>
          </cell>
          <cell r="D104">
            <v>32152.42</v>
          </cell>
        </row>
        <row r="105">
          <cell r="C105" t="str">
            <v>Г. Дорогобуж, ул. Коммунистическая, д. 15</v>
          </cell>
          <cell r="D105">
            <v>34334.230000000003</v>
          </cell>
        </row>
        <row r="106">
          <cell r="C106" t="str">
            <v>Г. Дорогобуж, ул. Коммунистическая, д. 22а</v>
          </cell>
          <cell r="D106">
            <v>24349.18</v>
          </cell>
        </row>
        <row r="107">
          <cell r="C107" t="str">
            <v>Г. Дорогобуж, ул. Коммунистическая, д. 24</v>
          </cell>
          <cell r="D107">
            <v>24349.18</v>
          </cell>
        </row>
        <row r="108">
          <cell r="C108" t="str">
            <v>Г. Дорогобуж, ул. Коммунистическая, д. 26</v>
          </cell>
          <cell r="D108">
            <v>24349.18</v>
          </cell>
        </row>
        <row r="109">
          <cell r="C109" t="str">
            <v>Г. Дорогобуж, ул. Коммунистическая, д. 26а</v>
          </cell>
          <cell r="D109">
            <v>32440.3</v>
          </cell>
        </row>
        <row r="110">
          <cell r="C110" t="str">
            <v>Г. Дорогобуж, ул. Коммунистическая, д. 28</v>
          </cell>
          <cell r="D110">
            <v>32485.7</v>
          </cell>
        </row>
        <row r="111">
          <cell r="C111" t="str">
            <v>Г. Дорогобуж, ул. Комсомольская, д. 2</v>
          </cell>
          <cell r="D111">
            <v>36016.14</v>
          </cell>
        </row>
        <row r="112">
          <cell r="C112" t="str">
            <v>Г. Дорогобуж, ул. Мира, д. 10</v>
          </cell>
          <cell r="D112">
            <v>2831760</v>
          </cell>
        </row>
        <row r="113">
          <cell r="C113" t="str">
            <v>Г. Дорогобуж, ул. Мира, д. 38</v>
          </cell>
          <cell r="D113">
            <v>6431076</v>
          </cell>
        </row>
        <row r="114">
          <cell r="C114" t="str">
            <v>Г. Дорогобуж, ул. Павлова, д. 15</v>
          </cell>
          <cell r="D114">
            <v>34394.83</v>
          </cell>
        </row>
        <row r="115">
          <cell r="C115" t="str">
            <v>Г. Дорогобуж, ул. Павлова, д. 27</v>
          </cell>
          <cell r="D115">
            <v>36000.949999999997</v>
          </cell>
        </row>
        <row r="116">
          <cell r="C116" t="str">
            <v>Дер. Садовая, ул. Парковая, д. 15</v>
          </cell>
          <cell r="D116">
            <v>26561.279999999999</v>
          </cell>
        </row>
        <row r="117">
          <cell r="C117" t="str">
            <v>Дер. Слойково, ул. Центральная, д. 29</v>
          </cell>
          <cell r="D117">
            <v>5476104.6499999994</v>
          </cell>
        </row>
        <row r="118">
          <cell r="C118" t="str">
            <v>Дер. Струково, ул. Молодёжная, д. 1</v>
          </cell>
          <cell r="D118">
            <v>25076.45</v>
          </cell>
        </row>
        <row r="119">
          <cell r="C119" t="str">
            <v>Дер. Струково, ул. Молодёжная, д. 2</v>
          </cell>
          <cell r="D119">
            <v>25076.45</v>
          </cell>
        </row>
        <row r="120">
          <cell r="C120" t="str">
            <v>Пгт Верхнеднепровский, пер. Днепровский, д. 1</v>
          </cell>
          <cell r="D120">
            <v>52834.76</v>
          </cell>
        </row>
        <row r="121">
          <cell r="C121" t="str">
            <v>Пгт Верхнеднепровский, просп. Химиков, д. 10</v>
          </cell>
          <cell r="D121">
            <v>76762.720000000001</v>
          </cell>
        </row>
        <row r="122">
          <cell r="C122" t="str">
            <v>Пгт Верхнеднепровский, ул. Комсомольская, д. 7</v>
          </cell>
          <cell r="D122">
            <v>30266.66</v>
          </cell>
        </row>
        <row r="123">
          <cell r="C123" t="str">
            <v>Пгт Верхнеднепровский, ул. Комсомольская, д. 8</v>
          </cell>
          <cell r="D123">
            <v>28819.88</v>
          </cell>
        </row>
        <row r="124">
          <cell r="C124" t="str">
            <v>Пгт Верхнеднепровский, ул. Комсомольская, д. 9</v>
          </cell>
          <cell r="D124">
            <v>200065.18</v>
          </cell>
        </row>
        <row r="125">
          <cell r="C125" t="str">
            <v>Пгт Верхнеднепровский, ул. Комсомольская, д. 11</v>
          </cell>
          <cell r="D125">
            <v>108580.85</v>
          </cell>
        </row>
        <row r="126">
          <cell r="C126" t="str">
            <v>Пгт Верхнеднепровский, ул. Ленина, д. 16</v>
          </cell>
          <cell r="D126">
            <v>29977.279999999999</v>
          </cell>
        </row>
        <row r="127">
          <cell r="C127" t="str">
            <v>Пгт Верхнеднепровский, ул. Ленина, д. 18</v>
          </cell>
          <cell r="D127">
            <v>29861.54</v>
          </cell>
        </row>
        <row r="128">
          <cell r="C128" t="str">
            <v>Пгт Верхнеднепровский, ул. Молодежная, д. 6</v>
          </cell>
          <cell r="D128">
            <v>5352166.1500000004</v>
          </cell>
        </row>
        <row r="129">
          <cell r="C129" t="str">
            <v>Пгт Верхнеднепровский, ул. Молодежная, д. 20</v>
          </cell>
          <cell r="D129">
            <v>23415262</v>
          </cell>
        </row>
        <row r="130">
          <cell r="C130" t="str">
            <v>Пгт Верхнеднепровский, ул. Советская, д. 6</v>
          </cell>
          <cell r="D130">
            <v>7409074.6399999997</v>
          </cell>
        </row>
        <row r="131">
          <cell r="C131" t="str">
            <v>Пгт Верхнеднепровский, ул. Советская, д. 7</v>
          </cell>
          <cell r="D131">
            <v>4960000</v>
          </cell>
        </row>
        <row r="132">
          <cell r="C132" t="str">
            <v>Пгт Верхнеднепровский, ул. Советская, д. 9</v>
          </cell>
          <cell r="D132">
            <v>5713886.5000000009</v>
          </cell>
        </row>
        <row r="133">
          <cell r="C133" t="str">
            <v>Пгт Верхнеднепровский, ул. Советская, д. 11</v>
          </cell>
          <cell r="D133">
            <v>3282125</v>
          </cell>
        </row>
        <row r="134">
          <cell r="C134" t="str">
            <v>Пгт Верхнеднепровский, ул. Советская, д. 13</v>
          </cell>
          <cell r="D134">
            <v>3440042.1</v>
          </cell>
        </row>
        <row r="135">
          <cell r="C135" t="str">
            <v>Пгт Верхнеднепровский, ул. Советская, д. 15</v>
          </cell>
          <cell r="D135">
            <v>2877017</v>
          </cell>
        </row>
        <row r="136">
          <cell r="C136" t="str">
            <v>Пгт Верхнеднепровский, ул. Советская, д. 17</v>
          </cell>
          <cell r="D136">
            <v>2730352.9</v>
          </cell>
        </row>
        <row r="137">
          <cell r="C137" t="str">
            <v>Пгт Верхнеднепровский, ул. Советская, д. 19</v>
          </cell>
          <cell r="D137">
            <v>4960000</v>
          </cell>
        </row>
        <row r="138">
          <cell r="C138" t="str">
            <v>Пгт Верхнеднепровский, ул. Строителей, д. 6</v>
          </cell>
          <cell r="D138">
            <v>200000</v>
          </cell>
        </row>
        <row r="139">
          <cell r="C139" t="str">
            <v>С. Алексино, ул. Центральная, д. 21</v>
          </cell>
          <cell r="D139">
            <v>2766750</v>
          </cell>
        </row>
        <row r="140">
          <cell r="C140" t="str">
            <v>С. Алексино, ул. Центральная, д. 23</v>
          </cell>
          <cell r="D140">
            <v>7879657.0999999996</v>
          </cell>
        </row>
        <row r="141">
          <cell r="D141">
            <v>81475529.060000002</v>
          </cell>
        </row>
        <row r="142">
          <cell r="C142" t="str">
            <v>Г. Духовщина, ул. Луначарского, д. 13</v>
          </cell>
          <cell r="D142">
            <v>4069490.42</v>
          </cell>
        </row>
        <row r="143">
          <cell r="C143" t="str">
            <v>Г. Духовщина, ул. Смоленская, д. 53</v>
          </cell>
          <cell r="D143">
            <v>2359875</v>
          </cell>
        </row>
        <row r="144">
          <cell r="C144" t="str">
            <v>Пгт Озерный, ул. Ленина, д. 1</v>
          </cell>
          <cell r="D144">
            <v>25134718.039999999</v>
          </cell>
        </row>
        <row r="145">
          <cell r="C145" t="str">
            <v>Пгт Озерный, ул. Октябрьская, д. 14</v>
          </cell>
          <cell r="D145">
            <v>3710342.91</v>
          </cell>
        </row>
        <row r="146">
          <cell r="C146" t="str">
            <v>Пгт Озерный, ул. Октябрьская, д. 14а</v>
          </cell>
          <cell r="D146">
            <v>5435850</v>
          </cell>
        </row>
        <row r="147">
          <cell r="C147" t="str">
            <v>Пгт Озерный, ул. Парковая, д. 3</v>
          </cell>
          <cell r="D147">
            <v>5555111.8899999997</v>
          </cell>
        </row>
        <row r="148">
          <cell r="C148" t="str">
            <v>Пгт Озерный, ул. Строителей, д. 11</v>
          </cell>
          <cell r="D148">
            <v>25227190.789999999</v>
          </cell>
        </row>
        <row r="149">
          <cell r="C149" t="str">
            <v>Пгт Озерный, ул. Строителей, д. 17</v>
          </cell>
          <cell r="D149">
            <v>9948852.3200000003</v>
          </cell>
        </row>
        <row r="150">
          <cell r="C150" t="str">
            <v xml:space="preserve">С. Пречистое, пер. 2-й Октябрьский, д. 1 </v>
          </cell>
          <cell r="D150">
            <v>34097.69</v>
          </cell>
        </row>
        <row r="151">
          <cell r="D151">
            <v>24193537.089999996</v>
          </cell>
        </row>
        <row r="152">
          <cell r="C152" t="str">
            <v>Г. Ельня, ул. Вокзальная, д. 10</v>
          </cell>
          <cell r="D152">
            <v>23834</v>
          </cell>
        </row>
        <row r="153">
          <cell r="C153" t="str">
            <v>Г. Ельня, ул. Говорова, д. 11</v>
          </cell>
          <cell r="D153">
            <v>2909751.1999999997</v>
          </cell>
        </row>
        <row r="154">
          <cell r="C154" t="str">
            <v>Г. Ельня, ул. Гусева, д. 2</v>
          </cell>
          <cell r="D154">
            <v>90134.71</v>
          </cell>
        </row>
        <row r="155">
          <cell r="C155" t="str">
            <v>Г. Ельня, ул. Красноармейская, д. 15</v>
          </cell>
          <cell r="D155">
            <v>3584375</v>
          </cell>
        </row>
        <row r="156">
          <cell r="C156" t="str">
            <v>Г. Ельня, ул. Красноармейская, д. 16а</v>
          </cell>
          <cell r="D156">
            <v>34608.410000000003</v>
          </cell>
        </row>
        <row r="157">
          <cell r="C157" t="str">
            <v>Г. Ельня, ул. Красноармейская, д. 17</v>
          </cell>
          <cell r="D157">
            <v>24930.89</v>
          </cell>
        </row>
        <row r="158">
          <cell r="C158" t="str">
            <v>Г. Ельня, ул. Ленина, д. 37</v>
          </cell>
          <cell r="D158">
            <v>25299.11</v>
          </cell>
        </row>
        <row r="159">
          <cell r="C159" t="str">
            <v>Г. Ельня, ул. Октябрьская, д. 2</v>
          </cell>
          <cell r="D159">
            <v>25137.05</v>
          </cell>
        </row>
        <row r="160">
          <cell r="C160" t="str">
            <v>Г. Ельня, ул. Октябрьская, д. 3</v>
          </cell>
          <cell r="D160">
            <v>43624.7</v>
          </cell>
        </row>
        <row r="161">
          <cell r="C161" t="str">
            <v>Г. Ельня, ул. Пролетарская, д. 2</v>
          </cell>
          <cell r="D161">
            <v>2625373.15</v>
          </cell>
        </row>
        <row r="162">
          <cell r="C162" t="str">
            <v>Г. Ельня, ул. Смоленский большак, д. 28</v>
          </cell>
          <cell r="D162">
            <v>45092.12</v>
          </cell>
        </row>
        <row r="163">
          <cell r="C163" t="str">
            <v>Г. Ельня, ул. Смоленский большак, д. 30</v>
          </cell>
          <cell r="D163">
            <v>44910.32</v>
          </cell>
        </row>
        <row r="164">
          <cell r="C164" t="str">
            <v>Г. Ельня, ул. Смоленский большак, д. 61</v>
          </cell>
          <cell r="D164">
            <v>4868640</v>
          </cell>
        </row>
        <row r="165">
          <cell r="C165" t="str">
            <v>Г. Ельня, ул. Советская, д. 18</v>
          </cell>
          <cell r="D165">
            <v>5513399.3100000005</v>
          </cell>
        </row>
        <row r="166">
          <cell r="C166" t="str">
            <v>Г. Ельня, ул. Советская, д. 25</v>
          </cell>
          <cell r="D166">
            <v>25046.15</v>
          </cell>
        </row>
        <row r="167">
          <cell r="C167" t="str">
            <v>Г. Ельня, ул. Энгельса, д. 4</v>
          </cell>
          <cell r="D167">
            <v>4212387.66</v>
          </cell>
        </row>
        <row r="168">
          <cell r="C168" t="str">
            <v>Г. Ельня, ул. Энгельса, д. 32</v>
          </cell>
          <cell r="D168">
            <v>26991.34</v>
          </cell>
        </row>
        <row r="169">
          <cell r="C169" t="str">
            <v>Г. Ельня, ул. Энгельса, д. 34</v>
          </cell>
          <cell r="D169">
            <v>32410</v>
          </cell>
        </row>
        <row r="170">
          <cell r="C170" t="str">
            <v>Г. Ельня, ул. Энгельса, д. 9/33</v>
          </cell>
          <cell r="D170">
            <v>37591.97</v>
          </cell>
        </row>
        <row r="171">
          <cell r="D171">
            <v>156091.24</v>
          </cell>
        </row>
        <row r="172">
          <cell r="C172" t="str">
            <v>С. Ершичи, ул. Озернова, д. 6</v>
          </cell>
          <cell r="D172">
            <v>46163.76</v>
          </cell>
        </row>
        <row r="173">
          <cell r="C173" t="str">
            <v>С. Ершичи, ул. Озернова, д. 8</v>
          </cell>
          <cell r="D173">
            <v>46163.76</v>
          </cell>
        </row>
        <row r="174">
          <cell r="C174" t="str">
            <v>С. Ершичи, ул. Советская, д. 10</v>
          </cell>
          <cell r="D174">
            <v>31881.86</v>
          </cell>
        </row>
        <row r="175">
          <cell r="C175" t="str">
            <v>С. Ершичи, ул. Советская, д. 16</v>
          </cell>
          <cell r="D175">
            <v>31881.86</v>
          </cell>
        </row>
        <row r="176">
          <cell r="D176">
            <v>12040767.530000001</v>
          </cell>
        </row>
        <row r="177">
          <cell r="C177" t="str">
            <v>Дер. Пищулино, ул. Льнозаводская, д. 31</v>
          </cell>
          <cell r="D177">
            <v>6679249.8700000001</v>
          </cell>
        </row>
        <row r="178">
          <cell r="C178" t="str">
            <v>Пгт Кардымово, ул. Октябрьская, д. 3</v>
          </cell>
          <cell r="D178">
            <v>5361517.66</v>
          </cell>
        </row>
        <row r="179">
          <cell r="D179">
            <v>8437537.9099999983</v>
          </cell>
        </row>
        <row r="180">
          <cell r="C180" t="str">
            <v>Дер. Маньково, ул. Советская, д. 17</v>
          </cell>
          <cell r="D180">
            <v>3115500</v>
          </cell>
        </row>
        <row r="181">
          <cell r="C181" t="str">
            <v>Дер. Маньково, ул. Советская, д. 19</v>
          </cell>
          <cell r="D181">
            <v>3115500</v>
          </cell>
        </row>
        <row r="182">
          <cell r="C182" t="str">
            <v>Пгт Красный, пер. Набережный, д. 1</v>
          </cell>
          <cell r="D182">
            <v>34334.300000000003</v>
          </cell>
        </row>
        <row r="183">
          <cell r="C183" t="str">
            <v>Пгт Красный, ул. Глинки, д. 5</v>
          </cell>
          <cell r="D183">
            <v>9578.94</v>
          </cell>
        </row>
        <row r="184">
          <cell r="C184" t="str">
            <v>Пгт Красный, ул. Карла Маркса, д. 28</v>
          </cell>
          <cell r="D184">
            <v>33440.269999999997</v>
          </cell>
        </row>
        <row r="185">
          <cell r="C185" t="str">
            <v>Пгт Красный, ул. Ленина, д. 28а</v>
          </cell>
          <cell r="D185">
            <v>2061720</v>
          </cell>
        </row>
        <row r="186">
          <cell r="C186" t="str">
            <v>Пгт Красный, ул. Лесная, д. 1</v>
          </cell>
          <cell r="D186">
            <v>19826.7</v>
          </cell>
        </row>
        <row r="187">
          <cell r="C187" t="str">
            <v>Пгт Красный, ул. Советская, д. 94</v>
          </cell>
          <cell r="D187">
            <v>25531.02</v>
          </cell>
        </row>
        <row r="188">
          <cell r="C188" t="str">
            <v>Пгт Красный, ул. Советская, д. 94а</v>
          </cell>
          <cell r="D188">
            <v>22106.68</v>
          </cell>
        </row>
        <row r="189">
          <cell r="D189">
            <v>9846711.8000000007</v>
          </cell>
        </row>
        <row r="190">
          <cell r="C190" t="str">
            <v>Дер. Соболево, д. 26</v>
          </cell>
          <cell r="D190">
            <v>3428631.9400000004</v>
          </cell>
        </row>
        <row r="191">
          <cell r="C191" t="str">
            <v>Дер. Татарск, д. 73</v>
          </cell>
          <cell r="D191">
            <v>3565000</v>
          </cell>
        </row>
        <row r="192">
          <cell r="C192" t="str">
            <v>Пгт Монастырщина, пер. Молодежный, д. 2</v>
          </cell>
          <cell r="D192">
            <v>43501.2</v>
          </cell>
        </row>
        <row r="193">
          <cell r="C193" t="str">
            <v>Пгт Монастырщина, пер. Молодежный, д. 8</v>
          </cell>
          <cell r="D193">
            <v>19349</v>
          </cell>
        </row>
        <row r="194">
          <cell r="C194" t="str">
            <v>Пгт Монастырщина, тер. Сельхозтехника, д. 15</v>
          </cell>
          <cell r="D194">
            <v>17696.990000000002</v>
          </cell>
        </row>
        <row r="195">
          <cell r="C195" t="str">
            <v>Пгт Монастырщина, тер. Сельхозтехника, д. 20</v>
          </cell>
          <cell r="D195">
            <v>41970.86</v>
          </cell>
        </row>
        <row r="196">
          <cell r="C196" t="str">
            <v>Пгт Монастырщина, тер. Сельхозтехника, д. 21</v>
          </cell>
          <cell r="D196">
            <v>41970.86</v>
          </cell>
        </row>
        <row r="197">
          <cell r="C197" t="str">
            <v>Пгт Монастырщина, ул. 25 Cентября, д. 8</v>
          </cell>
          <cell r="D197">
            <v>33773.64</v>
          </cell>
        </row>
        <row r="198">
          <cell r="C198" t="str">
            <v>Пгт Монастырщина, ул. Мира, д. 17</v>
          </cell>
          <cell r="D198">
            <v>2608316.0499999998</v>
          </cell>
        </row>
        <row r="199">
          <cell r="C199" t="str">
            <v>Пос. Турковского Торфопредприятия, д. 1</v>
          </cell>
          <cell r="D199">
            <v>46501.26</v>
          </cell>
        </row>
        <row r="200">
          <cell r="D200">
            <v>32140385.259999998</v>
          </cell>
        </row>
        <row r="201">
          <cell r="C201" t="str">
            <v>Пос. Дом Отдыха Александрино, 
ул. Парковая, д. 1</v>
          </cell>
          <cell r="D201">
            <v>28611.5</v>
          </cell>
        </row>
        <row r="202">
          <cell r="C202" t="str">
            <v>С. Новодугино, ул. Чкалова, д. 33а</v>
          </cell>
          <cell r="D202">
            <v>6918967.5</v>
          </cell>
        </row>
        <row r="203">
          <cell r="C203" t="str">
            <v>С. Новодугино-1, д. 1</v>
          </cell>
          <cell r="D203">
            <v>6424454.75</v>
          </cell>
        </row>
        <row r="204">
          <cell r="C204" t="str">
            <v>С. Новодугино-1,  д. 2</v>
          </cell>
          <cell r="D204">
            <v>6581524.9100000001</v>
          </cell>
        </row>
        <row r="205">
          <cell r="C205" t="str">
            <v>С. Новодугино-1,  д. 3</v>
          </cell>
          <cell r="D205">
            <v>7170933.169999999</v>
          </cell>
        </row>
        <row r="206">
          <cell r="C206" t="str">
            <v>С. Новодугино-1,  д. 4</v>
          </cell>
          <cell r="D206">
            <v>5015893.4300000006</v>
          </cell>
        </row>
        <row r="207">
          <cell r="D207">
            <v>98274704.199999988</v>
          </cell>
        </row>
        <row r="208">
          <cell r="C208" t="str">
            <v>Г. Починок, 1 мкрн., д. 1</v>
          </cell>
          <cell r="D208">
            <v>6023203.2000000002</v>
          </cell>
        </row>
        <row r="209">
          <cell r="C209" t="str">
            <v>Г. Починок, 1 мкрн., д. 6</v>
          </cell>
          <cell r="D209">
            <v>10712362</v>
          </cell>
        </row>
        <row r="210">
          <cell r="C210" t="str">
            <v>Г. Починок, мкрн. Ёлки, д. 201</v>
          </cell>
          <cell r="D210">
            <v>21969.3</v>
          </cell>
        </row>
        <row r="211">
          <cell r="C211" t="str">
            <v>Г. Починок, мкрн. Ёлки, д. 202</v>
          </cell>
          <cell r="D211">
            <v>22040.880000000001</v>
          </cell>
        </row>
        <row r="212">
          <cell r="C212" t="str">
            <v>Г. Починок, мкрн. Ёлки, д. 203</v>
          </cell>
          <cell r="D212">
            <v>4637987.5</v>
          </cell>
        </row>
        <row r="213">
          <cell r="C213" t="str">
            <v>Г. Починок, мкрн. Ёлки, д. 204</v>
          </cell>
          <cell r="D213">
            <v>8820.6200000000008</v>
          </cell>
        </row>
        <row r="214">
          <cell r="C214" t="str">
            <v>Г. Починок, пер. 2-й Советский, д. 5</v>
          </cell>
          <cell r="D214">
            <v>29260.42</v>
          </cell>
        </row>
        <row r="215">
          <cell r="C215" t="str">
            <v>Г. Починок, ул. Красноармейская, д. 19</v>
          </cell>
          <cell r="D215">
            <v>3390685.95</v>
          </cell>
        </row>
        <row r="216">
          <cell r="C216" t="str">
            <v>Г. Починок, ул. Советская, д. 36</v>
          </cell>
          <cell r="D216">
            <v>22179.25</v>
          </cell>
        </row>
        <row r="217">
          <cell r="C217" t="str">
            <v>Г. Починок, ул. Социалистическая, д. 43</v>
          </cell>
          <cell r="D217">
            <v>22094.78</v>
          </cell>
        </row>
        <row r="218">
          <cell r="C218" t="str">
            <v>Г. Починок, ул. Строителей, д. 10</v>
          </cell>
          <cell r="D218">
            <v>24663.65</v>
          </cell>
        </row>
        <row r="219">
          <cell r="C219" t="str">
            <v>Г. Починок, ул. Терешковой, д. 2</v>
          </cell>
          <cell r="D219">
            <v>6800197.8099999996</v>
          </cell>
        </row>
        <row r="220">
          <cell r="C220" t="str">
            <v>Г. Починок, ул. Терешковой, д. 4</v>
          </cell>
          <cell r="D220">
            <v>6688251.1200000001</v>
          </cell>
        </row>
        <row r="221">
          <cell r="C221" t="str">
            <v>Дер. Климщина, д. 66</v>
          </cell>
          <cell r="D221">
            <v>12766.42</v>
          </cell>
        </row>
        <row r="222">
          <cell r="C222" t="str">
            <v>Дер. Мачулы, д. 100</v>
          </cell>
          <cell r="D222">
            <v>5611923</v>
          </cell>
        </row>
        <row r="223">
          <cell r="C223" t="str">
            <v>Дер. Мачулы, д. 102</v>
          </cell>
          <cell r="D223">
            <v>5613361.0300000003</v>
          </cell>
        </row>
        <row r="224">
          <cell r="C224" t="str">
            <v>Дер. Мачулы, д. 104</v>
          </cell>
          <cell r="D224">
            <v>3666157.03</v>
          </cell>
        </row>
        <row r="225">
          <cell r="C225" t="str">
            <v>Дер. Мачулы, д. 106</v>
          </cell>
          <cell r="D225">
            <v>2695301.81</v>
          </cell>
        </row>
        <row r="226">
          <cell r="C226" t="str">
            <v>Дер. Мачулы, д. 108</v>
          </cell>
          <cell r="D226">
            <v>370301.81</v>
          </cell>
        </row>
        <row r="227">
          <cell r="C227" t="str">
            <v>Дер. Мурыгино, ул. Школьная, д. 38</v>
          </cell>
          <cell r="D227">
            <v>2369986.15</v>
          </cell>
        </row>
        <row r="228">
          <cell r="C228" t="str">
            <v>Дер. Мурыгино, ул. Школьная, д. 40</v>
          </cell>
          <cell r="D228">
            <v>2175580</v>
          </cell>
        </row>
        <row r="229">
          <cell r="C229" t="str">
            <v>Дер. Мурыгино, ул. Школьная, д. 42</v>
          </cell>
          <cell r="D229">
            <v>5568202.21</v>
          </cell>
        </row>
        <row r="230">
          <cell r="C230" t="str">
            <v>Дер. Рябцево, д. 8</v>
          </cell>
          <cell r="D230">
            <v>2235596</v>
          </cell>
        </row>
        <row r="231">
          <cell r="C231" t="str">
            <v>Дер. Рябцево, д. 9</v>
          </cell>
          <cell r="D231">
            <v>5800596</v>
          </cell>
        </row>
        <row r="232">
          <cell r="C232" t="str">
            <v>Дер. Рябцево, д. 11</v>
          </cell>
          <cell r="D232">
            <v>3177500</v>
          </cell>
        </row>
        <row r="233">
          <cell r="C233" t="str">
            <v>Дер. Рябцево, д. 12</v>
          </cell>
          <cell r="D233">
            <v>3565000</v>
          </cell>
        </row>
        <row r="234">
          <cell r="C234" t="str">
            <v>Дер. Рябцево, д. 13</v>
          </cell>
          <cell r="D234">
            <v>3608118.45</v>
          </cell>
        </row>
        <row r="235">
          <cell r="C235" t="str">
            <v>Дер. Рябцево, д. 27</v>
          </cell>
          <cell r="D235">
            <v>5394000</v>
          </cell>
        </row>
        <row r="236">
          <cell r="C236" t="str">
            <v>Дер. Стригино, д. 3</v>
          </cell>
          <cell r="D236">
            <v>2496403.5999999996</v>
          </cell>
        </row>
        <row r="237">
          <cell r="C237" t="str">
            <v>Дер. Стригино, д. 4</v>
          </cell>
          <cell r="D237">
            <v>2612958.73</v>
          </cell>
        </row>
        <row r="238">
          <cell r="C238" t="str">
            <v>Дер. Стригино, д. 5</v>
          </cell>
          <cell r="D238">
            <v>430514.32</v>
          </cell>
        </row>
        <row r="239">
          <cell r="C239" t="str">
            <v>Дер. Стригино, д. 6</v>
          </cell>
          <cell r="D239">
            <v>2305159.9899999998</v>
          </cell>
        </row>
        <row r="240">
          <cell r="C240" t="str">
            <v>Пос. Шаталово-1, д. 253</v>
          </cell>
          <cell r="D240">
            <v>80703.06</v>
          </cell>
        </row>
        <row r="241">
          <cell r="C241" t="str">
            <v>Пос. Шаталово-1, д. 389</v>
          </cell>
          <cell r="D241">
            <v>80858.11</v>
          </cell>
        </row>
        <row r="242">
          <cell r="D242">
            <v>239615668.71999997</v>
          </cell>
        </row>
        <row r="243">
          <cell r="C243" t="str">
            <v>Г. Рославль, мкрн. 16, д. 2</v>
          </cell>
          <cell r="D243">
            <v>21406882.600000001</v>
          </cell>
        </row>
        <row r="244">
          <cell r="C244" t="str">
            <v>Г. Рославль, мкрн. 16, д. 6</v>
          </cell>
          <cell r="D244">
            <v>3730818.86</v>
          </cell>
        </row>
        <row r="245">
          <cell r="C245" t="str">
            <v>Г. Рославль, мкрн. 17, д. 14</v>
          </cell>
          <cell r="D245">
            <v>43417203.729999989</v>
          </cell>
        </row>
        <row r="246">
          <cell r="C246" t="str">
            <v>Г. Рославль, пер. 1-й Пролетарский, д. 9</v>
          </cell>
          <cell r="D246">
            <v>2944535</v>
          </cell>
        </row>
        <row r="247">
          <cell r="C247" t="str">
            <v>Г. Рославль, ул. Бассейная, д. 8</v>
          </cell>
          <cell r="D247">
            <v>3910681.4899999998</v>
          </cell>
        </row>
        <row r="248">
          <cell r="C248" t="str">
            <v>Г. Рославль, ул. Бассейная, д. 8а</v>
          </cell>
          <cell r="D248">
            <v>5019855.09</v>
          </cell>
        </row>
        <row r="249">
          <cell r="C249" t="str">
            <v>Г. Рославль, ул. Бассейная, д. 8б</v>
          </cell>
          <cell r="D249">
            <v>5504279.4299999997</v>
          </cell>
        </row>
        <row r="250">
          <cell r="C250" t="str">
            <v>Г. Рославль, ул. Имени Эдуарда Георгиевича Репина, д. 4, корпус 1</v>
          </cell>
          <cell r="D250">
            <v>7278907.46</v>
          </cell>
        </row>
        <row r="251">
          <cell r="C251" t="str">
            <v>Г. Рославль, ул. Имени Эдуарда Георгиевича Репина, д. 4, корпус 2</v>
          </cell>
          <cell r="D251">
            <v>7306263.9500000002</v>
          </cell>
        </row>
        <row r="252">
          <cell r="C252" t="str">
            <v>Г. Рославль, ул. Каляева, д. 81а</v>
          </cell>
          <cell r="D252">
            <v>4973820</v>
          </cell>
        </row>
        <row r="253">
          <cell r="C253" t="str">
            <v>Г. Рославль, ул. Ленина, д. 5</v>
          </cell>
          <cell r="D253">
            <v>846524.12</v>
          </cell>
        </row>
        <row r="254">
          <cell r="C254" t="str">
            <v>Г. Рославль, ул. Пролетарская, д. 42</v>
          </cell>
          <cell r="D254">
            <v>10145297.4</v>
          </cell>
        </row>
        <row r="255">
          <cell r="C255" t="str">
            <v>Г. Рославль, ул. Пролетарская, д. 44</v>
          </cell>
          <cell r="D255">
            <v>5629132.5900000008</v>
          </cell>
        </row>
        <row r="256">
          <cell r="C256" t="str">
            <v>Г. Рославль, ул. Пушкина, д. 6</v>
          </cell>
          <cell r="D256">
            <v>3512268</v>
          </cell>
        </row>
        <row r="257">
          <cell r="C257" t="str">
            <v>Г. Рославль, ул. Пушкина, д. 87, корпус 2</v>
          </cell>
          <cell r="D257">
            <v>5337673</v>
          </cell>
        </row>
        <row r="258">
          <cell r="C258" t="str">
            <v>Г. Рославль, ул. Свердлова, д. 13а</v>
          </cell>
          <cell r="D258">
            <v>50066.7</v>
          </cell>
        </row>
        <row r="259">
          <cell r="C259" t="str">
            <v>Г. Рославль, ул. Свердлова, д. 17а</v>
          </cell>
          <cell r="D259">
            <v>8145780</v>
          </cell>
        </row>
        <row r="260">
          <cell r="C260" t="str">
            <v>Г. Рославль, ул. Советская, д. 61</v>
          </cell>
          <cell r="D260">
            <v>24923440.879999999</v>
          </cell>
        </row>
        <row r="261">
          <cell r="C261" t="str">
            <v>Г. Рославль, ул. Советская, д. 78</v>
          </cell>
          <cell r="D261">
            <v>15542.66</v>
          </cell>
        </row>
        <row r="262">
          <cell r="C262" t="str">
            <v>Г. Рославль, ул. Урицкого, д. 11а</v>
          </cell>
          <cell r="D262">
            <v>6340459.6299999999</v>
          </cell>
        </row>
        <row r="263">
          <cell r="C263" t="str">
            <v>Г. Рославль, ул. Урицкого, д. 13</v>
          </cell>
          <cell r="D263">
            <v>6800894.0599999996</v>
          </cell>
        </row>
        <row r="264">
          <cell r="C264" t="str">
            <v>Г. Рославль, ул. Урицкого, д. 13а</v>
          </cell>
          <cell r="D264">
            <v>564006</v>
          </cell>
        </row>
        <row r="265">
          <cell r="C265" t="str">
            <v>Г. Рославль, ул. Урицкого, д. 15а</v>
          </cell>
          <cell r="D265">
            <v>2394085.1999999997</v>
          </cell>
        </row>
        <row r="266">
          <cell r="C266" t="str">
            <v>Г. Рославль, ул. Чехова, д. 2</v>
          </cell>
          <cell r="D266">
            <v>4336730.4800000004</v>
          </cell>
        </row>
        <row r="267">
          <cell r="C267" t="str">
            <v>Дер. Ивановское, ул. Центральная, д. 9</v>
          </cell>
          <cell r="D267">
            <v>3284400.69</v>
          </cell>
        </row>
        <row r="268">
          <cell r="C268" t="str">
            <v>Дер. Ивановское, ул. Центральная, д. 11</v>
          </cell>
          <cell r="D268">
            <v>7387612.6799999997</v>
          </cell>
        </row>
        <row r="269">
          <cell r="C269" t="str">
            <v>Дер. Козловка, ул. Мира, д. 21</v>
          </cell>
          <cell r="D269">
            <v>5617495.2800000003</v>
          </cell>
        </row>
        <row r="270">
          <cell r="C270" t="str">
            <v>Дер. Козловка, ул. Мира, д. 25</v>
          </cell>
          <cell r="D270">
            <v>8151132.0899999989</v>
          </cell>
        </row>
        <row r="271">
          <cell r="C271" t="str">
            <v>Дер. Козловка, ул. Мира, д. 35</v>
          </cell>
          <cell r="D271">
            <v>4149660</v>
          </cell>
        </row>
        <row r="272">
          <cell r="C272" t="str">
            <v>Дер. Козловка, ул. Мира, д. 37</v>
          </cell>
          <cell r="D272">
            <v>5557736.9300000006</v>
          </cell>
        </row>
        <row r="273">
          <cell r="C273" t="str">
            <v>Дер. Козловка, ул. Мира, д. 45</v>
          </cell>
          <cell r="D273">
            <v>70255.429999999993</v>
          </cell>
        </row>
        <row r="274">
          <cell r="C274" t="str">
            <v>Дер. Коски, ул. Луговая, д. 4</v>
          </cell>
          <cell r="D274">
            <v>3540196.8000000003</v>
          </cell>
        </row>
        <row r="275">
          <cell r="C275" t="str">
            <v>Дер. Льнозавода, ул. Заводская, д. 1</v>
          </cell>
          <cell r="D275">
            <v>364343.78</v>
          </cell>
        </row>
        <row r="276">
          <cell r="C276" t="str">
            <v>Дер. Перенка, д. 18</v>
          </cell>
          <cell r="D276">
            <v>5806241.29</v>
          </cell>
        </row>
        <row r="277">
          <cell r="C277" t="str">
            <v>С. Остер, ул. Комарова, д. 3</v>
          </cell>
          <cell r="D277">
            <v>41835.879999999997</v>
          </cell>
        </row>
        <row r="278">
          <cell r="C278" t="str">
            <v>С. Остер, ул. Комарова, д. 6</v>
          </cell>
          <cell r="D278">
            <v>4661625</v>
          </cell>
        </row>
        <row r="279">
          <cell r="C279" t="str">
            <v>С. Остер, ул. Советская, д. 8</v>
          </cell>
          <cell r="D279">
            <v>1294620.1399999999</v>
          </cell>
        </row>
        <row r="280">
          <cell r="C280" t="str">
            <v>С. Остер, ул. Советская, д. 10</v>
          </cell>
          <cell r="D280">
            <v>5074886</v>
          </cell>
        </row>
        <row r="281">
          <cell r="C281" t="str">
            <v>С. Остер, ул. Советская, д. 13</v>
          </cell>
          <cell r="D281">
            <v>39239.199999999997</v>
          </cell>
        </row>
        <row r="282">
          <cell r="C282" t="str">
            <v>С. Остер, ул. Советская, д. 16</v>
          </cell>
          <cell r="D282">
            <v>39239.199999999997</v>
          </cell>
        </row>
        <row r="283">
          <cell r="D283">
            <v>71416687</v>
          </cell>
        </row>
        <row r="284">
          <cell r="C284" t="str">
            <v>Г. Рудня, пос. Молкомбината, д. 13</v>
          </cell>
          <cell r="D284">
            <v>38364.639999999999</v>
          </cell>
        </row>
        <row r="285">
          <cell r="C285" t="str">
            <v>Г. Рудня, пос. Молкомбината, д. 16</v>
          </cell>
          <cell r="D285">
            <v>10408825</v>
          </cell>
        </row>
        <row r="286">
          <cell r="C286" t="str">
            <v>Г. Рудня, пос. Молкомбината, д. 18</v>
          </cell>
          <cell r="D286">
            <v>55471.15</v>
          </cell>
        </row>
        <row r="287">
          <cell r="C287" t="str">
            <v>Г. Рудня, ул. 19 Гвардейской стрелковой дивизии, д. 4</v>
          </cell>
          <cell r="D287">
            <v>25139.27</v>
          </cell>
        </row>
        <row r="288">
          <cell r="C288" t="str">
            <v>Г. Рудня, ул. 19 Гвардейской стрелковой дивизии, д. 5</v>
          </cell>
          <cell r="D288">
            <v>33046.370000000003</v>
          </cell>
        </row>
        <row r="289">
          <cell r="C289" t="str">
            <v>Г. Рудня, ул. Заречная, д. 20а</v>
          </cell>
          <cell r="D289">
            <v>32455.4</v>
          </cell>
        </row>
        <row r="290">
          <cell r="C290" t="str">
            <v>Г. Рудня, ул. Заречная, д. 22</v>
          </cell>
          <cell r="D290">
            <v>33228.17</v>
          </cell>
        </row>
        <row r="291">
          <cell r="C291" t="str">
            <v>Г. Рудня, ул. им. М.А. Егорова, д. 5</v>
          </cell>
          <cell r="D291">
            <v>11979.37</v>
          </cell>
        </row>
        <row r="292">
          <cell r="C292" t="str">
            <v>Г. Рудня, ул. Киреева, д. 19</v>
          </cell>
          <cell r="D292">
            <v>23834</v>
          </cell>
        </row>
        <row r="293">
          <cell r="C293" t="str">
            <v>Г. Рудня, ул. Киреева, д. 24а</v>
          </cell>
          <cell r="D293">
            <v>9069.7900000000009</v>
          </cell>
        </row>
        <row r="294">
          <cell r="C294" t="str">
            <v>Г. Рудня, ул. Киреева, д. 51</v>
          </cell>
          <cell r="D294">
            <v>11753.65</v>
          </cell>
        </row>
        <row r="295">
          <cell r="C295" t="str">
            <v>Г. Рудня, ул. Комсомольская, д. 10б</v>
          </cell>
          <cell r="D295">
            <v>8160.89</v>
          </cell>
        </row>
        <row r="296">
          <cell r="C296" t="str">
            <v>Г. Рудня, ул. Льнозаводская, д. 14</v>
          </cell>
          <cell r="D296">
            <v>8773000</v>
          </cell>
        </row>
        <row r="297">
          <cell r="C297" t="str">
            <v>Г. Рудня, ул. Льнозаводская, д. 32а</v>
          </cell>
          <cell r="D297">
            <v>7757750</v>
          </cell>
        </row>
        <row r="298">
          <cell r="C298" t="str">
            <v>Г. Рудня, ул. Пирогова, д. 4</v>
          </cell>
          <cell r="D298">
            <v>9606.6</v>
          </cell>
        </row>
        <row r="299">
          <cell r="C299" t="str">
            <v>Г. Рудня, ул. Пирогова, д. 6</v>
          </cell>
          <cell r="D299">
            <v>19537.330000000002</v>
          </cell>
        </row>
        <row r="300">
          <cell r="C300" t="str">
            <v>Г. Рудня, ул. Пирогова, д. 10а</v>
          </cell>
          <cell r="D300">
            <v>35031.279999999999</v>
          </cell>
        </row>
        <row r="301">
          <cell r="C301" t="str">
            <v>Г. Рудня, ул. Пирогова, д. 14</v>
          </cell>
          <cell r="D301">
            <v>32728.19</v>
          </cell>
        </row>
        <row r="302">
          <cell r="C302" t="str">
            <v>Г. Рудня, ул. Пирогова, д. 16</v>
          </cell>
          <cell r="D302">
            <v>11432.75</v>
          </cell>
        </row>
        <row r="303">
          <cell r="C303" t="str">
            <v>Г. Рудня, ул. Советская, д. 10</v>
          </cell>
          <cell r="D303">
            <v>23000.639999999999</v>
          </cell>
        </row>
        <row r="304">
          <cell r="C304" t="str">
            <v>Дер. Смолиговка, ул. Калинина, д. 9</v>
          </cell>
          <cell r="D304">
            <v>5567904</v>
          </cell>
        </row>
        <row r="305">
          <cell r="C305" t="str">
            <v>Дер. Смолиговка, ул. Калинина, д. 11</v>
          </cell>
          <cell r="D305">
            <v>6391243.7200000007</v>
          </cell>
        </row>
        <row r="306">
          <cell r="C306" t="str">
            <v>Дер. Чистик, ул. Школьная, д. 5</v>
          </cell>
          <cell r="D306">
            <v>5241325</v>
          </cell>
        </row>
        <row r="307">
          <cell r="C307" t="str">
            <v>Дер. Чистик, ул. Школьная, д. 7</v>
          </cell>
          <cell r="D307">
            <v>5241325</v>
          </cell>
        </row>
        <row r="308">
          <cell r="C308" t="str">
            <v>Пгт Голынки, ул. Ленина, д. 12</v>
          </cell>
          <cell r="D308">
            <v>3751682.68</v>
          </cell>
        </row>
        <row r="309">
          <cell r="C309" t="str">
            <v>Пгт Голынки, ул. Ленина, д. 14</v>
          </cell>
          <cell r="D309">
            <v>17869792.109999999</v>
          </cell>
        </row>
        <row r="310">
          <cell r="D310">
            <v>305875588.12</v>
          </cell>
        </row>
        <row r="311">
          <cell r="C311" t="str">
            <v>Г. Сафоново, микрорайон-1, д. 15</v>
          </cell>
          <cell r="D311">
            <v>3735000</v>
          </cell>
        </row>
        <row r="312">
          <cell r="C312" t="str">
            <v>Г. Сафоново, микрорайон-1, д. 17</v>
          </cell>
          <cell r="D312">
            <v>3720730.6100000003</v>
          </cell>
        </row>
        <row r="313">
          <cell r="C313" t="str">
            <v>Г. Сафоново, микрорайон-1, д. 28</v>
          </cell>
          <cell r="D313">
            <v>7270000</v>
          </cell>
        </row>
        <row r="314">
          <cell r="C314" t="str">
            <v>Г. Сафоново, микрорайон-1, д. 30</v>
          </cell>
          <cell r="D314">
            <v>7270000</v>
          </cell>
        </row>
        <row r="315">
          <cell r="C315" t="str">
            <v>Г. Сафоново, микрорайон-2, д. 10</v>
          </cell>
          <cell r="D315">
            <v>110295.54</v>
          </cell>
        </row>
        <row r="316">
          <cell r="C316" t="str">
            <v>Г. Сафоново, микрорайон-2, д. 13</v>
          </cell>
          <cell r="D316">
            <v>153251.34</v>
          </cell>
        </row>
        <row r="317">
          <cell r="C317" t="str">
            <v>Г. Сафоново, микрорайон-2, д. 20</v>
          </cell>
          <cell r="D317">
            <v>123895.48</v>
          </cell>
        </row>
        <row r="318">
          <cell r="C318" t="str">
            <v>Г. Сафоново, микрорайон-2, д. 21</v>
          </cell>
          <cell r="D318">
            <v>155790.79999999999</v>
          </cell>
        </row>
        <row r="319">
          <cell r="C319" t="str">
            <v>Г. Сафоново, микрорайон-3, д. 2</v>
          </cell>
          <cell r="D319">
            <v>7270000</v>
          </cell>
        </row>
        <row r="320">
          <cell r="C320" t="str">
            <v>Г. Сафоново, микрорайон ГМП, д. 20</v>
          </cell>
          <cell r="D320">
            <v>3569389.07</v>
          </cell>
        </row>
        <row r="321">
          <cell r="C321" t="str">
            <v>Г. Сафоново, микрорайон ГМП, д. 22</v>
          </cell>
          <cell r="D321">
            <v>12081703.600000001</v>
          </cell>
        </row>
        <row r="322">
          <cell r="C322" t="str">
            <v>Г. Сафоново, ул. 40 лет Октября, д. 2</v>
          </cell>
          <cell r="D322">
            <v>72435.08</v>
          </cell>
        </row>
        <row r="323">
          <cell r="C323" t="str">
            <v>Г. Сафоново, ул. 40 лет Октября, д. 4</v>
          </cell>
          <cell r="D323">
            <v>83554.509999999995</v>
          </cell>
        </row>
        <row r="324">
          <cell r="C324" t="str">
            <v>Г. Сафоново, ул. 40 лет Октября, д. 10</v>
          </cell>
          <cell r="D324">
            <v>38055.120000000003</v>
          </cell>
        </row>
        <row r="325">
          <cell r="C325" t="str">
            <v>Г. Сафоново, ул. Вахрушева, д. 17</v>
          </cell>
          <cell r="D325">
            <v>17875000</v>
          </cell>
        </row>
        <row r="326">
          <cell r="C326" t="str">
            <v>Г. Сафоново, ул. Гагарина, д. 5</v>
          </cell>
          <cell r="D326">
            <v>10788534.98</v>
          </cell>
        </row>
        <row r="327">
          <cell r="C327" t="str">
            <v>Г. Сафоново, ул. Гагарина, д. 5а</v>
          </cell>
          <cell r="D327">
            <v>10779642.880000001</v>
          </cell>
        </row>
        <row r="328">
          <cell r="C328" t="str">
            <v>Г. Сафоново, ул. Кирова, д. 3</v>
          </cell>
          <cell r="D328">
            <v>17685505.300000001</v>
          </cell>
        </row>
        <row r="329">
          <cell r="C329" t="str">
            <v>Г. Сафоново, ул. Кирова, д. 4</v>
          </cell>
          <cell r="D329">
            <v>18655157.189999998</v>
          </cell>
        </row>
        <row r="330">
          <cell r="C330" t="str">
            <v>Г. Сафоново, ул. Кирова, д. 6</v>
          </cell>
          <cell r="D330">
            <v>28408.98</v>
          </cell>
        </row>
        <row r="331">
          <cell r="C331" t="str">
            <v>Г. Сафоново, ул. Кирова, д. 8</v>
          </cell>
          <cell r="D331">
            <v>18562.38</v>
          </cell>
        </row>
        <row r="332">
          <cell r="C332" t="str">
            <v>Г. Сафоново, ул. Кирова, д. 10</v>
          </cell>
          <cell r="D332">
            <v>22570400.16</v>
          </cell>
        </row>
        <row r="333">
          <cell r="C333" t="str">
            <v>Г. Сафоново, ул. Кирова, д. 12</v>
          </cell>
          <cell r="D333">
            <v>31720052.07</v>
          </cell>
        </row>
        <row r="334">
          <cell r="C334" t="str">
            <v>Г. Сафоново, ул. Ковалева, д. 1б</v>
          </cell>
          <cell r="D334">
            <v>39265.79</v>
          </cell>
        </row>
        <row r="335">
          <cell r="C335" t="str">
            <v>Г. Сафоново, ул. Ковалева, д. 3</v>
          </cell>
          <cell r="D335">
            <v>6126798.4100000001</v>
          </cell>
        </row>
        <row r="336">
          <cell r="C336" t="str">
            <v>Г. Сафоново, ул. Ковалева, д. 17</v>
          </cell>
          <cell r="D336">
            <v>608628</v>
          </cell>
        </row>
        <row r="337">
          <cell r="C337" t="str">
            <v>Г. Сафоново, ул. Коммунистическая, д. 2</v>
          </cell>
          <cell r="D337">
            <v>75252.53</v>
          </cell>
        </row>
        <row r="338">
          <cell r="C338" t="str">
            <v>Г. Сафоново, ул. Коммунистическая, д. 3</v>
          </cell>
          <cell r="D338">
            <v>28402.79</v>
          </cell>
        </row>
        <row r="339">
          <cell r="C339" t="str">
            <v>Г. Сафоново, ул. Коммунистическая, д. 5</v>
          </cell>
          <cell r="D339">
            <v>14398.8</v>
          </cell>
        </row>
        <row r="340">
          <cell r="C340" t="str">
            <v>Г. Сафоново, ул. Коммунистическая, д. 11</v>
          </cell>
          <cell r="D340">
            <v>7439.4</v>
          </cell>
        </row>
        <row r="341">
          <cell r="C341" t="str">
            <v>Г. Сафоново, ул. Коммунистическая, д. 13</v>
          </cell>
          <cell r="D341">
            <v>26389.31</v>
          </cell>
        </row>
        <row r="342">
          <cell r="C342" t="str">
            <v>Г. Сафоново, ул. Коммунистическая, д. 15</v>
          </cell>
          <cell r="D342">
            <v>4522201.74</v>
          </cell>
        </row>
        <row r="343">
          <cell r="C343" t="str">
            <v>Г. Сафоново, 
ул. Красногвардейская, д. 20</v>
          </cell>
          <cell r="D343">
            <v>7211119.6699999999</v>
          </cell>
        </row>
        <row r="344">
          <cell r="C344" t="str">
            <v>Г. Сафоново, ул. Ленина, д. 4</v>
          </cell>
          <cell r="D344">
            <v>19755909.129999999</v>
          </cell>
        </row>
        <row r="345">
          <cell r="C345" t="str">
            <v>Г. Сафоново, ул. Ленина, д. 5а</v>
          </cell>
          <cell r="D345">
            <v>14350105</v>
          </cell>
        </row>
        <row r="346">
          <cell r="C346" t="str">
            <v>Г. Сафоново, ул. Ленина, д. 8</v>
          </cell>
          <cell r="D346">
            <v>88456.1</v>
          </cell>
        </row>
        <row r="347">
          <cell r="C347" t="str">
            <v>Г. Сафоново, ул. Ленина, д. 11</v>
          </cell>
          <cell r="D347">
            <v>59014.3</v>
          </cell>
        </row>
        <row r="348">
          <cell r="C348" t="str">
            <v>Г. Сафоново, ул. Ленина, д. 13</v>
          </cell>
          <cell r="D348">
            <v>68618.09</v>
          </cell>
        </row>
        <row r="349">
          <cell r="C349" t="str">
            <v>Г. Сафоново, ул. Ленина, д. 15</v>
          </cell>
          <cell r="D349">
            <v>52796.12</v>
          </cell>
        </row>
        <row r="350">
          <cell r="C350" t="str">
            <v>Г. Сафоново, ул. Ленинградская, д. 15</v>
          </cell>
          <cell r="D350">
            <v>116059.63</v>
          </cell>
        </row>
        <row r="351">
          <cell r="C351" t="str">
            <v>Г. Сафоново, ул. Московская, д. 1</v>
          </cell>
          <cell r="D351">
            <v>8480798.4399999995</v>
          </cell>
        </row>
        <row r="352">
          <cell r="C352" t="str">
            <v>Г. Сафоново, ул. Первомайская, д. 11</v>
          </cell>
          <cell r="D352">
            <v>10776995.02</v>
          </cell>
        </row>
        <row r="353">
          <cell r="C353" t="str">
            <v>Г. Сафоново, ул. Радищева, д. 16</v>
          </cell>
          <cell r="D353">
            <v>4142815.1999999997</v>
          </cell>
        </row>
        <row r="354">
          <cell r="C354" t="str">
            <v>Г. Сафоново, ул. Свободы, д. 4</v>
          </cell>
          <cell r="D354">
            <v>67881.98</v>
          </cell>
        </row>
        <row r="355">
          <cell r="C355" t="str">
            <v>Г. Сафоново, ул. Свободы, д. 19</v>
          </cell>
          <cell r="D355">
            <v>36464.69</v>
          </cell>
        </row>
        <row r="356">
          <cell r="C356" t="str">
            <v>Г. Сафоново, ул. Советская, д. 1</v>
          </cell>
          <cell r="D356">
            <v>82650.16</v>
          </cell>
        </row>
        <row r="357">
          <cell r="C357" t="str">
            <v>Г. Сафоново, ул. Советская, д. 9</v>
          </cell>
          <cell r="D357">
            <v>108378.17</v>
          </cell>
        </row>
        <row r="358">
          <cell r="C358" t="str">
            <v>Г. Сафоново, ул. Советская, д. 10</v>
          </cell>
          <cell r="D358">
            <v>6339168</v>
          </cell>
        </row>
        <row r="359">
          <cell r="C359" t="str">
            <v>Г. Сафоново, ул. Советская, д. 48а</v>
          </cell>
          <cell r="D359">
            <v>7270000</v>
          </cell>
        </row>
        <row r="360">
          <cell r="C360" t="str">
            <v>Г. Сафоново, ул. Строителей, д. 2</v>
          </cell>
          <cell r="D360">
            <v>7086.37</v>
          </cell>
        </row>
        <row r="361">
          <cell r="C361" t="str">
            <v>Г. Сафоново, ул. Шахта-3, д. 5</v>
          </cell>
          <cell r="D361">
            <v>2885325</v>
          </cell>
        </row>
        <row r="362">
          <cell r="C362" t="str">
            <v>Г. Сафоново, ул. Шахта-3, д. 7</v>
          </cell>
          <cell r="D362">
            <v>2972900</v>
          </cell>
        </row>
        <row r="363">
          <cell r="C363" t="str">
            <v>Г. Сафоново, ул. Шахта-3, д. 8</v>
          </cell>
          <cell r="D363">
            <v>2962825</v>
          </cell>
        </row>
        <row r="364">
          <cell r="C364" t="str">
            <v>Г. Сафоново, ул. Шахтерская, д. 1</v>
          </cell>
          <cell r="D364">
            <v>38139.17</v>
          </cell>
        </row>
        <row r="365">
          <cell r="C365" t="str">
            <v>Г. Сафоново, ул. Энгельса, д. 5</v>
          </cell>
          <cell r="D365">
            <v>6546080.1100000003</v>
          </cell>
        </row>
        <row r="366">
          <cell r="C366" t="str">
            <v>Дер. Бараново, ул. Садовая, д. 3</v>
          </cell>
          <cell r="D366">
            <v>33243.279999999999</v>
          </cell>
        </row>
        <row r="367">
          <cell r="C367" t="str">
            <v>Дер. Бараново, ул. Садовая, д. 4</v>
          </cell>
          <cell r="D367">
            <v>12334.72</v>
          </cell>
        </row>
        <row r="368">
          <cell r="C368" t="str">
            <v>Дер. Бараново, ул. Советская, д. 25</v>
          </cell>
          <cell r="D368">
            <v>2387186.7600000002</v>
          </cell>
        </row>
        <row r="369">
          <cell r="C369" t="str">
            <v>Дер. Бараново, ул. Советская, д. 27</v>
          </cell>
          <cell r="D369">
            <v>2494834.6</v>
          </cell>
        </row>
        <row r="370">
          <cell r="C370" t="str">
            <v>Дер. Богдановщина, ул. Центральная, д. 7</v>
          </cell>
          <cell r="D370">
            <v>42441.78</v>
          </cell>
        </row>
        <row r="371">
          <cell r="C371" t="str">
            <v>Дер. Дроздово, ул. Луговая, д. 1</v>
          </cell>
          <cell r="D371">
            <v>36394.92</v>
          </cell>
        </row>
        <row r="372">
          <cell r="C372" t="str">
            <v>Дер. Дроздово, ул. Луговая, д. 2</v>
          </cell>
          <cell r="D372">
            <v>36394.92</v>
          </cell>
        </row>
        <row r="373">
          <cell r="C373" t="str">
            <v>Дер. Дроздово, ул. Механизаторов, д. 35</v>
          </cell>
          <cell r="D373">
            <v>37676.83</v>
          </cell>
        </row>
        <row r="374">
          <cell r="C374" t="str">
            <v>Дер. Казулино, ул. Центральная, д. 4</v>
          </cell>
          <cell r="D374">
            <v>32137.22</v>
          </cell>
        </row>
        <row r="375">
          <cell r="C375" t="str">
            <v>Дер. Казулино, ул. Центральная, д. 7</v>
          </cell>
          <cell r="D375">
            <v>22909.74</v>
          </cell>
        </row>
        <row r="376">
          <cell r="C376" t="str">
            <v>Дер. Казулино, ул. Центральная, д. 8</v>
          </cell>
          <cell r="D376">
            <v>22909.74</v>
          </cell>
        </row>
        <row r="377">
          <cell r="C377" t="str">
            <v>Дер. Казулино, ул. Центральная, д. 10</v>
          </cell>
          <cell r="D377">
            <v>31819.03</v>
          </cell>
        </row>
        <row r="378">
          <cell r="C378" t="str">
            <v>Дер. Казулино, ул. Центральная, д. 11</v>
          </cell>
          <cell r="D378">
            <v>631596.81000000006</v>
          </cell>
        </row>
        <row r="379">
          <cell r="C379" t="str">
            <v>Дер. Казулино, ул. Центральная, д. 12</v>
          </cell>
          <cell r="D379">
            <v>33516.06</v>
          </cell>
        </row>
        <row r="380">
          <cell r="C380" t="str">
            <v>Дер. Клинка, ул. Школьная, д. 1</v>
          </cell>
          <cell r="D380">
            <v>38402.449999999997</v>
          </cell>
        </row>
        <row r="381">
          <cell r="C381" t="str">
            <v>Дер. Николо-Погорелое, ул. Комсомольская, д. 3</v>
          </cell>
          <cell r="D381">
            <v>32652.400000000001</v>
          </cell>
        </row>
        <row r="382">
          <cell r="C382" t="str">
            <v>Дер. Николо-Погорелое, ул. Комсомольская, д. 6</v>
          </cell>
          <cell r="D382">
            <v>4851084.5999999996</v>
          </cell>
        </row>
        <row r="383">
          <cell r="C383" t="str">
            <v>Дер. Николо-Погорелое, ул. Центральная, д. 4</v>
          </cell>
          <cell r="D383">
            <v>5081467.45</v>
          </cell>
        </row>
        <row r="384">
          <cell r="C384" t="str">
            <v>Дер. Пушкино, ул. Пролетарская, д. 29</v>
          </cell>
          <cell r="D384">
            <v>32243.32</v>
          </cell>
        </row>
        <row r="385">
          <cell r="C385" t="str">
            <v>Дер. Пушкино, ул. Пролетарская, д. 33</v>
          </cell>
          <cell r="D385">
            <v>31879.63</v>
          </cell>
        </row>
        <row r="386">
          <cell r="C386" t="str">
            <v>Пос. Вадино, ул. Мелиораторов, д. 12</v>
          </cell>
          <cell r="D386">
            <v>33652.449999999997</v>
          </cell>
        </row>
        <row r="387">
          <cell r="C387" t="str">
            <v>С. Издешково, ул. 1-я Ленинская, д. 46</v>
          </cell>
          <cell r="D387">
            <v>32091.73</v>
          </cell>
        </row>
        <row r="388">
          <cell r="C388" t="str">
            <v>С. Издешково, ул. 2-я Ленинская, д. 11</v>
          </cell>
          <cell r="D388">
            <v>25137.05</v>
          </cell>
        </row>
        <row r="389">
          <cell r="C389" t="str">
            <v>С. Издешково, ул. 2-я Ленинская, д. 19</v>
          </cell>
          <cell r="D389">
            <v>1892459.8800000001</v>
          </cell>
        </row>
        <row r="390">
          <cell r="C390" t="str">
            <v>С. Издешково, ул. 2-я Ленинская, д. 21</v>
          </cell>
          <cell r="D390">
            <v>2562985.54</v>
          </cell>
        </row>
        <row r="391">
          <cell r="C391" t="str">
            <v>С. Издешково, ул. 2-я Ленинская, д. 23</v>
          </cell>
          <cell r="D391">
            <v>3762408</v>
          </cell>
        </row>
        <row r="392">
          <cell r="D392">
            <v>3327826329.9800005</v>
          </cell>
        </row>
        <row r="393">
          <cell r="C393" t="str">
            <v>Г. Смоленск, бульвар Гагарина, д. 2/9</v>
          </cell>
          <cell r="D393">
            <v>15066465.93</v>
          </cell>
        </row>
        <row r="394">
          <cell r="C394" t="str">
            <v>Г. Смоленск, Витебское шоссе, д. 1/37</v>
          </cell>
          <cell r="D394">
            <v>12257.27</v>
          </cell>
        </row>
        <row r="395">
          <cell r="C395" t="str">
            <v>Г. Смоленск, Витебское шоссе, д. 3/20</v>
          </cell>
          <cell r="D395">
            <v>420833.31</v>
          </cell>
        </row>
        <row r="396">
          <cell r="C396" t="str">
            <v>Г. Смоленск, Витебское шоссе, д. 6</v>
          </cell>
          <cell r="D396">
            <v>51455.94</v>
          </cell>
        </row>
        <row r="397">
          <cell r="C397" t="str">
            <v>Г. Смоленск, Витебское шоссе, д. 26</v>
          </cell>
          <cell r="D397">
            <v>19325.57</v>
          </cell>
        </row>
        <row r="398">
          <cell r="C398" t="str">
            <v>Г. Смоленск, Витебское шоссе, д. 28</v>
          </cell>
          <cell r="D398">
            <v>16190.68</v>
          </cell>
        </row>
        <row r="399">
          <cell r="C399" t="str">
            <v>Г. Смоленск, Витебское шоссе, д. 28а</v>
          </cell>
          <cell r="D399">
            <v>44474</v>
          </cell>
        </row>
        <row r="400">
          <cell r="C400" t="str">
            <v>Г. Смоленск, Витебское шоссе, д. 30</v>
          </cell>
          <cell r="D400">
            <v>19230.7</v>
          </cell>
        </row>
        <row r="401">
          <cell r="C401" t="str">
            <v>Г. Смоленск, Витебское шоссе, д. 36</v>
          </cell>
          <cell r="D401">
            <v>40747</v>
          </cell>
        </row>
        <row r="402">
          <cell r="C402" t="str">
            <v>Г. Смоленск, Витебское шоссе, д. 44</v>
          </cell>
          <cell r="D402">
            <v>19973.580000000002</v>
          </cell>
        </row>
        <row r="403">
          <cell r="C403" t="str">
            <v>Г. Смоленск, Витебское шоссе, д. 48</v>
          </cell>
          <cell r="D403">
            <v>15121.12</v>
          </cell>
        </row>
        <row r="404">
          <cell r="C404" t="str">
            <v>Г. Смоленск, Витебское шоссе, д. 50</v>
          </cell>
          <cell r="D404">
            <v>11570.04</v>
          </cell>
        </row>
        <row r="405">
          <cell r="C405" t="str">
            <v>Г. Смоленск, Витебское шоссе, д. 52</v>
          </cell>
          <cell r="D405">
            <v>12646.79</v>
          </cell>
        </row>
        <row r="406">
          <cell r="C406" t="str">
            <v>Г. Смоленск, Витебское шоссе, д. 54</v>
          </cell>
          <cell r="D406">
            <v>12581.89</v>
          </cell>
        </row>
        <row r="407">
          <cell r="C407" t="str">
            <v>Г. Смоленск, Витебское шоссе, д. 56</v>
          </cell>
          <cell r="D407">
            <v>55209.11</v>
          </cell>
        </row>
        <row r="408">
          <cell r="C408" t="str">
            <v>Г. Смоленск, Витебское шоссе, д. 72</v>
          </cell>
          <cell r="D408">
            <v>8972.5400000000009</v>
          </cell>
        </row>
        <row r="409">
          <cell r="C409" t="str">
            <v>Г. Смоленск, городок Коминтерна, д. 2</v>
          </cell>
          <cell r="D409">
            <v>33576.9</v>
          </cell>
        </row>
        <row r="410">
          <cell r="C410" t="str">
            <v>Г. Смоленск, городок Коминтерна, д. 4</v>
          </cell>
          <cell r="D410">
            <v>9811.34</v>
          </cell>
        </row>
        <row r="411">
          <cell r="C411" t="str">
            <v>Г. Смоленск, городок Коминтерна, д. 6а</v>
          </cell>
          <cell r="D411">
            <v>13484.03</v>
          </cell>
        </row>
        <row r="412">
          <cell r="C412" t="str">
            <v>Г. Смоленск, городок Коминтерна, д. 7</v>
          </cell>
          <cell r="D412">
            <v>11620.9</v>
          </cell>
        </row>
        <row r="413">
          <cell r="C413" t="str">
            <v>Г. Смоленск, городок Коминтерна, д. 8</v>
          </cell>
          <cell r="D413">
            <v>718590.00999999989</v>
          </cell>
        </row>
        <row r="414">
          <cell r="C414" t="str">
            <v>Г. Смоленск, городок Коминтерна, д. 8а</v>
          </cell>
          <cell r="D414">
            <v>13484.03</v>
          </cell>
        </row>
        <row r="415">
          <cell r="C415" t="str">
            <v>Г. Смоленск, городок Коминтерна, д. 9</v>
          </cell>
          <cell r="D415">
            <v>11559.97</v>
          </cell>
        </row>
        <row r="416">
          <cell r="C416" t="str">
            <v>Г. Смоленск, городок Коминтерна, д. 10</v>
          </cell>
          <cell r="D416">
            <v>23900.78</v>
          </cell>
        </row>
        <row r="417">
          <cell r="C417" t="str">
            <v>Г. Смоленск, городок Коминтерна, д. 11</v>
          </cell>
          <cell r="D417">
            <v>24109.18</v>
          </cell>
        </row>
        <row r="418">
          <cell r="C418" t="str">
            <v>Г. Смоленск, городок Коминтерна, д. 13</v>
          </cell>
          <cell r="D418">
            <v>38565.43</v>
          </cell>
        </row>
        <row r="419">
          <cell r="C419" t="str">
            <v>Г. Смоленск, городок Коминтерна, д. 14</v>
          </cell>
          <cell r="D419">
            <v>36570.86</v>
          </cell>
        </row>
        <row r="420">
          <cell r="C420" t="str">
            <v>Г. Смоленск, Краснинское шоссе, д. 3б</v>
          </cell>
          <cell r="D420">
            <v>12800000</v>
          </cell>
        </row>
        <row r="421">
          <cell r="C421" t="str">
            <v>Г. Смоленск, Краснинское шоссе, д. 5</v>
          </cell>
          <cell r="D421">
            <v>21410000</v>
          </cell>
        </row>
        <row r="422">
          <cell r="C422" t="str">
            <v>Г. Смоленск, мкрн. Королевка, д. 8</v>
          </cell>
          <cell r="D422">
            <v>17875000</v>
          </cell>
        </row>
        <row r="423">
          <cell r="C423" t="str">
            <v>Г. Смоленск, мкрн. Королевка, д. 9</v>
          </cell>
          <cell r="D423">
            <v>21410000</v>
          </cell>
        </row>
        <row r="424">
          <cell r="C424" t="str">
            <v>Г. Смоленск, мкрн. Королевка, д. 10</v>
          </cell>
          <cell r="D424">
            <v>14340000</v>
          </cell>
        </row>
        <row r="425">
          <cell r="C425" t="str">
            <v>Г. Смоленск, мкрн. Королевка, д. 11</v>
          </cell>
          <cell r="D425">
            <v>14340000</v>
          </cell>
        </row>
        <row r="426">
          <cell r="C426" t="str">
            <v>Г. Смоленск, набережная Горького, д. 1</v>
          </cell>
          <cell r="D426">
            <v>12882.58</v>
          </cell>
        </row>
        <row r="427">
          <cell r="C427" t="str">
            <v>Г. Смоленск, пер. 2-й Краснинский, д. 6б</v>
          </cell>
          <cell r="D427">
            <v>7270000</v>
          </cell>
        </row>
        <row r="428">
          <cell r="C428" t="str">
            <v>Г. Смоленск, пер. 2-й Краснинский, д. 14</v>
          </cell>
          <cell r="D428">
            <v>3735000</v>
          </cell>
        </row>
        <row r="429">
          <cell r="C429" t="str">
            <v>Г. Смоленск, пер. 2-й Рославльский, д. 5</v>
          </cell>
          <cell r="D429">
            <v>39519.24</v>
          </cell>
        </row>
        <row r="430">
          <cell r="C430" t="str">
            <v>Г. Смоленск, пер. 3-й Горького, д. 3</v>
          </cell>
          <cell r="D430">
            <v>26238.31</v>
          </cell>
        </row>
        <row r="431">
          <cell r="C431" t="str">
            <v>Г. Смоленск, пер. 3-й Горького, д. 5</v>
          </cell>
          <cell r="D431">
            <v>26238.31</v>
          </cell>
        </row>
        <row r="432">
          <cell r="C432" t="str">
            <v>Г. Смоленск, пер. 4-й Слобода-Садки, д. 13</v>
          </cell>
          <cell r="D432">
            <v>32706.97</v>
          </cell>
        </row>
        <row r="433">
          <cell r="C433" t="str">
            <v>Г. Смоленск, пер. 4-й Слобода-Садки, д. 33</v>
          </cell>
          <cell r="D433">
            <v>13543.39</v>
          </cell>
        </row>
        <row r="434">
          <cell r="C434" t="str">
            <v>Г. Смоленск, пер. 4-й Слобода-Садки, д. 39</v>
          </cell>
          <cell r="D434">
            <v>13444.24</v>
          </cell>
        </row>
        <row r="435">
          <cell r="C435" t="str">
            <v>Г. Смоленск, пер. Бакунина, д. 2</v>
          </cell>
          <cell r="D435">
            <v>46410.36</v>
          </cell>
        </row>
        <row r="436">
          <cell r="C436" t="str">
            <v>Г. Смоленск, пер. Больничный, д. 2</v>
          </cell>
          <cell r="D436">
            <v>42447.4</v>
          </cell>
        </row>
        <row r="437">
          <cell r="C437" t="str">
            <v>Г. Смоленск, пер. Витебский, д. 3а</v>
          </cell>
          <cell r="D437">
            <v>13852</v>
          </cell>
        </row>
        <row r="438">
          <cell r="C438" t="str">
            <v>Г. Смоленск, пер. Запольный, д. 4</v>
          </cell>
          <cell r="D438">
            <v>72208.039999999994</v>
          </cell>
        </row>
        <row r="439">
          <cell r="C439" t="str">
            <v>Г. Смоленск, пер. Запольный, д. 5а</v>
          </cell>
          <cell r="D439">
            <v>955259.41</v>
          </cell>
        </row>
        <row r="440">
          <cell r="C440" t="str">
            <v>Г. Смоленск, пер. Киевский, д. 3</v>
          </cell>
          <cell r="D440">
            <v>3735000</v>
          </cell>
        </row>
        <row r="441">
          <cell r="C441" t="str">
            <v>Г. Смоленск, пер. Смирнова, д. 7</v>
          </cell>
          <cell r="D441">
            <v>7270000</v>
          </cell>
        </row>
        <row r="442">
          <cell r="C442" t="str">
            <v>Г. Смоленск, пер. Станционный, д. 2</v>
          </cell>
          <cell r="D442">
            <v>28762.01</v>
          </cell>
        </row>
        <row r="443">
          <cell r="C443" t="str">
            <v>Г. Смоленск, пер. Станционный, д. 10</v>
          </cell>
          <cell r="D443">
            <v>8657264.2799999993</v>
          </cell>
        </row>
        <row r="444">
          <cell r="C444" t="str">
            <v>Г. Смоленск, пер. Хлебозаводской, д. 4</v>
          </cell>
          <cell r="D444">
            <v>32230.1</v>
          </cell>
        </row>
        <row r="445">
          <cell r="C445" t="str">
            <v>Г. Смоленск, пер. Хлебозаводской, д. 6</v>
          </cell>
          <cell r="D445">
            <v>22227.05</v>
          </cell>
        </row>
        <row r="446">
          <cell r="C446" t="str">
            <v>Г. Смоленск, пер. Хлебозаводской, д. 10</v>
          </cell>
          <cell r="D446">
            <v>19604.36</v>
          </cell>
        </row>
        <row r="447">
          <cell r="C447" t="str">
            <v>Г. Смоленск, пер. Чуриловский, д. 1</v>
          </cell>
          <cell r="D447">
            <v>13598.54</v>
          </cell>
        </row>
        <row r="448">
          <cell r="C448" t="str">
            <v>Г. Смоленск, пер. Чуриловский, д. 1а</v>
          </cell>
          <cell r="D448">
            <v>13598.54</v>
          </cell>
        </row>
        <row r="449">
          <cell r="C449" t="str">
            <v>Г. Смоленск, пер. Юннатов, д. 1</v>
          </cell>
          <cell r="D449">
            <v>21410000</v>
          </cell>
        </row>
        <row r="450">
          <cell r="C450" t="str">
            <v xml:space="preserve">Г. Смоленск, пер. Юннатов, д. 3 </v>
          </cell>
          <cell r="D450">
            <v>6497349.1200000001</v>
          </cell>
        </row>
        <row r="451">
          <cell r="C451" t="str">
            <v>Г. Смоленск, пер. Юннатов, д. 5</v>
          </cell>
          <cell r="D451">
            <v>7270000</v>
          </cell>
        </row>
        <row r="452">
          <cell r="C452" t="str">
            <v>Г. Смоленск, пос. 430 км, д. 18</v>
          </cell>
          <cell r="D452">
            <v>31219.24</v>
          </cell>
        </row>
        <row r="453">
          <cell r="C453" t="str">
            <v>Г. Смоленск, пос. 430 км, д. 19</v>
          </cell>
          <cell r="D453">
            <v>32828.17</v>
          </cell>
        </row>
        <row r="454">
          <cell r="C454" t="str">
            <v>Г. Смоленск, пос. 430 км, д. 20</v>
          </cell>
          <cell r="D454">
            <v>4695824.3499999996</v>
          </cell>
        </row>
        <row r="455">
          <cell r="C455" t="str">
            <v>Г. Смоленск, пос. Красный Бор, в/ч 83283, д. 6</v>
          </cell>
          <cell r="D455">
            <v>12685.34</v>
          </cell>
        </row>
        <row r="456">
          <cell r="C456" t="str">
            <v>Г. Смоленск, пос. Нижняя Дубровенка, д. 5</v>
          </cell>
          <cell r="D456">
            <v>26933.3</v>
          </cell>
        </row>
        <row r="457">
          <cell r="C457" t="str">
            <v>Г. Смоленск, пос. Серебрянка, д. 50б</v>
          </cell>
          <cell r="D457">
            <v>14259.68</v>
          </cell>
        </row>
        <row r="458">
          <cell r="C458" t="str">
            <v>Г. Смоленск, пос. Серебрянка, д. 50в</v>
          </cell>
          <cell r="D458">
            <v>14259.68</v>
          </cell>
        </row>
        <row r="459">
          <cell r="C459" t="str">
            <v>Г. Смоленск, пос. Серебрянка, д. 52</v>
          </cell>
          <cell r="D459">
            <v>20133.830000000002</v>
          </cell>
        </row>
        <row r="460">
          <cell r="C460" t="str">
            <v>Г. Смоленск, пр. Дзержинского, д. 6</v>
          </cell>
          <cell r="D460">
            <v>41295.360000000001</v>
          </cell>
        </row>
        <row r="461">
          <cell r="C461" t="str">
            <v>Г. Смоленск, просп. Гагарина, д. 20а</v>
          </cell>
          <cell r="D461">
            <v>15308215.66</v>
          </cell>
        </row>
        <row r="462">
          <cell r="C462" t="str">
            <v>Г. Смоленск, просп. Гагарина, д. 26</v>
          </cell>
          <cell r="D462">
            <v>24945000</v>
          </cell>
        </row>
        <row r="463">
          <cell r="C463" t="str">
            <v>Г. Смоленск, просп. Гагарина, д. 30</v>
          </cell>
          <cell r="D463">
            <v>14340000</v>
          </cell>
        </row>
        <row r="464">
          <cell r="C464" t="str">
            <v>Г. Смоленск, просп. Гагарина, д. 32</v>
          </cell>
          <cell r="D464">
            <v>14340000</v>
          </cell>
        </row>
        <row r="465">
          <cell r="C465" t="str">
            <v>Г. Смоленск, просп. Гагарина, д. 39</v>
          </cell>
          <cell r="D465">
            <v>32015000</v>
          </cell>
        </row>
        <row r="466">
          <cell r="C466" t="str">
            <v>Г. Смоленск, просп. Гагарина, д. 48</v>
          </cell>
          <cell r="D466">
            <v>17875000</v>
          </cell>
        </row>
        <row r="467">
          <cell r="C467" t="str">
            <v>Г. Смоленск, просп. Гагарина, д. 70</v>
          </cell>
          <cell r="D467">
            <v>7270000</v>
          </cell>
        </row>
        <row r="468">
          <cell r="C468" t="str">
            <v>Г. Смоленск, просп. Гагарина, д. 76</v>
          </cell>
          <cell r="D468">
            <v>3735000</v>
          </cell>
        </row>
        <row r="469">
          <cell r="C469" t="str">
            <v>Г. Смоленск, просп. Строителей, д. 10</v>
          </cell>
          <cell r="D469">
            <v>126992.3</v>
          </cell>
        </row>
        <row r="470">
          <cell r="C470" t="str">
            <v>Г. Смоленск, просп. Строителей, д. 13</v>
          </cell>
          <cell r="D470">
            <v>21410000</v>
          </cell>
        </row>
        <row r="471">
          <cell r="C471" t="str">
            <v>Г. Смоленск, просп. Строителей, д. 20</v>
          </cell>
          <cell r="D471">
            <v>25854862.07</v>
          </cell>
        </row>
        <row r="472">
          <cell r="C472" t="str">
            <v>Г. Смоленск, ул. 12 лет Октября, д. 7а</v>
          </cell>
          <cell r="D472">
            <v>94592.36</v>
          </cell>
        </row>
        <row r="473">
          <cell r="C473" t="str">
            <v>Г. Смоленск, ул. 25 Сентября, д. 1</v>
          </cell>
          <cell r="D473">
            <v>6872184.29</v>
          </cell>
        </row>
        <row r="474">
          <cell r="C474" t="str">
            <v>Г. Смоленск, ул. 25 Сентября, д. 5</v>
          </cell>
          <cell r="D474">
            <v>15468615.639999999</v>
          </cell>
        </row>
        <row r="475">
          <cell r="C475" t="str">
            <v>Г. Смоленск, ул. 25 Сентября, д. 26</v>
          </cell>
          <cell r="D475">
            <v>7277432.6699999999</v>
          </cell>
        </row>
        <row r="476">
          <cell r="C476" t="str">
            <v>Г. Смоленск, ул. 25 Сентября, д. 30</v>
          </cell>
          <cell r="D476">
            <v>7281155.4100000001</v>
          </cell>
        </row>
        <row r="477">
          <cell r="C477" t="str">
            <v>Г. Смоленск, ул. 25 Сентября, д. 30а</v>
          </cell>
          <cell r="D477">
            <v>14340000</v>
          </cell>
        </row>
        <row r="478">
          <cell r="C478" t="str">
            <v>Г. Смоленск, ул. 25 Сентября, д. 38/1</v>
          </cell>
          <cell r="D478">
            <v>7245395.3399999999</v>
          </cell>
        </row>
        <row r="479">
          <cell r="C479" t="str">
            <v>Г. Смоленск, ул. 25 Сентября, д. 40</v>
          </cell>
          <cell r="D479">
            <v>7270000</v>
          </cell>
        </row>
        <row r="480">
          <cell r="C480" t="str">
            <v>Г. Смоленск, ул. 25 Сентября, д. 62, корпус 1</v>
          </cell>
          <cell r="D480">
            <v>3735000</v>
          </cell>
        </row>
        <row r="481">
          <cell r="C481" t="str">
            <v>Г. Смоленск, ул. 25 Сентября, д. 62, корпус 2</v>
          </cell>
          <cell r="D481">
            <v>3735000</v>
          </cell>
        </row>
        <row r="482">
          <cell r="C482" t="str">
            <v>Г. Смоленск, ул. 2-й Смоленский ручей, д. 5</v>
          </cell>
          <cell r="D482">
            <v>7247730.46</v>
          </cell>
        </row>
        <row r="483">
          <cell r="C483" t="str">
            <v>Г. Смоленск, ул. 2-я Вяземская, д. 3</v>
          </cell>
          <cell r="D483">
            <v>5440600.4400000004</v>
          </cell>
        </row>
        <row r="484">
          <cell r="C484" t="str">
            <v>Г. Смоленск, ул. 2-я Вяземская, д. 5</v>
          </cell>
          <cell r="D484">
            <v>17863158.34</v>
          </cell>
        </row>
        <row r="485">
          <cell r="C485" t="str">
            <v>Г. Смоленск, ул. 2-я Киевская, д. 5</v>
          </cell>
          <cell r="D485">
            <v>32067.79</v>
          </cell>
        </row>
        <row r="486">
          <cell r="C486" t="str">
            <v>Г. Смоленск, ул. 2-я Киевская, д. 11</v>
          </cell>
          <cell r="D486">
            <v>34175.050000000003</v>
          </cell>
        </row>
        <row r="487">
          <cell r="C487" t="str">
            <v>Г. Смоленск, ул. 2-я Киевская, д. 13</v>
          </cell>
          <cell r="D487">
            <v>27604.76</v>
          </cell>
        </row>
        <row r="488">
          <cell r="C488" t="str">
            <v>Г. Смоленск, ул. 2-я Киевская, д. 15</v>
          </cell>
          <cell r="D488">
            <v>13554.46</v>
          </cell>
        </row>
        <row r="489">
          <cell r="C489" t="str">
            <v>Г. Смоленск, 
ул. 2-я линия Красноармейской слободы,  д. 5</v>
          </cell>
          <cell r="D489">
            <v>67764.179999999993</v>
          </cell>
        </row>
        <row r="490">
          <cell r="C490" t="str">
            <v>Г. Смоленск, ул. 2-я Северная, д. 21/2</v>
          </cell>
          <cell r="D490">
            <v>27031.72</v>
          </cell>
        </row>
        <row r="491">
          <cell r="C491" t="str">
            <v>Г. Смоленск, ул. 2-я Северная, д. 23</v>
          </cell>
          <cell r="D491">
            <v>28391.64</v>
          </cell>
        </row>
        <row r="492">
          <cell r="C492" t="str">
            <v>Г. Смоленск, 
ул. 3-я линия Красноармейской слободы, д. 6</v>
          </cell>
          <cell r="D492">
            <v>7270000</v>
          </cell>
        </row>
        <row r="493">
          <cell r="C493" t="str">
            <v>Г. Смоленск, 
ул. 3-я линия Красноармейской слободы, д. 10</v>
          </cell>
          <cell r="D493">
            <v>10805000</v>
          </cell>
        </row>
        <row r="494">
          <cell r="C494" t="str">
            <v>Г. Смоленск, ул. 4-я Загорная, д. 8</v>
          </cell>
          <cell r="D494">
            <v>15097.16</v>
          </cell>
        </row>
        <row r="495">
          <cell r="C495" t="str">
            <v>Г. Смоленск, ул. 4-я Загорная, д. 13</v>
          </cell>
          <cell r="D495">
            <v>5860527.2000000002</v>
          </cell>
        </row>
        <row r="496">
          <cell r="C496" t="str">
            <v>Г. Смоленск, ул. 4-я Загорная, д. 14</v>
          </cell>
          <cell r="D496">
            <v>6718222.7300000004</v>
          </cell>
        </row>
        <row r="497">
          <cell r="C497" t="str">
            <v>Г. Смоленск, ул. 8 Марта, д. 17</v>
          </cell>
          <cell r="D497">
            <v>35847.64</v>
          </cell>
        </row>
        <row r="498">
          <cell r="C498" t="str">
            <v>Г. Смоленск, ул. Автозаводская, д. 19</v>
          </cell>
          <cell r="D498">
            <v>18477550</v>
          </cell>
        </row>
        <row r="499">
          <cell r="C499" t="str">
            <v>Г. Смоленск, ул. Автозаводская, д. 22а</v>
          </cell>
          <cell r="D499">
            <v>14294899.539999999</v>
          </cell>
        </row>
        <row r="500">
          <cell r="C500" t="str">
            <v>Г. Смоленск, ул. Автозаводская, д. 25</v>
          </cell>
          <cell r="D500">
            <v>3751790.29</v>
          </cell>
        </row>
        <row r="501">
          <cell r="C501" t="str">
            <v>Г. Смоленск, ул. Автозаводская, д. 27</v>
          </cell>
          <cell r="D501">
            <v>291921.71999999997</v>
          </cell>
        </row>
        <row r="502">
          <cell r="C502" t="str">
            <v>Г. Смоленск, ул. Автозаводская, д. 29</v>
          </cell>
          <cell r="D502">
            <v>419036.57</v>
          </cell>
        </row>
        <row r="503">
          <cell r="C503" t="str">
            <v>Г. Смоленск, ул. Автозаводская, д. 32а</v>
          </cell>
          <cell r="D503">
            <v>12801.1</v>
          </cell>
        </row>
        <row r="504">
          <cell r="C504" t="str">
            <v>Г. Смоленск, ул. Автозаводская, д. 33</v>
          </cell>
          <cell r="D504">
            <v>42464286.060000002</v>
          </cell>
        </row>
        <row r="505">
          <cell r="C505" t="str">
            <v>Г. Смоленск, ул. Багратиона, д. 11а</v>
          </cell>
          <cell r="D505">
            <v>3739093.3</v>
          </cell>
        </row>
        <row r="506">
          <cell r="C506" t="str">
            <v>Г. Смоленск, ул. Багратиона, д. 16</v>
          </cell>
          <cell r="D506">
            <v>9758212.5999999996</v>
          </cell>
        </row>
        <row r="507">
          <cell r="C507" t="str">
            <v>Г. Смоленск, ул. Багратиона, д. 24</v>
          </cell>
          <cell r="D507">
            <v>4805000</v>
          </cell>
        </row>
        <row r="508">
          <cell r="C508" t="str">
            <v>Г. Смоленск, ул. Багратиона, д. 65</v>
          </cell>
          <cell r="D508">
            <v>7264959.5199999996</v>
          </cell>
        </row>
        <row r="509">
          <cell r="C509" t="str">
            <v>Г. Смоленск, ул. Бакунина, д. 5а</v>
          </cell>
          <cell r="D509">
            <v>25506800</v>
          </cell>
        </row>
        <row r="510">
          <cell r="C510" t="str">
            <v>Г. Смоленск, ул. Белинского, д. 2</v>
          </cell>
          <cell r="D510">
            <v>13912.27</v>
          </cell>
        </row>
        <row r="511">
          <cell r="C511" t="str">
            <v>Г. Смоленск, ул. Белинского, д. 2а</v>
          </cell>
          <cell r="D511">
            <v>12847.4</v>
          </cell>
        </row>
        <row r="512">
          <cell r="C512" t="str">
            <v>Г. Смоленск, ул. Белинского, д. 4</v>
          </cell>
          <cell r="D512">
            <v>13321.97</v>
          </cell>
        </row>
        <row r="513">
          <cell r="C513" t="str">
            <v>Г. Смоленск, ул. Белинского, д. 4а</v>
          </cell>
          <cell r="D513">
            <v>13264.09</v>
          </cell>
        </row>
        <row r="514">
          <cell r="C514" t="str">
            <v>Г. Смоленск, ул. Белинского, д. 6</v>
          </cell>
          <cell r="D514">
            <v>13125.23</v>
          </cell>
        </row>
        <row r="515">
          <cell r="C515" t="str">
            <v>Г. Смоленск, ул. Белинского, д. 6а</v>
          </cell>
          <cell r="D515">
            <v>12916.85</v>
          </cell>
        </row>
        <row r="516">
          <cell r="C516" t="str">
            <v>Г. Смоленск, ул. Белинского, д. 8</v>
          </cell>
          <cell r="D516">
            <v>13159.9</v>
          </cell>
        </row>
        <row r="517">
          <cell r="C517" t="str">
            <v>Г. Смоленск, ул. Белинского, д. 8а</v>
          </cell>
          <cell r="D517">
            <v>13426.15</v>
          </cell>
        </row>
        <row r="518">
          <cell r="C518" t="str">
            <v>Г. Смоленск, ул. Белинского, д. 9</v>
          </cell>
          <cell r="D518">
            <v>35544.480000000003</v>
          </cell>
        </row>
        <row r="519">
          <cell r="C519" t="str">
            <v>Г. Смоленск, ул. Белинского, д. 9а</v>
          </cell>
          <cell r="D519">
            <v>13148.34</v>
          </cell>
        </row>
        <row r="520">
          <cell r="C520" t="str">
            <v>Г. Смоленск, ул. Белинского, д. 10</v>
          </cell>
          <cell r="D520">
            <v>13194.66</v>
          </cell>
        </row>
        <row r="521">
          <cell r="C521" t="str">
            <v>Г. Смоленск, ул. Белинского, д. 10а</v>
          </cell>
          <cell r="D521">
            <v>13136.78</v>
          </cell>
        </row>
        <row r="522">
          <cell r="C522" t="str">
            <v>Г. Смоленск, ул. Белинского, д. 12</v>
          </cell>
          <cell r="D522">
            <v>13379.84</v>
          </cell>
        </row>
        <row r="523">
          <cell r="C523" t="str">
            <v>Г. Смоленск, 
ул. Большая Краснофлотская, д. 1</v>
          </cell>
          <cell r="D523">
            <v>6747934.7600000007</v>
          </cell>
        </row>
        <row r="524">
          <cell r="C524" t="str">
            <v>Г. Смоленск, ул. Большая Советская, д. 28/16</v>
          </cell>
          <cell r="D524">
            <v>21396.58</v>
          </cell>
        </row>
        <row r="525">
          <cell r="C525" t="str">
            <v>Г. Смоленск, ул. Большая Советская, д. 29а</v>
          </cell>
          <cell r="D525">
            <v>11948.99</v>
          </cell>
        </row>
        <row r="526">
          <cell r="C526" t="str">
            <v>Г. Смоленск, ул. Большая Советская, д. 33</v>
          </cell>
          <cell r="D526">
            <v>56420</v>
          </cell>
        </row>
        <row r="527">
          <cell r="C527" t="str">
            <v>Г. Смоленск, ул. Большая Советская, д. 43</v>
          </cell>
          <cell r="D527">
            <v>76468.570000000007</v>
          </cell>
        </row>
        <row r="528">
          <cell r="C528" t="str">
            <v>Г. Смоленск, ул. Брестская, д. 2</v>
          </cell>
          <cell r="D528">
            <v>13124.64</v>
          </cell>
        </row>
        <row r="529">
          <cell r="C529" t="str">
            <v>Г. Смоленск, ул. Брестская, д. 3</v>
          </cell>
          <cell r="D529">
            <v>26337.47</v>
          </cell>
        </row>
        <row r="530">
          <cell r="C530" t="str">
            <v>Г. Смоленск, ул. Брестская, д. 5</v>
          </cell>
          <cell r="D530">
            <v>23968.16</v>
          </cell>
        </row>
        <row r="531">
          <cell r="C531" t="str">
            <v>Г. Смоленск, 
ул. Валентины Гризодубовой, д. 1</v>
          </cell>
          <cell r="D531">
            <v>82865168.129999995</v>
          </cell>
        </row>
        <row r="532">
          <cell r="C532" t="str">
            <v>Г. Смоленск, ул. Верхне-Рославльская, д. 20</v>
          </cell>
          <cell r="D532">
            <v>27929.88</v>
          </cell>
        </row>
        <row r="533">
          <cell r="C533" t="str">
            <v>Г. Смоленск, ул. Верхне-Рославльская, д. 22</v>
          </cell>
          <cell r="D533">
            <v>16759.509999999998</v>
          </cell>
        </row>
        <row r="534">
          <cell r="C534" t="str">
            <v>Г. Смоленск, ул. Войкова, д. 8а</v>
          </cell>
          <cell r="D534">
            <v>18303.55</v>
          </cell>
        </row>
        <row r="535">
          <cell r="C535" t="str">
            <v>Г. Смоленск, ул. Воробьева, д. 8/8</v>
          </cell>
          <cell r="D535">
            <v>37081.82</v>
          </cell>
        </row>
        <row r="536">
          <cell r="C536" t="str">
            <v>Г. Смоленск, ул. Воробьева, д. 16/12</v>
          </cell>
          <cell r="D536">
            <v>22822.14</v>
          </cell>
        </row>
        <row r="537">
          <cell r="C537" t="str">
            <v>Г. Смоленск, ул. Воробьева, д. 18</v>
          </cell>
          <cell r="D537">
            <v>23163.78</v>
          </cell>
        </row>
        <row r="538">
          <cell r="C538" t="str">
            <v>Г. Смоленск, ул. Воробьева, д. 20</v>
          </cell>
          <cell r="D538">
            <v>23020.45</v>
          </cell>
        </row>
        <row r="539">
          <cell r="C539" t="str">
            <v>Г. Смоленск, ул. Воробьева, д. 22</v>
          </cell>
          <cell r="D539">
            <v>23086.58</v>
          </cell>
        </row>
        <row r="540">
          <cell r="C540" t="str">
            <v>Г. Смоленск, ул. Воробьева, д. 24</v>
          </cell>
          <cell r="D540">
            <v>23681.68</v>
          </cell>
        </row>
        <row r="541">
          <cell r="C541" t="str">
            <v>Г. Смоленск, ул. Воробьева, д. 26</v>
          </cell>
          <cell r="D541">
            <v>23681.68</v>
          </cell>
        </row>
        <row r="542">
          <cell r="C542" t="str">
            <v>Г. Смоленск, ул. Воробьева, д. 26а</v>
          </cell>
          <cell r="D542">
            <v>23516.39</v>
          </cell>
        </row>
        <row r="543">
          <cell r="C543" t="str">
            <v>Г. Смоленск, ул. Воробьева, д. 26б</v>
          </cell>
          <cell r="D543">
            <v>2604092.6500000004</v>
          </cell>
        </row>
        <row r="544">
          <cell r="C544" t="str">
            <v>Г. Смоленск, ул. Воробьева, д. 28</v>
          </cell>
          <cell r="D544">
            <v>23494.34</v>
          </cell>
        </row>
        <row r="545">
          <cell r="C545" t="str">
            <v>Г. Смоленск, ул. Воробьева, д. 30</v>
          </cell>
          <cell r="D545">
            <v>23307.02</v>
          </cell>
        </row>
        <row r="546">
          <cell r="C546" t="str">
            <v>Г. Смоленск, ул. Воробьева, д. 30а</v>
          </cell>
          <cell r="D546">
            <v>23119.69</v>
          </cell>
        </row>
        <row r="547">
          <cell r="C547" t="str">
            <v>Г. Смоленск, ул. Воробьева, д. 32</v>
          </cell>
          <cell r="D547">
            <v>22634.82</v>
          </cell>
        </row>
        <row r="548">
          <cell r="C548" t="str">
            <v>Г. Смоленск, ул. Воробьева, д. 32а</v>
          </cell>
          <cell r="D548">
            <v>23494.34</v>
          </cell>
        </row>
        <row r="549">
          <cell r="C549" t="str">
            <v>Г. Смоленск, ул. Воробьева, д. 34</v>
          </cell>
          <cell r="D549">
            <v>23207.78</v>
          </cell>
        </row>
        <row r="550">
          <cell r="C550" t="str">
            <v>Г. Смоленск, ул. Гарабурды, д. 23а</v>
          </cell>
          <cell r="D550">
            <v>7270000</v>
          </cell>
        </row>
        <row r="551">
          <cell r="C551" t="str">
            <v>Г. Смоленск, ул. Гарабурды, д. 25</v>
          </cell>
          <cell r="D551">
            <v>28480000</v>
          </cell>
        </row>
        <row r="552">
          <cell r="C552" t="str">
            <v>Г. Смоленск, ул. Гарабурды, д. 29</v>
          </cell>
          <cell r="D552">
            <v>3754886.42</v>
          </cell>
        </row>
        <row r="553">
          <cell r="C553" t="str">
            <v>Г. Смоленск, ул. Гастелло, д. 2</v>
          </cell>
          <cell r="D553">
            <v>29345.87</v>
          </cell>
        </row>
        <row r="554">
          <cell r="C554" t="str">
            <v>Г. Смоленск, ул. Гастелло, д. 4</v>
          </cell>
          <cell r="D554">
            <v>38712.79</v>
          </cell>
        </row>
        <row r="555">
          <cell r="C555" t="str">
            <v>Г. Смоленск, ул. Гастелло, д. 5/2</v>
          </cell>
          <cell r="D555">
            <v>36541.879999999997</v>
          </cell>
        </row>
        <row r="556">
          <cell r="C556" t="str">
            <v>Г. Смоленск, ул. Гастелло, д. 7/1</v>
          </cell>
          <cell r="D556">
            <v>35935.730000000003</v>
          </cell>
        </row>
        <row r="557">
          <cell r="C557" t="str">
            <v>Г. Смоленск, ул. Гастелло, д. 9/10</v>
          </cell>
          <cell r="D557">
            <v>41709.65</v>
          </cell>
        </row>
        <row r="558">
          <cell r="C558" t="str">
            <v>Г. Смоленск, ул. Гастелло, д. 11</v>
          </cell>
          <cell r="D558">
            <v>35021.120000000003</v>
          </cell>
        </row>
        <row r="559">
          <cell r="C559" t="str">
            <v>Г. Смоленск, ул. Генерала Лукина, д. 2</v>
          </cell>
          <cell r="D559">
            <v>9067500</v>
          </cell>
        </row>
        <row r="560">
          <cell r="C560" t="str">
            <v>Г. Смоленск, ул. Генерала Лукина, д. 6</v>
          </cell>
          <cell r="D560">
            <v>22700.94</v>
          </cell>
        </row>
        <row r="561">
          <cell r="C561" t="str">
            <v>Г. Смоленск, ул. Генерала Лукина, д. 8</v>
          </cell>
          <cell r="D561">
            <v>23053.56</v>
          </cell>
        </row>
        <row r="562">
          <cell r="C562" t="str">
            <v>Г. Смоленск, ул. Генерала Лукина, д. 8а</v>
          </cell>
          <cell r="D562">
            <v>23108.63</v>
          </cell>
        </row>
        <row r="563">
          <cell r="C563" t="str">
            <v>Г. Смоленск, ул. Генерала Лукина, д. 10</v>
          </cell>
          <cell r="D563">
            <v>22899.25</v>
          </cell>
        </row>
        <row r="564">
          <cell r="C564" t="str">
            <v>Г. Смоленск, ул. Генерала Лукина, д. 10а</v>
          </cell>
          <cell r="D564">
            <v>23053.56</v>
          </cell>
        </row>
        <row r="565">
          <cell r="C565" t="str">
            <v>Г. Смоленск, ул. Генерала Лукина, д. 12</v>
          </cell>
          <cell r="D565">
            <v>22877.21</v>
          </cell>
        </row>
        <row r="566">
          <cell r="C566" t="str">
            <v>Г. Смоленск, ул. Генерала Лукина, д. 12а</v>
          </cell>
          <cell r="D566">
            <v>23362.080000000002</v>
          </cell>
        </row>
        <row r="567">
          <cell r="C567" t="str">
            <v>Г. Смоленск, ул. Генерала Лукина, д. 38</v>
          </cell>
          <cell r="D567">
            <v>13310.4</v>
          </cell>
        </row>
        <row r="568">
          <cell r="C568" t="str">
            <v>Г. Смоленск, ул. Генерала Лукина, д. 40</v>
          </cell>
          <cell r="D568">
            <v>13217.77</v>
          </cell>
        </row>
        <row r="569">
          <cell r="C569" t="str">
            <v>Г. Смоленск, ул. Генерала Лукина, д. 42</v>
          </cell>
          <cell r="D569">
            <v>6485.58</v>
          </cell>
        </row>
        <row r="570">
          <cell r="C570" t="str">
            <v>Г. Смоленск, ул. Герцена, д. 3</v>
          </cell>
          <cell r="D570">
            <v>42470.52</v>
          </cell>
        </row>
        <row r="571">
          <cell r="C571" t="str">
            <v>Г. Смоленск, ул. Герцена, д. 5</v>
          </cell>
          <cell r="D571">
            <v>15026.33</v>
          </cell>
        </row>
        <row r="572">
          <cell r="C572" t="str">
            <v>Г. Смоленск, ул. Госпитальная, д. 10</v>
          </cell>
          <cell r="D572">
            <v>150833.59</v>
          </cell>
        </row>
        <row r="573">
          <cell r="C573" t="str">
            <v>Г. Смоленск, ул. Губенко, д. 7</v>
          </cell>
          <cell r="D573">
            <v>7365600</v>
          </cell>
        </row>
        <row r="574">
          <cell r="C574" t="str">
            <v>Г. Смоленск, ул. Губенко, д. 18</v>
          </cell>
          <cell r="D574">
            <v>22743.38</v>
          </cell>
        </row>
        <row r="575">
          <cell r="C575" t="str">
            <v>Г. Смоленск, ул. Губенко, д. 20</v>
          </cell>
          <cell r="D575">
            <v>24873.01</v>
          </cell>
        </row>
        <row r="576">
          <cell r="C576" t="str">
            <v>Г. Смоленск, ул. Губенко, д. 22</v>
          </cell>
          <cell r="D576">
            <v>27009.67</v>
          </cell>
        </row>
        <row r="577">
          <cell r="C577" t="str">
            <v>Г. Смоленск, ул. Дзержинского, д. 6</v>
          </cell>
          <cell r="D577">
            <v>460137.63</v>
          </cell>
        </row>
        <row r="578">
          <cell r="C578" t="str">
            <v>Г. Смоленск, ул. Дзержинского, д. 22</v>
          </cell>
          <cell r="D578">
            <v>4767911.43</v>
          </cell>
        </row>
        <row r="579">
          <cell r="C579" t="str">
            <v>Г. Смоленск, ул. Дзержинского, д. 26</v>
          </cell>
          <cell r="D579">
            <v>13366.63</v>
          </cell>
        </row>
        <row r="580">
          <cell r="C580" t="str">
            <v>Г. Смоленск, ул. Докучаева, д. 4</v>
          </cell>
          <cell r="D580">
            <v>162769.23000000001</v>
          </cell>
        </row>
        <row r="581">
          <cell r="C581" t="str">
            <v>Г. Смоленск, ул. Докучаева, д. 8</v>
          </cell>
          <cell r="D581">
            <v>102648.08</v>
          </cell>
        </row>
        <row r="582">
          <cell r="C582" t="str">
            <v>Г. Смоленск, ул. Докучаева, д. 10</v>
          </cell>
          <cell r="D582">
            <v>13488.32</v>
          </cell>
        </row>
        <row r="583">
          <cell r="C583" t="str">
            <v>Г. Смоленск, ул. Дохтурова, д. 29</v>
          </cell>
          <cell r="D583">
            <v>6426000</v>
          </cell>
        </row>
        <row r="584">
          <cell r="C584" t="str">
            <v>Г. Смоленск, ул. Исаковского, д. 12/1</v>
          </cell>
          <cell r="D584">
            <v>35745.589999999997</v>
          </cell>
        </row>
        <row r="585">
          <cell r="C585" t="str">
            <v>Г. Смоленск, ул. Исаковского, д. 14</v>
          </cell>
          <cell r="D585">
            <v>31581.84</v>
          </cell>
        </row>
        <row r="586">
          <cell r="C586" t="str">
            <v>Г. Смоленск, ул. Исаковского, д. 16</v>
          </cell>
          <cell r="D586">
            <v>28321.96</v>
          </cell>
        </row>
        <row r="587">
          <cell r="C587" t="str">
            <v>Г. Смоленск, ул. Исаковского, д. 20а</v>
          </cell>
          <cell r="D587">
            <v>21585.8</v>
          </cell>
        </row>
        <row r="588">
          <cell r="C588" t="str">
            <v>Г. Смоленск, ул. Исаковского, д. 22</v>
          </cell>
          <cell r="D588">
            <v>38331.949999999997</v>
          </cell>
        </row>
        <row r="589">
          <cell r="C589" t="str">
            <v>Г. Смоленск, ул. Исаковского, д. 26</v>
          </cell>
          <cell r="D589">
            <v>4609979</v>
          </cell>
        </row>
        <row r="590">
          <cell r="C590" t="str">
            <v>Г. Смоленск, ул. Карбышева, д. 4</v>
          </cell>
          <cell r="D590">
            <v>14336.88</v>
          </cell>
        </row>
        <row r="591">
          <cell r="C591" t="str">
            <v>Г. Смоленск, ул. Карбышева, д. 6</v>
          </cell>
          <cell r="D591">
            <v>13240.97</v>
          </cell>
        </row>
        <row r="592">
          <cell r="C592" t="str">
            <v>Г. Смоленск, ул. Карбышева, д. 8</v>
          </cell>
          <cell r="D592">
            <v>823987.49</v>
          </cell>
        </row>
        <row r="593">
          <cell r="C593" t="str">
            <v>Г. Смоленск, ул. Карбышева, д. 12</v>
          </cell>
          <cell r="D593">
            <v>7399750</v>
          </cell>
        </row>
        <row r="594">
          <cell r="C594" t="str">
            <v>Г. Смоленск, ул. Карла Маркса, д. 12а</v>
          </cell>
          <cell r="D594">
            <v>35564.699999999997</v>
          </cell>
        </row>
        <row r="595">
          <cell r="C595" t="str">
            <v>Г. Смоленск, ул. Кирилла и Мефодия, д. 1</v>
          </cell>
          <cell r="D595">
            <v>92685.33</v>
          </cell>
        </row>
        <row r="596">
          <cell r="C596" t="str">
            <v>Г. Смоленск, ул. Кирова, д. 1</v>
          </cell>
          <cell r="D596">
            <v>76680.899999999994</v>
          </cell>
        </row>
        <row r="597">
          <cell r="C597" t="str">
            <v>Г. Смоленск, ул. Кирова, д. 3</v>
          </cell>
          <cell r="D597">
            <v>42360.47</v>
          </cell>
        </row>
        <row r="598">
          <cell r="C598" t="str">
            <v>Г. Смоленск, ул. Кирова, д. 4</v>
          </cell>
          <cell r="D598">
            <v>6054321.2999999998</v>
          </cell>
        </row>
        <row r="599">
          <cell r="C599" t="str">
            <v>Г. Смоленск, ул. Кирова, д. 5</v>
          </cell>
          <cell r="D599">
            <v>42360.47</v>
          </cell>
        </row>
        <row r="600">
          <cell r="C600" t="str">
            <v>Г. Смоленск, ул. Кирова, д. 6</v>
          </cell>
          <cell r="D600">
            <v>41875.839999999997</v>
          </cell>
        </row>
        <row r="601">
          <cell r="C601" t="str">
            <v>Г. Смоленск, ул. Кирова, д. 8</v>
          </cell>
          <cell r="D601">
            <v>38691.08</v>
          </cell>
        </row>
        <row r="602">
          <cell r="C602" t="str">
            <v>Г. Смоленск, ул. Кирова, д. 13</v>
          </cell>
          <cell r="D602">
            <v>10400679.52</v>
          </cell>
        </row>
        <row r="603">
          <cell r="C603" t="str">
            <v>Г. Смоленск, ул. Кирова, д. 13а</v>
          </cell>
          <cell r="D603">
            <v>8518341.5899999999</v>
          </cell>
        </row>
        <row r="604">
          <cell r="C604" t="str">
            <v>Г. Смоленск, ул. Кирова, д. 14</v>
          </cell>
          <cell r="D604">
            <v>27417373.300000001</v>
          </cell>
        </row>
        <row r="605">
          <cell r="C605" t="str">
            <v>Г. Смоленск, ул. Кирова, д. 17</v>
          </cell>
          <cell r="D605">
            <v>10594678.699999999</v>
          </cell>
        </row>
        <row r="606">
          <cell r="C606" t="str">
            <v>Г. Смоленск, ул. Кирова, д. 20</v>
          </cell>
          <cell r="D606">
            <v>4541500</v>
          </cell>
        </row>
        <row r="607">
          <cell r="C607" t="str">
            <v>Г. Смоленск, ул. Кирова, д. 22д</v>
          </cell>
          <cell r="D607">
            <v>10805000</v>
          </cell>
        </row>
        <row r="608">
          <cell r="C608" t="str">
            <v>Г. Смоленск, ул. Кирова, д. 23</v>
          </cell>
          <cell r="D608">
            <v>10805000</v>
          </cell>
        </row>
        <row r="609">
          <cell r="C609" t="str">
            <v>Г. Смоленск, ул. Кирова, д. 24</v>
          </cell>
          <cell r="D609">
            <v>18031968.09</v>
          </cell>
        </row>
        <row r="610">
          <cell r="C610" t="str">
            <v>Г. Смоленск, ул. Кирова, д. 27в</v>
          </cell>
          <cell r="D610">
            <v>6706800</v>
          </cell>
        </row>
        <row r="611">
          <cell r="C611" t="str">
            <v>Г. Смоленск, ул. Кирова, д. 28а</v>
          </cell>
          <cell r="D611">
            <v>7270000</v>
          </cell>
        </row>
        <row r="612">
          <cell r="C612" t="str">
            <v>Г. Смоленск, ул. Кирова, д. 29в</v>
          </cell>
          <cell r="D612">
            <v>3735000</v>
          </cell>
        </row>
        <row r="613">
          <cell r="C613" t="str">
            <v>Г. Смоленск, ул. Кирова, д. 30</v>
          </cell>
          <cell r="D613">
            <v>39474.49</v>
          </cell>
        </row>
        <row r="614">
          <cell r="C614" t="str">
            <v>Г. Смоленск, ул. Кирова, д. 32</v>
          </cell>
          <cell r="D614">
            <v>61311.37</v>
          </cell>
        </row>
        <row r="615">
          <cell r="C615" t="str">
            <v>Г. Смоленск, ул. Кирова, д. 32а</v>
          </cell>
          <cell r="D615">
            <v>3735000</v>
          </cell>
        </row>
        <row r="616">
          <cell r="C616" t="str">
            <v>Г. Смоленск, ул. Кирова, д. 33</v>
          </cell>
          <cell r="D616">
            <v>10281666.699999999</v>
          </cell>
        </row>
        <row r="617">
          <cell r="C617" t="str">
            <v>Г. Смоленск, ул. Кирова, д. 34а</v>
          </cell>
          <cell r="D617">
            <v>3735000</v>
          </cell>
        </row>
        <row r="618">
          <cell r="C618" t="str">
            <v>Г. Смоленск, ул. Кирова, д. 41</v>
          </cell>
          <cell r="D618">
            <v>15249330.32</v>
          </cell>
        </row>
        <row r="619">
          <cell r="C619" t="str">
            <v>Г. Смоленск, ул. Кирова, д. 41а</v>
          </cell>
          <cell r="D619">
            <v>4572500</v>
          </cell>
        </row>
        <row r="620">
          <cell r="C620" t="str">
            <v>Г. Смоленск, ул. Кирова, д. 43</v>
          </cell>
          <cell r="D620">
            <v>26789889.489999998</v>
          </cell>
        </row>
        <row r="621">
          <cell r="C621" t="str">
            <v>Г. Смоленск, ул. Кирова, д. 53/11</v>
          </cell>
          <cell r="D621">
            <v>3735000</v>
          </cell>
        </row>
        <row r="622">
          <cell r="C622" t="str">
            <v>Г. Смоленск, ул. Кловская, д. 21а</v>
          </cell>
          <cell r="D622">
            <v>21410000</v>
          </cell>
        </row>
        <row r="623">
          <cell r="C623" t="str">
            <v>Г. Смоленск, ул. Кловская, д. 23</v>
          </cell>
          <cell r="D623">
            <v>7270000</v>
          </cell>
        </row>
        <row r="624">
          <cell r="C624" t="str">
            <v>Г. Смоленск, ул. Кловская, д. 27</v>
          </cell>
          <cell r="D624">
            <v>10805000</v>
          </cell>
        </row>
        <row r="625">
          <cell r="C625" t="str">
            <v>Г. Смоленск, ул. Кловская, д. 38</v>
          </cell>
          <cell r="D625">
            <v>10778707.290000001</v>
          </cell>
        </row>
        <row r="626">
          <cell r="C626" t="str">
            <v>Г. Смоленск, ул. Коммунистическая, д. 3</v>
          </cell>
          <cell r="D626">
            <v>14403.17</v>
          </cell>
        </row>
        <row r="627">
          <cell r="C627" t="str">
            <v>Г. Смоленск, ул. Коммунистическая, д. 6</v>
          </cell>
          <cell r="D627">
            <v>18285350</v>
          </cell>
        </row>
        <row r="628">
          <cell r="C628" t="str">
            <v>Г. Смоленск, ул. Коммунистическая, д. 10</v>
          </cell>
          <cell r="D628">
            <v>10783984.530000001</v>
          </cell>
        </row>
        <row r="629">
          <cell r="C629" t="str">
            <v>Г. Смоленск, ул. Коммунистическая, д. 15/2</v>
          </cell>
          <cell r="D629">
            <v>55755.9</v>
          </cell>
        </row>
        <row r="630">
          <cell r="C630" t="str">
            <v>Г. Смоленск, ул. Коммунистическая, д. 17</v>
          </cell>
          <cell r="D630">
            <v>24006.55</v>
          </cell>
        </row>
        <row r="631">
          <cell r="C631" t="str">
            <v>Г. Смоленск, ул. Коненкова, д. 3</v>
          </cell>
          <cell r="D631">
            <v>7440000</v>
          </cell>
        </row>
        <row r="632">
          <cell r="C632" t="str">
            <v>Г. Смоленск, ул. Коненкова, д. 10</v>
          </cell>
          <cell r="D632">
            <v>26150.14</v>
          </cell>
        </row>
        <row r="633">
          <cell r="C633" t="str">
            <v>Г. Смоленск, ул. Котовского, д. 1</v>
          </cell>
          <cell r="D633">
            <v>14294.2</v>
          </cell>
        </row>
        <row r="634">
          <cell r="C634" t="str">
            <v>Г. Смоленск, ул. Котовского, д. 3</v>
          </cell>
          <cell r="D634">
            <v>13889.06</v>
          </cell>
        </row>
        <row r="635">
          <cell r="C635" t="str">
            <v>Г. Смоленск, ул. Котовского, д. 3а</v>
          </cell>
          <cell r="D635">
            <v>13889.06</v>
          </cell>
        </row>
        <row r="636">
          <cell r="C636" t="str">
            <v>Г. Смоленск, ул. Котовского, д. 5</v>
          </cell>
          <cell r="D636">
            <v>13808.08</v>
          </cell>
        </row>
        <row r="637">
          <cell r="C637" t="str">
            <v>Г. Смоленск, ул. Котовского, д. 5б</v>
          </cell>
          <cell r="D637">
            <v>4949121.6000000006</v>
          </cell>
        </row>
        <row r="638">
          <cell r="C638" t="str">
            <v>Г. Смоленск, ул. Котовского, д. 9</v>
          </cell>
          <cell r="D638">
            <v>14120.57</v>
          </cell>
        </row>
        <row r="639">
          <cell r="C639" t="str">
            <v>Г. Смоленск, ул. Котовского, д. 9а</v>
          </cell>
          <cell r="D639">
            <v>14788.64</v>
          </cell>
        </row>
        <row r="640">
          <cell r="C640" t="str">
            <v>Г. Смоленск, ул. Котовского, д. 11</v>
          </cell>
          <cell r="D640">
            <v>23714.7</v>
          </cell>
        </row>
        <row r="641">
          <cell r="C641" t="str">
            <v>Г. Смоленск, ул. Котовского, д. 11а</v>
          </cell>
          <cell r="D641">
            <v>14116.44</v>
          </cell>
        </row>
        <row r="642">
          <cell r="C642" t="str">
            <v>Г. Смоленск, ул. Котовского, д. 13</v>
          </cell>
          <cell r="D642">
            <v>60283.91</v>
          </cell>
        </row>
        <row r="643">
          <cell r="C643" t="str">
            <v>Г. Смоленск, ул. Крупской, д. 28а</v>
          </cell>
          <cell r="D643">
            <v>58708.82</v>
          </cell>
        </row>
        <row r="644">
          <cell r="C644" t="str">
            <v>Г. Смоленск, ул. Крупской, д. 28б</v>
          </cell>
          <cell r="D644">
            <v>13576.5</v>
          </cell>
        </row>
        <row r="645">
          <cell r="C645" t="str">
            <v>Г. Смоленск, ул. Крупской, д. 28в</v>
          </cell>
          <cell r="D645">
            <v>28287.95</v>
          </cell>
        </row>
        <row r="646">
          <cell r="C646" t="str">
            <v>Г. Смоленск, ул. Крупской, д. 39б</v>
          </cell>
          <cell r="D646">
            <v>20375.72</v>
          </cell>
        </row>
        <row r="647">
          <cell r="C647" t="str">
            <v>Г. Смоленск, ул. Крупской, д. 44</v>
          </cell>
          <cell r="D647">
            <v>27697.97</v>
          </cell>
        </row>
        <row r="648">
          <cell r="C648" t="str">
            <v>Г. Смоленск, ул. Крупской, д. 46</v>
          </cell>
          <cell r="D648">
            <v>15489.91</v>
          </cell>
        </row>
        <row r="649">
          <cell r="C649" t="str">
            <v>Г. Смоленск, ул. Крупской, д. 48</v>
          </cell>
          <cell r="D649">
            <v>21636.66</v>
          </cell>
        </row>
        <row r="650">
          <cell r="C650" t="str">
            <v>Г. Смоленск, ул. Крупской, д. 50</v>
          </cell>
          <cell r="D650">
            <v>18414.099999999999</v>
          </cell>
        </row>
        <row r="651">
          <cell r="C651" t="str">
            <v>Г. Смоленск, ул. Крупской, д. 52/2</v>
          </cell>
          <cell r="D651">
            <v>30347.65</v>
          </cell>
        </row>
        <row r="652">
          <cell r="C652" t="str">
            <v>Г. Смоленск, ул. Крупской, д. 53</v>
          </cell>
          <cell r="D652">
            <v>16601.66</v>
          </cell>
        </row>
        <row r="653">
          <cell r="C653" t="str">
            <v>Г. Смоленск, ул. Крупской, д. 55</v>
          </cell>
          <cell r="D653">
            <v>21538.42</v>
          </cell>
        </row>
        <row r="654">
          <cell r="C654" t="str">
            <v>Г. Смоленск, ул. Крупской, д. 55а</v>
          </cell>
          <cell r="D654">
            <v>14340000</v>
          </cell>
        </row>
        <row r="655">
          <cell r="C655" t="str">
            <v>Г. Смоленск, ул. Крупской, д. 55в</v>
          </cell>
          <cell r="D655">
            <v>7402320</v>
          </cell>
        </row>
        <row r="656">
          <cell r="C656" t="str">
            <v>Г. Смоленск, ул. Крупской, д. 56</v>
          </cell>
          <cell r="D656">
            <v>13223.8</v>
          </cell>
        </row>
        <row r="657">
          <cell r="C657" t="str">
            <v>Г. Смоленск, ул. Крупской, д. 57</v>
          </cell>
          <cell r="D657">
            <v>20895.599999999999</v>
          </cell>
        </row>
        <row r="658">
          <cell r="C658" t="str">
            <v>Г. Смоленск, ул. Крупской, д. 58</v>
          </cell>
          <cell r="D658">
            <v>13157.66</v>
          </cell>
        </row>
        <row r="659">
          <cell r="C659" t="str">
            <v>Г. Смоленск, ул. Крупской, д. 59</v>
          </cell>
          <cell r="D659">
            <v>16127.44</v>
          </cell>
        </row>
        <row r="660">
          <cell r="C660" t="str">
            <v>Г. Смоленск, ул. Крупской, д. 61</v>
          </cell>
          <cell r="D660">
            <v>21432.98</v>
          </cell>
        </row>
        <row r="661">
          <cell r="C661" t="str">
            <v>Г. Смоленск, ул. Крупской, д. 63/2</v>
          </cell>
          <cell r="D661">
            <v>44498.18</v>
          </cell>
        </row>
        <row r="662">
          <cell r="C662" t="str">
            <v xml:space="preserve">Г. Смоленск, ул. Куйбышева, д. 9, корпус 1 </v>
          </cell>
          <cell r="D662">
            <v>3754234.83</v>
          </cell>
        </row>
        <row r="663">
          <cell r="C663" t="str">
            <v>Г. Смоленск, ул. Кутузова, д. 4</v>
          </cell>
          <cell r="D663">
            <v>23553309</v>
          </cell>
        </row>
        <row r="664">
          <cell r="C664" t="str">
            <v>Г. Смоленск, ул. Кутузова, д. 8</v>
          </cell>
          <cell r="D664">
            <v>15672900</v>
          </cell>
        </row>
        <row r="665">
          <cell r="C665" t="str">
            <v>Г. Смоленск, ул. Кутузова, д. 10а</v>
          </cell>
          <cell r="D665">
            <v>23141.74</v>
          </cell>
        </row>
        <row r="666">
          <cell r="C666" t="str">
            <v>Г. Смоленск, ул. Кутузова, д. 30</v>
          </cell>
          <cell r="D666">
            <v>5540640</v>
          </cell>
        </row>
        <row r="667">
          <cell r="C667" t="str">
            <v>Г. Смоленск, ул. Лавочкина, д. 39</v>
          </cell>
          <cell r="D667">
            <v>3750310</v>
          </cell>
        </row>
        <row r="668">
          <cell r="C668" t="str">
            <v>Г. Смоленск, ул. Лавочкина, д. 50</v>
          </cell>
          <cell r="D668">
            <v>114716.78</v>
          </cell>
        </row>
        <row r="669">
          <cell r="C669" t="str">
            <v>Г. Смоленск, ул. Лавочкина, д. 52</v>
          </cell>
          <cell r="D669">
            <v>76913.3</v>
          </cell>
        </row>
        <row r="670">
          <cell r="C670" t="str">
            <v>Г. Смоленск, ул. Лавочкина, д. 53</v>
          </cell>
          <cell r="D670">
            <v>14248.7</v>
          </cell>
        </row>
        <row r="671">
          <cell r="C671" t="str">
            <v>Г. Смоленск, ул. Лавочкина, д. 54</v>
          </cell>
          <cell r="D671">
            <v>57738.34</v>
          </cell>
        </row>
        <row r="672">
          <cell r="C672" t="str">
            <v>Г. Смоленск, ул. Лавочкина, д. 54е</v>
          </cell>
          <cell r="D672">
            <v>28480000</v>
          </cell>
        </row>
        <row r="673">
          <cell r="C673" t="str">
            <v>Г. Смоленск, ул. Лавочкина, д. 55</v>
          </cell>
          <cell r="D673">
            <v>23769.85</v>
          </cell>
        </row>
        <row r="674">
          <cell r="C674" t="str">
            <v>Г. Смоленск, ул. Лавочкина, д. 56</v>
          </cell>
          <cell r="D674">
            <v>37225.07</v>
          </cell>
        </row>
        <row r="675">
          <cell r="C675" t="str">
            <v>Г. Смоленск, ул. Лавочкина, д. 57</v>
          </cell>
          <cell r="D675">
            <v>13796.84</v>
          </cell>
        </row>
        <row r="676">
          <cell r="C676" t="str">
            <v>Г. Смоленск, ул. Лавочкина, д. 58</v>
          </cell>
          <cell r="D676">
            <v>37114.85</v>
          </cell>
        </row>
        <row r="677">
          <cell r="C677" t="str">
            <v>Г. Смоленск, ул. Лавочкина, д. 60</v>
          </cell>
          <cell r="D677">
            <v>19990.009999999998</v>
          </cell>
        </row>
        <row r="678">
          <cell r="C678" t="str">
            <v>Г. Смоленск, ул. Лавочкина, д. 64</v>
          </cell>
          <cell r="D678">
            <v>20474.88</v>
          </cell>
        </row>
        <row r="679">
          <cell r="C679" t="str">
            <v>Г. Смоленск, ул. Лавочкина, д. 66</v>
          </cell>
          <cell r="D679">
            <v>20232.48</v>
          </cell>
        </row>
        <row r="680">
          <cell r="C680" t="str">
            <v>Г. Смоленск, ул. Лавочкина, д. 66а</v>
          </cell>
          <cell r="D680">
            <v>24089.439999999999</v>
          </cell>
        </row>
        <row r="681">
          <cell r="C681" t="str">
            <v>Г. Смоленск, ул. Лавочкина, д. 68</v>
          </cell>
          <cell r="D681">
            <v>19835.78</v>
          </cell>
        </row>
        <row r="682">
          <cell r="C682" t="str">
            <v>Г. Смоленск, ул. Лавочкина, д. 70</v>
          </cell>
          <cell r="D682">
            <v>42051.77</v>
          </cell>
        </row>
        <row r="683">
          <cell r="C683" t="str">
            <v>Г. Смоленск, ул. Ленина, д. 26</v>
          </cell>
          <cell r="D683">
            <v>21852.06</v>
          </cell>
        </row>
        <row r="684">
          <cell r="C684" t="str">
            <v>Г. Смоленск, ул. Ленина, д. 32</v>
          </cell>
          <cell r="D684">
            <v>43089.13</v>
          </cell>
        </row>
        <row r="685">
          <cell r="C685" t="str">
            <v>Г. Смоленск, ул. Ленина, д. 36</v>
          </cell>
          <cell r="D685">
            <v>6738183.6900000004</v>
          </cell>
        </row>
        <row r="686">
          <cell r="C686" t="str">
            <v>Г. Смоленск, ул. Ломоносова, д. 4</v>
          </cell>
          <cell r="D686">
            <v>2499897.6</v>
          </cell>
        </row>
        <row r="687">
          <cell r="C687" t="str">
            <v>Г. Смоленск, ул. Ломоносова, д. 5</v>
          </cell>
          <cell r="D687">
            <v>6985748.0999999996</v>
          </cell>
        </row>
        <row r="688">
          <cell r="C688" t="str">
            <v>Г. Смоленск, ул. Ломоносова, д. 6</v>
          </cell>
          <cell r="D688">
            <v>4868640</v>
          </cell>
        </row>
        <row r="689">
          <cell r="C689" t="str">
            <v>Г. Смоленск, ул. Ломоносова, д. 10а</v>
          </cell>
          <cell r="D689">
            <v>21410000</v>
          </cell>
        </row>
        <row r="690">
          <cell r="C690" t="str">
            <v>Г. Смоленск, ул. Ломоносова, д. 17б</v>
          </cell>
          <cell r="D690">
            <v>3825360</v>
          </cell>
        </row>
        <row r="691">
          <cell r="C691" t="str">
            <v>Г. Смоленск, ул. Ломоносова, д. 21</v>
          </cell>
          <cell r="D691">
            <v>23336253.32</v>
          </cell>
        </row>
        <row r="692">
          <cell r="C692" t="str">
            <v>Г. Смоленск, ул. Ломоносова, д. 23а</v>
          </cell>
          <cell r="D692">
            <v>3974400</v>
          </cell>
        </row>
        <row r="693">
          <cell r="C693" t="str">
            <v>Г. Смоленск, ул. Мало-Краснофлотская, д. 29</v>
          </cell>
          <cell r="D693">
            <v>36574767.519999996</v>
          </cell>
        </row>
        <row r="694">
          <cell r="C694" t="str">
            <v>Г. Смоленск, ул. Мало-Краснофлотская, д. 29а</v>
          </cell>
          <cell r="D694">
            <v>4105469.5</v>
          </cell>
        </row>
        <row r="695">
          <cell r="C695" t="str">
            <v>Г. Смоленск, ул. Мало-Краснофлотская, д. 29в</v>
          </cell>
          <cell r="D695">
            <v>9455775</v>
          </cell>
        </row>
        <row r="696">
          <cell r="C696" t="str">
            <v>Г. Смоленск, ул. Марии Октябрьской, д. 4</v>
          </cell>
          <cell r="D696">
            <v>24882.84</v>
          </cell>
        </row>
        <row r="697">
          <cell r="C697" t="str">
            <v>Г. Смоленск, ул. Марии Октябрьской, д. 4а</v>
          </cell>
          <cell r="D697">
            <v>24695.51</v>
          </cell>
        </row>
        <row r="698">
          <cell r="C698" t="str">
            <v>Г. Смоленск, ул. Марии Октябрьской, д. 4б</v>
          </cell>
          <cell r="D698">
            <v>23626.61</v>
          </cell>
        </row>
        <row r="699">
          <cell r="C699" t="str">
            <v>Г. Смоленск, ул. Марии Октябрьской, д. 4в</v>
          </cell>
          <cell r="D699">
            <v>23626.61</v>
          </cell>
        </row>
        <row r="700">
          <cell r="C700" t="str">
            <v>Г. Смоленск, ул. Марии Октябрьской, д. 6</v>
          </cell>
          <cell r="D700">
            <v>13311.97</v>
          </cell>
        </row>
        <row r="701">
          <cell r="C701" t="str">
            <v>Г. Смоленск, ул. Марии Октябрьской, д. 6а</v>
          </cell>
          <cell r="D701">
            <v>13433.17</v>
          </cell>
        </row>
        <row r="702">
          <cell r="C702" t="str">
            <v>Г. Смоленск, ул. Марии Октябрьской, д. 6б</v>
          </cell>
          <cell r="D702">
            <v>26748.12</v>
          </cell>
        </row>
        <row r="703">
          <cell r="C703" t="str">
            <v>Г. Смоленск, ул. Марии Октябрьской, д. 6в</v>
          </cell>
          <cell r="D703">
            <v>26748.12</v>
          </cell>
        </row>
        <row r="704">
          <cell r="C704" t="str">
            <v>Г. Смоленск, ул. Марии Октябрьской, д. 10г</v>
          </cell>
          <cell r="D704">
            <v>83533.38</v>
          </cell>
        </row>
        <row r="705">
          <cell r="C705" t="str">
            <v>Г. Смоленск, ул. Марии Октябрьской, д. 18</v>
          </cell>
          <cell r="D705">
            <v>7270000</v>
          </cell>
        </row>
        <row r="706">
          <cell r="C706" t="str">
            <v>Г. Смоленск, ул. Марии Октябрьской, д. 20</v>
          </cell>
          <cell r="D706">
            <v>14340000</v>
          </cell>
        </row>
        <row r="707">
          <cell r="C707" t="str">
            <v>Г. Смоленск, ул. Марии Октябрьской, д. 22</v>
          </cell>
          <cell r="D707">
            <v>10805000</v>
          </cell>
        </row>
        <row r="708">
          <cell r="C708" t="str">
            <v>Г. Смоленск, ул. Маршала Еременко, д. 22</v>
          </cell>
          <cell r="D708">
            <v>32015000</v>
          </cell>
        </row>
        <row r="709">
          <cell r="C709" t="str">
            <v>Г. Смоленск, ул. Маршала Еременко, д. 32</v>
          </cell>
          <cell r="D709">
            <v>7248236.0700000003</v>
          </cell>
        </row>
        <row r="710">
          <cell r="C710" t="str">
            <v>Г. Смоленск, ул. Маршала Еременко, д. 42</v>
          </cell>
          <cell r="D710">
            <v>10782668.609999999</v>
          </cell>
        </row>
        <row r="711">
          <cell r="C711" t="str">
            <v>Г. Смоленск, ул. Маршала Еременко, д. 58</v>
          </cell>
          <cell r="D711">
            <v>3754732.65</v>
          </cell>
        </row>
        <row r="712">
          <cell r="C712" t="str">
            <v>Г. Смоленск, ул. Маршала Еременко, д. 60</v>
          </cell>
          <cell r="D712">
            <v>3759551.32</v>
          </cell>
        </row>
        <row r="713">
          <cell r="C713" t="str">
            <v>Г. Смоленск, ул. Маршала Еременко, д. 66</v>
          </cell>
          <cell r="D713">
            <v>7275102.5599999996</v>
          </cell>
        </row>
        <row r="714">
          <cell r="C714" t="str">
            <v>Г. Смоленск, ул. Маршала Еременко, д. 68</v>
          </cell>
          <cell r="D714">
            <v>3750966.77</v>
          </cell>
        </row>
        <row r="715">
          <cell r="C715" t="str">
            <v>Г. Смоленск, ул. Маршала Еременко, д. 70</v>
          </cell>
          <cell r="D715">
            <v>3750612.39</v>
          </cell>
        </row>
        <row r="716">
          <cell r="C716" t="str">
            <v>Г. Смоленск, ул. Маршала Жукова, д. 18</v>
          </cell>
          <cell r="D716">
            <v>12038.98</v>
          </cell>
        </row>
        <row r="717">
          <cell r="C717" t="str">
            <v>Г. Смоленск, ул. Маршала Жукова, д. 20</v>
          </cell>
          <cell r="D717">
            <v>2100575.23</v>
          </cell>
        </row>
        <row r="718">
          <cell r="C718" t="str">
            <v>Г. Смоленск, ул. Маршала Жукова, д. 26</v>
          </cell>
          <cell r="D718">
            <v>39084.97</v>
          </cell>
        </row>
        <row r="719">
          <cell r="C719" t="str">
            <v>Г. Смоленск, ул. Маршала Жукова, д. 26а</v>
          </cell>
          <cell r="D719">
            <v>13554.46</v>
          </cell>
        </row>
        <row r="720">
          <cell r="C720" t="str">
            <v>Г. Смоленск, ул. Маршала Соколовского, д. 5д</v>
          </cell>
          <cell r="D720">
            <v>3735085.09</v>
          </cell>
        </row>
        <row r="721">
          <cell r="C721" t="str">
            <v>Г. Смоленск, ул. Маршала Соколовского, д. 13а</v>
          </cell>
          <cell r="D721">
            <v>7270000</v>
          </cell>
        </row>
        <row r="722">
          <cell r="C722" t="str">
            <v>Г. Смоленск, ул. Маршала Соколовского, д. 15</v>
          </cell>
          <cell r="D722">
            <v>14340000</v>
          </cell>
        </row>
        <row r="723">
          <cell r="C723" t="str">
            <v>Г. Смоленск, ул. Маяковского, д. 5б</v>
          </cell>
          <cell r="D723">
            <v>18854.3</v>
          </cell>
        </row>
        <row r="724">
          <cell r="C724" t="str">
            <v>Г. Смоленск, ул. Минская, д. 5</v>
          </cell>
          <cell r="D724">
            <v>15064.14</v>
          </cell>
        </row>
        <row r="725">
          <cell r="C725" t="str">
            <v>Г. Смоленск, ул. Минская, д. 7</v>
          </cell>
          <cell r="D725">
            <v>15064.14</v>
          </cell>
        </row>
        <row r="726">
          <cell r="C726" t="str">
            <v>Г. Смоленск, ул. Минская, д. 13а</v>
          </cell>
          <cell r="D726">
            <v>1335356</v>
          </cell>
        </row>
        <row r="727">
          <cell r="C727" t="str">
            <v>Г. Смоленск, ул. Минская, д. 15</v>
          </cell>
          <cell r="D727">
            <v>34838.51</v>
          </cell>
        </row>
        <row r="728">
          <cell r="C728" t="str">
            <v>Г. Смоленск, ул. Мира, д. 3</v>
          </cell>
          <cell r="D728">
            <v>21259.200000000001</v>
          </cell>
        </row>
        <row r="729">
          <cell r="C729" t="str">
            <v>Г. Смоленск, ул. Мира, д. 4</v>
          </cell>
          <cell r="D729">
            <v>12908.26</v>
          </cell>
        </row>
        <row r="730">
          <cell r="C730" t="str">
            <v>Г. Смоленск, ул. Мира, д. 6</v>
          </cell>
          <cell r="D730">
            <v>21022.09</v>
          </cell>
        </row>
        <row r="731">
          <cell r="C731" t="str">
            <v>Г. Смоленск, ул. Мира, д. 9</v>
          </cell>
          <cell r="D731">
            <v>27770.05</v>
          </cell>
        </row>
        <row r="732">
          <cell r="C732" t="str">
            <v>Г. Смоленск, ул. Мира, д. 11</v>
          </cell>
          <cell r="D732">
            <v>12434.11</v>
          </cell>
        </row>
        <row r="733">
          <cell r="C733" t="str">
            <v>Г. Смоленск, ул. Мира, д. 16</v>
          </cell>
          <cell r="D733">
            <v>26778.25</v>
          </cell>
        </row>
        <row r="734">
          <cell r="C734" t="str">
            <v>Г. Смоленск, ул. Мира, д. 18</v>
          </cell>
          <cell r="D734">
            <v>12802.91</v>
          </cell>
        </row>
        <row r="735">
          <cell r="C735" t="str">
            <v>Г. Смоленск, ул. Молодёжная, д. 16</v>
          </cell>
          <cell r="D735">
            <v>82628.11</v>
          </cell>
        </row>
        <row r="736">
          <cell r="C736" t="str">
            <v>Г. Смоленск, ул. Московский Большак, д. 22</v>
          </cell>
          <cell r="D736">
            <v>26030.51</v>
          </cell>
        </row>
        <row r="737">
          <cell r="C737" t="str">
            <v>Г. Смоленск, ул. Московский Большак, д. 45</v>
          </cell>
          <cell r="D737">
            <v>13510.37</v>
          </cell>
        </row>
        <row r="738">
          <cell r="C738" t="str">
            <v>Г. Смоленск, ул. Московский Большак, д. 51а</v>
          </cell>
          <cell r="D738">
            <v>13840.93</v>
          </cell>
        </row>
        <row r="739">
          <cell r="C739" t="str">
            <v>Г. Смоленск, ул. Московский Большак, д. 55а</v>
          </cell>
          <cell r="D739">
            <v>13598.54</v>
          </cell>
        </row>
        <row r="740">
          <cell r="C740" t="str">
            <v>Г. Смоленск, ул. Московское шоссе, д. 140</v>
          </cell>
          <cell r="D740">
            <v>15780.43</v>
          </cell>
        </row>
        <row r="741">
          <cell r="C741" t="str">
            <v>Г. Смоленск, ул. Нарвская, д. 3</v>
          </cell>
          <cell r="D741">
            <v>18440.439999999999</v>
          </cell>
        </row>
        <row r="742">
          <cell r="C742" t="str">
            <v>Г. Смоленск, ул. Нарвская, д. 13</v>
          </cell>
          <cell r="D742">
            <v>3579788.24</v>
          </cell>
        </row>
        <row r="743">
          <cell r="C743" t="str">
            <v>Г. Смоленск, ул. Нарвская, д. 15</v>
          </cell>
          <cell r="D743">
            <v>205982.47</v>
          </cell>
        </row>
        <row r="744">
          <cell r="C744" t="str">
            <v>Г. Смоленск, ул. Нахимова, д. 6</v>
          </cell>
          <cell r="D744">
            <v>7377491.7399999993</v>
          </cell>
        </row>
        <row r="745">
          <cell r="C745" t="str">
            <v>Г. Смоленск, ул. Нахимова, д. 6а</v>
          </cell>
          <cell r="D745">
            <v>22519148.940000001</v>
          </cell>
        </row>
        <row r="746">
          <cell r="C746" t="str">
            <v>Г. Смоленск, ул. Нахимова, д. 12</v>
          </cell>
          <cell r="D746">
            <v>7246057.3600000003</v>
          </cell>
        </row>
        <row r="747">
          <cell r="C747" t="str">
            <v>Г. Смоленск, ул. Нахимова, д. 13в</v>
          </cell>
          <cell r="D747">
            <v>17875000</v>
          </cell>
        </row>
        <row r="748">
          <cell r="C748" t="str">
            <v>Г. Смоленск, ул. Нахимова, д. 14</v>
          </cell>
          <cell r="D748">
            <v>7120000</v>
          </cell>
        </row>
        <row r="749">
          <cell r="C749" t="str">
            <v>Г. Смоленск, ул. Нахимова, д. 15</v>
          </cell>
          <cell r="D749">
            <v>7270000</v>
          </cell>
        </row>
        <row r="750">
          <cell r="C750" t="str">
            <v>Г. Смоленск, ул. Нахимова, д. 23</v>
          </cell>
          <cell r="D750">
            <v>17875000</v>
          </cell>
        </row>
        <row r="751">
          <cell r="C751" t="str">
            <v>Г. Смоленск, ул. Нахимова, д. 27</v>
          </cell>
          <cell r="D751">
            <v>7270000</v>
          </cell>
        </row>
        <row r="752">
          <cell r="C752" t="str">
            <v>Г. Смоленск, ул. Нахимсона, д. 4</v>
          </cell>
          <cell r="D752">
            <v>12581.65</v>
          </cell>
        </row>
        <row r="753">
          <cell r="C753" t="str">
            <v>Г. Смоленск, ул. Нахимсона, д. 5</v>
          </cell>
          <cell r="D753">
            <v>39933.440000000002</v>
          </cell>
        </row>
        <row r="754">
          <cell r="C754" t="str">
            <v>Г. Смоленск, ул. Нахимсона, д. 6</v>
          </cell>
          <cell r="D754">
            <v>20793.97</v>
          </cell>
        </row>
        <row r="755">
          <cell r="C755" t="str">
            <v>Г. Смоленск, ул. Нахимсона, д. 9</v>
          </cell>
          <cell r="D755">
            <v>43958.239999999998</v>
          </cell>
        </row>
        <row r="756">
          <cell r="C756" t="str">
            <v>Г. Смоленск, ул. Нахимсона, д. 16</v>
          </cell>
          <cell r="D756">
            <v>39659.51</v>
          </cell>
        </row>
        <row r="757">
          <cell r="C757" t="str">
            <v>Г. Смоленск, ул. Николаева, д. 7</v>
          </cell>
          <cell r="D757">
            <v>94229.52</v>
          </cell>
        </row>
        <row r="758">
          <cell r="C758" t="str">
            <v>Г. Смоленск, ул. Николаева, д. 9</v>
          </cell>
          <cell r="D758">
            <v>42587.42</v>
          </cell>
        </row>
        <row r="759">
          <cell r="C759" t="str">
            <v>Г. Смоленск, ул. Николаева, д. 12в</v>
          </cell>
          <cell r="D759">
            <v>14340000</v>
          </cell>
        </row>
        <row r="760">
          <cell r="C760" t="str">
            <v>Г. Смоленск, ул. Николаева, д. 17</v>
          </cell>
          <cell r="D760">
            <v>42280.38</v>
          </cell>
        </row>
        <row r="761">
          <cell r="C761" t="str">
            <v>Г. Смоленск, ул. Николаева, д. 19</v>
          </cell>
          <cell r="D761">
            <v>29344365.659999996</v>
          </cell>
        </row>
        <row r="762">
          <cell r="C762" t="str">
            <v>Г. Смоленск, ул. Николаева, д. 19а</v>
          </cell>
          <cell r="D762">
            <v>10805000</v>
          </cell>
        </row>
        <row r="763">
          <cell r="C763" t="str">
            <v>Г. Смоленск, ул. Николаева, д. 29</v>
          </cell>
          <cell r="D763">
            <v>7278295.6200000001</v>
          </cell>
        </row>
        <row r="764">
          <cell r="C764" t="str">
            <v>Г. Смоленск, ул. Николаева, д. 34в</v>
          </cell>
          <cell r="D764">
            <v>17875000</v>
          </cell>
        </row>
        <row r="765">
          <cell r="C765" t="str">
            <v>Г. Смоленск, ул. Николаева, д. 47б</v>
          </cell>
          <cell r="D765">
            <v>67522.759999999995</v>
          </cell>
        </row>
        <row r="766">
          <cell r="C766" t="str">
            <v>Г. Смоленск, ул. Николаева, д. 47г</v>
          </cell>
          <cell r="D766">
            <v>41594.959999999999</v>
          </cell>
        </row>
        <row r="767">
          <cell r="C767" t="str">
            <v>Г. Смоленск, ул. Ново-Киевская, д. 2</v>
          </cell>
          <cell r="D767">
            <v>21410000</v>
          </cell>
        </row>
        <row r="768">
          <cell r="C768" t="str">
            <v>Г. Смоленск, ул. Ново-Киевская, д. 4</v>
          </cell>
          <cell r="D768">
            <v>3735000</v>
          </cell>
        </row>
        <row r="769">
          <cell r="C769" t="str">
            <v>Г. Смоленск, ул. Ново-Киевская, д. 9</v>
          </cell>
          <cell r="D769">
            <v>3735000</v>
          </cell>
        </row>
        <row r="770">
          <cell r="C770" t="str">
            <v>Г. Смоленск, 
ул. Ново-Краснофлотская, д. 9</v>
          </cell>
          <cell r="D770">
            <v>5464800</v>
          </cell>
        </row>
        <row r="771">
          <cell r="C771" t="str">
            <v>Г. Смоленск, ул. Ново-Ленинградская, д. 18</v>
          </cell>
          <cell r="D771">
            <v>20083.3</v>
          </cell>
        </row>
        <row r="772">
          <cell r="C772" t="str">
            <v>Г. Смоленск, ул. Ново-Мопровская, д. 60</v>
          </cell>
          <cell r="D772">
            <v>12153</v>
          </cell>
        </row>
        <row r="773">
          <cell r="C773" t="str">
            <v>Г. Смоленск, ул. Ново-Рославльская, д. 7</v>
          </cell>
          <cell r="D773">
            <v>14050.31</v>
          </cell>
        </row>
        <row r="774">
          <cell r="C774" t="str">
            <v>Г. Смоленск, ул. Нормандия-Неман, д. 11, корпус 1</v>
          </cell>
          <cell r="D774">
            <v>7270000</v>
          </cell>
        </row>
        <row r="775">
          <cell r="C775" t="str">
            <v>Г. Смоленск, ул. Нормандия-Неман, д. 11, корпус 2</v>
          </cell>
          <cell r="D775">
            <v>7270000</v>
          </cell>
        </row>
        <row r="776">
          <cell r="C776" t="str">
            <v>Г. Смоленск, ул. Нормандия-Неман, д. 13, корпус 1</v>
          </cell>
          <cell r="D776">
            <v>7270000</v>
          </cell>
        </row>
        <row r="777">
          <cell r="C777" t="str">
            <v>Г. Смоленск, ул. Нормандия-Неман, д. 13, корпус 2</v>
          </cell>
          <cell r="D777">
            <v>7270000</v>
          </cell>
        </row>
        <row r="778">
          <cell r="C778" t="str">
            <v>Г. Смоленск, ул. Нормандия-Неман, д. 17, корпус 2</v>
          </cell>
          <cell r="D778">
            <v>7270000</v>
          </cell>
        </row>
        <row r="779">
          <cell r="C779" t="str">
            <v>Г. Смоленск, ул. Нормандия-Неман, д. 18</v>
          </cell>
          <cell r="D779">
            <v>11825663.810000001</v>
          </cell>
        </row>
        <row r="780">
          <cell r="C780" t="str">
            <v>Г. Смоленск, ул. Нормандия-Неман, д. 19, корпус 2</v>
          </cell>
          <cell r="D780">
            <v>7270000</v>
          </cell>
        </row>
        <row r="781">
          <cell r="C781" t="str">
            <v>Г. Смоленск, ул. Нормандия-Неман, д. 20</v>
          </cell>
          <cell r="D781">
            <v>11555069.050000001</v>
          </cell>
        </row>
        <row r="782">
          <cell r="C782" t="str">
            <v>Г. Смоленск, ул. Нормандия-Неман, д. 22</v>
          </cell>
          <cell r="D782">
            <v>8957270</v>
          </cell>
        </row>
        <row r="783">
          <cell r="C783" t="str">
            <v>Г. Смоленск, ул. Нормандия-Неман, д. 24</v>
          </cell>
          <cell r="D783">
            <v>22045334.690000001</v>
          </cell>
        </row>
        <row r="784">
          <cell r="C784" t="str">
            <v>Г. Смоленск, ул. Нормандия-Неман, д. 24б</v>
          </cell>
          <cell r="D784">
            <v>10805000</v>
          </cell>
        </row>
        <row r="785">
          <cell r="C785" t="str">
            <v>Г. Смоленск, ул. Нормандия-Неман, д. 24в</v>
          </cell>
          <cell r="D785">
            <v>10805000</v>
          </cell>
        </row>
        <row r="786">
          <cell r="C786" t="str">
            <v>Г. Смоленск, ул. Нормандия-Неман, д. 26</v>
          </cell>
          <cell r="D786">
            <v>14340000</v>
          </cell>
        </row>
        <row r="787">
          <cell r="C787" t="str">
            <v>Г. Смоленск, ул. Нормандия-Неман, д. 31</v>
          </cell>
          <cell r="D787">
            <v>7270000</v>
          </cell>
        </row>
        <row r="788">
          <cell r="C788" t="str">
            <v>Г. Смоленск, ул. Нормандия-Неман, д. 33</v>
          </cell>
          <cell r="D788">
            <v>10791578.939999999</v>
          </cell>
        </row>
        <row r="789">
          <cell r="C789" t="str">
            <v>Г. Смоленск, ул. Октябрьской революции, д. 12</v>
          </cell>
          <cell r="D789">
            <v>27734867.329999998</v>
          </cell>
        </row>
        <row r="790">
          <cell r="C790" t="str">
            <v>Г. Смоленск, ул. Октябрьской революции, д. 13а</v>
          </cell>
          <cell r="D790">
            <v>6517225.6900000004</v>
          </cell>
        </row>
        <row r="791">
          <cell r="C791" t="str">
            <v>Г. Смоленск, ул. Октября, д. 48</v>
          </cell>
          <cell r="D791">
            <v>27571.66</v>
          </cell>
        </row>
        <row r="792">
          <cell r="C792" t="str">
            <v>Г. Смоленск, ул. Оршанская, д. 13</v>
          </cell>
          <cell r="D792">
            <v>7270000</v>
          </cell>
        </row>
        <row r="793">
          <cell r="C793" t="str">
            <v>Г. Смоленск, ул. Оршанская, д. 16</v>
          </cell>
          <cell r="D793">
            <v>10805000</v>
          </cell>
        </row>
        <row r="794">
          <cell r="C794" t="str">
            <v>Г. Смоленск, ул. Оршанская, д. 17</v>
          </cell>
          <cell r="D794">
            <v>3735000</v>
          </cell>
        </row>
        <row r="795">
          <cell r="C795" t="str">
            <v>Г. Смоленск, ул. Оршанская, д. 18</v>
          </cell>
          <cell r="D795">
            <v>3735000</v>
          </cell>
        </row>
        <row r="796">
          <cell r="C796" t="str">
            <v>Г. Смоленск, ул. Оршанская, д. 23</v>
          </cell>
          <cell r="D796">
            <v>3735000</v>
          </cell>
        </row>
        <row r="797">
          <cell r="C797" t="str">
            <v>Г. Смоленск, ул. Папанина, д. 1а</v>
          </cell>
          <cell r="D797">
            <v>13532.41</v>
          </cell>
        </row>
        <row r="798">
          <cell r="C798" t="str">
            <v>Г. Смоленск, ул. Парковая, д. 22</v>
          </cell>
          <cell r="D798">
            <v>13223.8</v>
          </cell>
        </row>
        <row r="799">
          <cell r="C799" t="str">
            <v>Г. Смоленск, ул. Парковая, д. 24</v>
          </cell>
          <cell r="D799">
            <v>13223.8</v>
          </cell>
        </row>
        <row r="800">
          <cell r="C800" t="str">
            <v>Г. Смоленск, ул. Петра Алексеева, д. 2/37</v>
          </cell>
          <cell r="D800">
            <v>17875000</v>
          </cell>
        </row>
        <row r="801">
          <cell r="C801" t="str">
            <v>Г. Смоленск, ул. Петра Алексеева, д. 3</v>
          </cell>
          <cell r="D801">
            <v>7274427.1500000004</v>
          </cell>
        </row>
        <row r="802">
          <cell r="C802" t="str">
            <v>Г. Смоленск, ул. Петра Алексеева, д. 8</v>
          </cell>
          <cell r="D802">
            <v>28480000</v>
          </cell>
        </row>
        <row r="803">
          <cell r="C803" t="str">
            <v>Г. Смоленск, ул. Петра Алексеева, д. 11,
корпус 1</v>
          </cell>
          <cell r="D803">
            <v>3754511.1</v>
          </cell>
        </row>
        <row r="804">
          <cell r="C804" t="str">
            <v>Г. Смоленск, ул. Петра Алексеева, д. 11, 
корпус 3, 4</v>
          </cell>
          <cell r="D804">
            <v>7261472.5299999993</v>
          </cell>
        </row>
        <row r="805">
          <cell r="C805" t="str">
            <v>Г. Смоленск, ул. Петра Алексеева, д. 15/70</v>
          </cell>
          <cell r="D805">
            <v>21410000</v>
          </cell>
        </row>
        <row r="806">
          <cell r="C806" t="str">
            <v>Г. Смоленск, ул. Петра Алексеева, д. 16</v>
          </cell>
          <cell r="D806">
            <v>14340000</v>
          </cell>
        </row>
        <row r="807">
          <cell r="C807" t="str">
            <v>Г. Смоленск, ул. Петра Алексеева, д. 22/72</v>
          </cell>
          <cell r="D807">
            <v>42620000</v>
          </cell>
        </row>
        <row r="808">
          <cell r="C808" t="str">
            <v>Г. Смоленск, ул. Попова, д. 6</v>
          </cell>
          <cell r="D808">
            <v>4283874.51</v>
          </cell>
        </row>
        <row r="809">
          <cell r="C809" t="str">
            <v>Г. Смоленск, ул. Попова, д. 16</v>
          </cell>
          <cell r="D809">
            <v>5184485.3600000003</v>
          </cell>
        </row>
        <row r="810">
          <cell r="C810" t="str">
            <v>Г. Смоленск, ул. Попова, д. 20</v>
          </cell>
          <cell r="D810">
            <v>2369736</v>
          </cell>
        </row>
        <row r="811">
          <cell r="C811" t="str">
            <v>Г. Смоленск, ул. Попова, д. 22</v>
          </cell>
          <cell r="D811">
            <v>7899989.5700000003</v>
          </cell>
        </row>
        <row r="812">
          <cell r="C812" t="str">
            <v>Г. Смоленск, ул. Попова, д. 26</v>
          </cell>
          <cell r="D812">
            <v>4769280</v>
          </cell>
        </row>
        <row r="813">
          <cell r="C813" t="str">
            <v>Г. Смоленск, ул. Попова, д. 28</v>
          </cell>
          <cell r="D813">
            <v>4769280</v>
          </cell>
        </row>
        <row r="814">
          <cell r="C814" t="str">
            <v>Г. Смоленск, ул. Попова, д. 48</v>
          </cell>
          <cell r="D814">
            <v>21410000</v>
          </cell>
        </row>
        <row r="815">
          <cell r="C815" t="str">
            <v>Г. Смоленск, ул. Попова, д. 50</v>
          </cell>
          <cell r="D815">
            <v>7277816.54</v>
          </cell>
        </row>
        <row r="816">
          <cell r="C816" t="str">
            <v>Г. Смоленск, ул. Попова, д. 60</v>
          </cell>
          <cell r="D816">
            <v>21410000</v>
          </cell>
        </row>
        <row r="817">
          <cell r="C817" t="str">
            <v>Г. Смоленск, ул. Попова, д. 64</v>
          </cell>
          <cell r="D817">
            <v>7282485.54</v>
          </cell>
        </row>
        <row r="818">
          <cell r="C818" t="str">
            <v>Г. Смоленск, ул. Попова, д. 74</v>
          </cell>
          <cell r="D818">
            <v>7277658.8100000005</v>
          </cell>
        </row>
        <row r="819">
          <cell r="C819" t="str">
            <v>Г. Смоленск, ул. Попова, д. 76</v>
          </cell>
          <cell r="D819">
            <v>24945000</v>
          </cell>
        </row>
        <row r="820">
          <cell r="C820" t="str">
            <v>Г. Смоленск, ул. Попова, д. 84</v>
          </cell>
          <cell r="D820">
            <v>7270000</v>
          </cell>
        </row>
        <row r="821">
          <cell r="C821" t="str">
            <v>Г. Смоленск, ул. Попова, д. 96</v>
          </cell>
          <cell r="D821">
            <v>7274492.6100000003</v>
          </cell>
        </row>
        <row r="822">
          <cell r="C822" t="str">
            <v>Г. Смоленск, ул. Попова, д. 98</v>
          </cell>
          <cell r="D822">
            <v>21410000</v>
          </cell>
        </row>
        <row r="823">
          <cell r="C823" t="str">
            <v>Г. Смоленск, ул. Попова, д. 102</v>
          </cell>
          <cell r="D823">
            <v>14333639.58</v>
          </cell>
        </row>
        <row r="824">
          <cell r="C824" t="str">
            <v>Г. Смоленск, ул. Попова, д. 107</v>
          </cell>
          <cell r="D824">
            <v>3735000</v>
          </cell>
        </row>
        <row r="825">
          <cell r="C825" t="str">
            <v>Г. Смоленск, ул. Попова, д. 112</v>
          </cell>
          <cell r="D825">
            <v>7270000</v>
          </cell>
        </row>
        <row r="826">
          <cell r="C826" t="str">
            <v>Г. Смоленск, ул. Попова, д. 114</v>
          </cell>
          <cell r="D826">
            <v>3735000</v>
          </cell>
        </row>
        <row r="827">
          <cell r="C827" t="str">
            <v>Г. Смоленск, ул. Попова, д. 116</v>
          </cell>
          <cell r="D827">
            <v>7270000</v>
          </cell>
        </row>
        <row r="828">
          <cell r="C828" t="str">
            <v>Г. Смоленск, ул. Попова, д. 118</v>
          </cell>
          <cell r="D828">
            <v>14340000</v>
          </cell>
        </row>
        <row r="829">
          <cell r="C829" t="str">
            <v>Г. Смоленск, ул. Попова, д. 121</v>
          </cell>
          <cell r="D829">
            <v>21410000</v>
          </cell>
        </row>
        <row r="830">
          <cell r="C830" t="str">
            <v>Г. Смоленск, ул. Попова, д. 126</v>
          </cell>
          <cell r="D830">
            <v>17875000</v>
          </cell>
        </row>
        <row r="831">
          <cell r="C831" t="str">
            <v>Г. Смоленск, ул. Попова, д. 128</v>
          </cell>
          <cell r="D831">
            <v>14340000</v>
          </cell>
        </row>
        <row r="832">
          <cell r="C832" t="str">
            <v>Г. Смоленск, ул. Пржевальского, д. 6/25</v>
          </cell>
          <cell r="D832">
            <v>88259425.560000002</v>
          </cell>
        </row>
        <row r="833">
          <cell r="C833" t="str">
            <v>Г. Смоленск, ул. Пржевальского, д. 7а</v>
          </cell>
          <cell r="D833">
            <v>10805000</v>
          </cell>
        </row>
        <row r="834">
          <cell r="C834" t="str">
            <v>Г. Смоленск, ул. Пржевальского, д. 8</v>
          </cell>
          <cell r="D834">
            <v>6916353.1099999994</v>
          </cell>
        </row>
        <row r="835">
          <cell r="C835" t="str">
            <v>Г. Смоленск, ул. Пржевальского, д. 10</v>
          </cell>
          <cell r="D835">
            <v>24848903.289999999</v>
          </cell>
        </row>
        <row r="836">
          <cell r="C836" t="str">
            <v>Г. Смоленск, ул. Пржевальского, д. 12</v>
          </cell>
          <cell r="D836">
            <v>6169306.4300000006</v>
          </cell>
        </row>
        <row r="837">
          <cell r="C837" t="str">
            <v>Г. Смоленск, ул. Пригородная, д. 2</v>
          </cell>
          <cell r="D837">
            <v>13916213.57</v>
          </cell>
        </row>
        <row r="838">
          <cell r="C838" t="str">
            <v>Г. Смоленск, ул. Пригородная, д. 7</v>
          </cell>
          <cell r="D838">
            <v>7270000</v>
          </cell>
        </row>
        <row r="839">
          <cell r="C839" t="str">
            <v>Г. Смоленск, ул. Пригородная, д. 11</v>
          </cell>
          <cell r="D839">
            <v>28480000</v>
          </cell>
        </row>
        <row r="840">
          <cell r="C840" t="str">
            <v>Г. Смоленск, ул. Пригородная, д. 11а</v>
          </cell>
          <cell r="D840">
            <v>7270000</v>
          </cell>
        </row>
        <row r="841">
          <cell r="C841" t="str">
            <v>Г. Смоленск, ул. Пролетарская, д. 13а</v>
          </cell>
          <cell r="D841">
            <v>25752.7</v>
          </cell>
        </row>
        <row r="842">
          <cell r="C842" t="str">
            <v>Г. Смоленск, ул. Пролетарская, д. 35</v>
          </cell>
          <cell r="D842">
            <v>14215.6</v>
          </cell>
        </row>
        <row r="843">
          <cell r="C843" t="str">
            <v>Г. Смоленск, ул. Пролетарская, д. 37</v>
          </cell>
          <cell r="D843">
            <v>13217.77</v>
          </cell>
        </row>
        <row r="844">
          <cell r="C844" t="str">
            <v>Г. Смоленск, ул. Радищева, д. 1</v>
          </cell>
          <cell r="D844">
            <v>14050.31</v>
          </cell>
        </row>
        <row r="845">
          <cell r="C845" t="str">
            <v>Г. Смоленск, ул. Радищева, д. 3</v>
          </cell>
          <cell r="D845">
            <v>14160.53</v>
          </cell>
        </row>
        <row r="846">
          <cell r="C846" t="str">
            <v>Г. Смоленск, ул. Радищева, д. 5</v>
          </cell>
          <cell r="D846">
            <v>13873.96</v>
          </cell>
        </row>
        <row r="847">
          <cell r="C847" t="str">
            <v>Г. Смоленск, ул. Радищева, д. 9</v>
          </cell>
          <cell r="D847">
            <v>15097.16</v>
          </cell>
        </row>
        <row r="848">
          <cell r="C848" t="str">
            <v>Г. Смоленск, ул. Радищева, д. 11</v>
          </cell>
          <cell r="D848">
            <v>13565.02</v>
          </cell>
        </row>
        <row r="849">
          <cell r="C849" t="str">
            <v>Г. Смоленск, ул. Радищева, д. 12а</v>
          </cell>
          <cell r="D849">
            <v>17873.990000000002</v>
          </cell>
        </row>
        <row r="850">
          <cell r="C850" t="str">
            <v>Г. Смоленск, ул. Радищева, д. 14а</v>
          </cell>
          <cell r="D850">
            <v>2021355</v>
          </cell>
        </row>
        <row r="851">
          <cell r="C851" t="str">
            <v>Г. Смоленск, ул. Радищева, д. 17</v>
          </cell>
          <cell r="D851">
            <v>6679997.7999999998</v>
          </cell>
        </row>
        <row r="852">
          <cell r="C852" t="str">
            <v>Г. Смоленск, ул. Радищева, д. 21</v>
          </cell>
          <cell r="D852">
            <v>6564455.75</v>
          </cell>
        </row>
        <row r="853">
          <cell r="C853" t="str">
            <v>Г. Смоленск, ул. Радищева, д. 23</v>
          </cell>
          <cell r="D853">
            <v>6507725.6200000001</v>
          </cell>
        </row>
        <row r="854">
          <cell r="C854" t="str">
            <v>Г. Смоленск, ул. Реввоенсовета, д. 11а</v>
          </cell>
          <cell r="D854">
            <v>17148.29</v>
          </cell>
        </row>
        <row r="855">
          <cell r="C855" t="str">
            <v>Г. Смоленск, ул. Реввоенсовета, д. 17</v>
          </cell>
          <cell r="D855">
            <v>2447896.94</v>
          </cell>
        </row>
        <row r="856">
          <cell r="C856" t="str">
            <v>Г. Смоленск, ул. Реввоенсовета, д. 18</v>
          </cell>
          <cell r="D856">
            <v>13657.57</v>
          </cell>
        </row>
        <row r="857">
          <cell r="C857" t="str">
            <v>Г. Смоленск, ул. Реввоенсовета, д. 22</v>
          </cell>
          <cell r="D857">
            <v>14884.5</v>
          </cell>
        </row>
        <row r="858">
          <cell r="C858" t="str">
            <v>Г. Смоленск, ул. Румянцева, д. 2/54</v>
          </cell>
          <cell r="D858">
            <v>24935744.829999998</v>
          </cell>
        </row>
        <row r="859">
          <cell r="C859" t="str">
            <v>Г. Смоленск, ул. Румянцева, д. 5</v>
          </cell>
          <cell r="D859">
            <v>14149363.140000002</v>
          </cell>
        </row>
        <row r="860">
          <cell r="C860" t="str">
            <v>Г. Смоленск, ул. Румянцева, д. 19</v>
          </cell>
          <cell r="D860">
            <v>7292125.6699999999</v>
          </cell>
        </row>
        <row r="861">
          <cell r="C861" t="str">
            <v>Г. Смоленск, ул. Рыленкова, д. 19</v>
          </cell>
          <cell r="D861">
            <v>14340000</v>
          </cell>
        </row>
        <row r="862">
          <cell r="C862" t="str">
            <v>Г. Смоленск, ул. Рыленкова, д. 35</v>
          </cell>
          <cell r="D862">
            <v>7278459.3499999996</v>
          </cell>
        </row>
        <row r="863">
          <cell r="C863" t="str">
            <v>Г. Смоленск, ул. Рыленкова, д. 38</v>
          </cell>
          <cell r="D863">
            <v>17875000</v>
          </cell>
        </row>
        <row r="864">
          <cell r="C864" t="str">
            <v>Г. Смоленск, ул. Рыленкова, д. 42</v>
          </cell>
          <cell r="D864">
            <v>14340000</v>
          </cell>
        </row>
        <row r="865">
          <cell r="C865" t="str">
            <v>Г. Смоленск, ул. Рыленкова, д. 43</v>
          </cell>
          <cell r="D865">
            <v>35550000</v>
          </cell>
        </row>
        <row r="866">
          <cell r="C866" t="str">
            <v>Г. Смоленск, ул. Рыленкова, д. 44</v>
          </cell>
          <cell r="D866">
            <v>14340000</v>
          </cell>
        </row>
        <row r="867">
          <cell r="C867" t="str">
            <v>Г. Смоленск, ул. Рыленкова, д. 45</v>
          </cell>
          <cell r="D867">
            <v>7270000</v>
          </cell>
        </row>
        <row r="868">
          <cell r="C868" t="str">
            <v>Г. Смоленск, ул. Рыленкова, д. 48</v>
          </cell>
          <cell r="D868">
            <v>24945000</v>
          </cell>
        </row>
        <row r="869">
          <cell r="C869" t="str">
            <v>Г. Смоленск, ул. Рыленкова, д. 49</v>
          </cell>
          <cell r="D869">
            <v>24945000</v>
          </cell>
        </row>
        <row r="870">
          <cell r="C870" t="str">
            <v>Г. Смоленск, ул. Рыленкова, д. 51</v>
          </cell>
          <cell r="D870">
            <v>7272638.7200000007</v>
          </cell>
        </row>
        <row r="871">
          <cell r="C871" t="str">
            <v>Г. Смоленск, ул. Рыленкова, д. 59</v>
          </cell>
          <cell r="D871">
            <v>28419583.449999999</v>
          </cell>
        </row>
        <row r="872">
          <cell r="C872" t="str">
            <v>Г. Смоленск, ул. Рыленкова, д. 61</v>
          </cell>
          <cell r="D872">
            <v>7270000</v>
          </cell>
        </row>
        <row r="873">
          <cell r="C873" t="str">
            <v>Г. Смоленск, ул. Рыленкова, д. 66</v>
          </cell>
          <cell r="D873">
            <v>17875000</v>
          </cell>
        </row>
        <row r="874">
          <cell r="C874" t="str">
            <v>Г. Смоленск, ул. Рыленкова, д. 71</v>
          </cell>
          <cell r="D874">
            <v>3735000</v>
          </cell>
        </row>
        <row r="875">
          <cell r="C875" t="str">
            <v>Г. Смоленск, ул. Рыленкова, д. 73</v>
          </cell>
          <cell r="D875">
            <v>28480000</v>
          </cell>
        </row>
        <row r="876">
          <cell r="C876" t="str">
            <v>Г. Смоленск, ул. Рыленкова, д. 77</v>
          </cell>
          <cell r="D876">
            <v>17875000</v>
          </cell>
        </row>
        <row r="877">
          <cell r="C877" t="str">
            <v>Г. Смоленск, ул. Рыленкова, д. 85</v>
          </cell>
          <cell r="D877">
            <v>28480000</v>
          </cell>
        </row>
        <row r="878">
          <cell r="C878" t="str">
            <v>Г. Смоленск, ул. Рыленкова, д. 87</v>
          </cell>
          <cell r="D878">
            <v>7270000</v>
          </cell>
        </row>
        <row r="879">
          <cell r="C879" t="str">
            <v>Г. Смоленск, ул. Свердлова, д. 1</v>
          </cell>
          <cell r="D879">
            <v>13245.52</v>
          </cell>
        </row>
        <row r="880">
          <cell r="C880" t="str">
            <v>Г. Смоленск, ул. Седова, д. 17</v>
          </cell>
          <cell r="D880">
            <v>9611895.1099999994</v>
          </cell>
        </row>
        <row r="881">
          <cell r="C881" t="str">
            <v>Г. Смоленск, ул. Седова, д. 26а</v>
          </cell>
          <cell r="D881">
            <v>13929.11</v>
          </cell>
        </row>
        <row r="882">
          <cell r="C882" t="str">
            <v>Г. Смоленск, ул. Седова, д. 31</v>
          </cell>
          <cell r="D882">
            <v>19483.580000000002</v>
          </cell>
        </row>
        <row r="883">
          <cell r="C883" t="str">
            <v>Г. Смоленск, ул. Седова, д. 48</v>
          </cell>
          <cell r="D883">
            <v>9059583.9199999981</v>
          </cell>
        </row>
        <row r="884">
          <cell r="C884" t="str">
            <v>Г. Смоленск, ул. Седова, д. 54</v>
          </cell>
          <cell r="D884">
            <v>14629.88</v>
          </cell>
        </row>
        <row r="885">
          <cell r="C885" t="str">
            <v>Г. Смоленск, ул. Седова, д. 54а</v>
          </cell>
          <cell r="D885">
            <v>14629.88</v>
          </cell>
        </row>
        <row r="886">
          <cell r="C886" t="str">
            <v>Г. Смоленск, ул. Седова, д. 60</v>
          </cell>
          <cell r="D886">
            <v>14629.88</v>
          </cell>
        </row>
        <row r="887">
          <cell r="C887" t="str">
            <v>Г. Смоленск, ул. Смоленская, д. 16</v>
          </cell>
          <cell r="D887">
            <v>20375.72</v>
          </cell>
        </row>
        <row r="888">
          <cell r="C888" t="str">
            <v>Г. Смоленск, ул. Соболева, д. 8</v>
          </cell>
          <cell r="D888">
            <v>9789.2199999999993</v>
          </cell>
        </row>
        <row r="889">
          <cell r="C889" t="str">
            <v>Г. Смоленск, ул. Соболева, д. 22</v>
          </cell>
          <cell r="D889">
            <v>24117.35</v>
          </cell>
        </row>
        <row r="890">
          <cell r="C890" t="str">
            <v>Г. Смоленск, ул. Соболева, д. 23</v>
          </cell>
          <cell r="D890">
            <v>24629.38</v>
          </cell>
        </row>
        <row r="891">
          <cell r="C891" t="str">
            <v>Г. Смоленск, ул. Соболева, д. 86</v>
          </cell>
          <cell r="D891">
            <v>41956.66</v>
          </cell>
        </row>
        <row r="892">
          <cell r="C892" t="str">
            <v>Г. Смоленск, ул. Соболева, д. 94</v>
          </cell>
          <cell r="D892">
            <v>78416.06</v>
          </cell>
        </row>
        <row r="893">
          <cell r="C893" t="str">
            <v>Г. Смоленск, ул. Соболева, д. 105</v>
          </cell>
          <cell r="D893">
            <v>649122.32000000007</v>
          </cell>
        </row>
        <row r="894">
          <cell r="C894" t="str">
            <v>Г. Смоленск, ул. Соболева, д. 107</v>
          </cell>
          <cell r="D894">
            <v>34005.14</v>
          </cell>
        </row>
        <row r="895">
          <cell r="C895" t="str">
            <v>Г. Смоленск, ул. Соболева, д. 108</v>
          </cell>
          <cell r="D895">
            <v>16022.92</v>
          </cell>
        </row>
        <row r="896">
          <cell r="C896" t="str">
            <v>Г. Смоленск, ул. Соболева, д. 109а</v>
          </cell>
          <cell r="D896">
            <v>2426362.92</v>
          </cell>
        </row>
        <row r="897">
          <cell r="C897" t="str">
            <v>Г. Смоленск, ул. Соболева, д. 110</v>
          </cell>
          <cell r="D897">
            <v>27891.24</v>
          </cell>
        </row>
        <row r="898">
          <cell r="C898" t="str">
            <v>Г. Смоленск, ул. Соболева, д. 111</v>
          </cell>
          <cell r="D898">
            <v>20452.84</v>
          </cell>
        </row>
        <row r="899">
          <cell r="C899" t="str">
            <v>Г. Смоленск, ул. Соболева, д. 111а</v>
          </cell>
          <cell r="D899">
            <v>20001.07</v>
          </cell>
        </row>
        <row r="900">
          <cell r="C900" t="str">
            <v>Г. Смоленск, ул. Соболева, д. 111б</v>
          </cell>
          <cell r="D900">
            <v>13796.84</v>
          </cell>
        </row>
        <row r="901">
          <cell r="C901" t="str">
            <v>Г. Смоленск, ул. Соболева, д. 111в</v>
          </cell>
          <cell r="D901">
            <v>13995.24</v>
          </cell>
        </row>
        <row r="902">
          <cell r="C902" t="str">
            <v>Г. Смоленск, ул. Соболева, д. 112</v>
          </cell>
          <cell r="D902">
            <v>747012.36</v>
          </cell>
        </row>
        <row r="903">
          <cell r="C903" t="str">
            <v>Г. Смоленск, ул. Социалистическая, д. 9</v>
          </cell>
          <cell r="D903">
            <v>41834.39</v>
          </cell>
        </row>
        <row r="904">
          <cell r="C904" t="str">
            <v>Г. Смоленск, ул. Станционная, д. 4</v>
          </cell>
          <cell r="D904">
            <v>28078.57</v>
          </cell>
        </row>
        <row r="905">
          <cell r="C905" t="str">
            <v>Г. Смоленск, ул. Станционная, д. 8а</v>
          </cell>
          <cell r="D905">
            <v>29378.98</v>
          </cell>
        </row>
        <row r="906">
          <cell r="C906" t="str">
            <v>Г. Смоленск, ул. Строгань, д. 7</v>
          </cell>
          <cell r="D906">
            <v>14271251.66</v>
          </cell>
        </row>
        <row r="907">
          <cell r="C907" t="str">
            <v>Г. Смоленск, ул. Строителей, д. 10/11</v>
          </cell>
          <cell r="D907">
            <v>9409.86</v>
          </cell>
        </row>
        <row r="908">
          <cell r="C908" t="str">
            <v>Г. Смоленск, ул. Строителей, д. 12/14</v>
          </cell>
          <cell r="D908">
            <v>9425.7099999999991</v>
          </cell>
        </row>
        <row r="909">
          <cell r="C909" t="str">
            <v>Г. Смоленск, ул. Студенческая, д. 3</v>
          </cell>
          <cell r="D909">
            <v>40568.92</v>
          </cell>
        </row>
        <row r="910">
          <cell r="C910" t="str">
            <v>Г. Смоленск, ул. Твардовского, д. 1б</v>
          </cell>
          <cell r="D910">
            <v>18014157.860000003</v>
          </cell>
        </row>
        <row r="911">
          <cell r="C911" t="str">
            <v>Г. Смоленск, ул. Твардовского, д. 3</v>
          </cell>
          <cell r="D911">
            <v>81847.09</v>
          </cell>
        </row>
        <row r="912">
          <cell r="C912" t="str">
            <v>Г. Смоленск, ул. Твардовского, д. 5/11</v>
          </cell>
          <cell r="D912">
            <v>162487.07999999999</v>
          </cell>
        </row>
        <row r="913">
          <cell r="C913" t="str">
            <v>Г. Смоленск, ул. Твардовского, д. 9</v>
          </cell>
          <cell r="D913">
            <v>47262.38</v>
          </cell>
        </row>
        <row r="914">
          <cell r="C914" t="str">
            <v>Г. Смоленск, ул. Твардовского, д. 10</v>
          </cell>
          <cell r="D914">
            <v>59884.24</v>
          </cell>
        </row>
        <row r="915">
          <cell r="C915" t="str">
            <v>Г. Смоленск, ул. Твардовского, д. 10а</v>
          </cell>
          <cell r="D915">
            <v>56008.45</v>
          </cell>
        </row>
        <row r="916">
          <cell r="C916" t="str">
            <v>Г. Смоленск, ул. Твардовского, д. 15а</v>
          </cell>
          <cell r="D916">
            <v>3733143.54</v>
          </cell>
        </row>
        <row r="917">
          <cell r="C917" t="str">
            <v>Г. Смоленск, ул. Твардовского, д. 16</v>
          </cell>
          <cell r="D917">
            <v>39281.14</v>
          </cell>
        </row>
        <row r="918">
          <cell r="C918" t="str">
            <v>Г. Смоленск, ул. Твардовского, д. 20а</v>
          </cell>
          <cell r="D918">
            <v>10805000</v>
          </cell>
        </row>
        <row r="919">
          <cell r="C919" t="str">
            <v>Г. Смоленск, ул. Твардовского, д. 22</v>
          </cell>
          <cell r="D919">
            <v>14340000</v>
          </cell>
        </row>
        <row r="920">
          <cell r="C920" t="str">
            <v>Г. Смоленск, ул. Твардовского, д. 22а</v>
          </cell>
          <cell r="D920">
            <v>14340000</v>
          </cell>
        </row>
        <row r="921">
          <cell r="C921" t="str">
            <v>Г. Смоленск, ул. Твардовского, д. 22б</v>
          </cell>
          <cell r="D921">
            <v>21410000</v>
          </cell>
        </row>
        <row r="922">
          <cell r="C922" t="str">
            <v>Г. Смоленск, ул. Тенишевой, д. 6</v>
          </cell>
          <cell r="D922">
            <v>22216.32</v>
          </cell>
        </row>
        <row r="923">
          <cell r="C923" t="str">
            <v>Г. Смоленск, ул. Тенишевой, д. 19</v>
          </cell>
          <cell r="D923">
            <v>10805000</v>
          </cell>
        </row>
        <row r="924">
          <cell r="C924" t="str">
            <v>Г. Смоленск, ул. Тенишевой, д. 29</v>
          </cell>
          <cell r="D924">
            <v>7249356.6399999997</v>
          </cell>
        </row>
        <row r="925">
          <cell r="C925" t="str">
            <v>Г. Смоленск, ул. Тимирязева, д. 2</v>
          </cell>
          <cell r="D925">
            <v>19295.759999999998</v>
          </cell>
        </row>
        <row r="926">
          <cell r="C926" t="str">
            <v>Г. Смоленск, ул. Толмачева, д. 2</v>
          </cell>
          <cell r="D926">
            <v>15235113.98</v>
          </cell>
        </row>
        <row r="927">
          <cell r="C927" t="str">
            <v>Г. Смоленск, ул. Толмачева, д. 5а</v>
          </cell>
          <cell r="D927">
            <v>7270000</v>
          </cell>
        </row>
        <row r="928">
          <cell r="C928" t="str">
            <v>Г. Смоленск, ул. Тухачевского, д. 6</v>
          </cell>
          <cell r="D928">
            <v>15500000</v>
          </cell>
        </row>
        <row r="929">
          <cell r="C929" t="str">
            <v>Г. Смоленск, ул. Тухачевского, д. 7</v>
          </cell>
          <cell r="D929">
            <v>26707997.970000003</v>
          </cell>
        </row>
        <row r="930">
          <cell r="C930" t="str">
            <v>Г. Смоленск, ул. Тухачевского, д. 9</v>
          </cell>
          <cell r="D930">
            <v>5303136.1900000004</v>
          </cell>
        </row>
        <row r="931">
          <cell r="C931" t="str">
            <v>Г. Смоленск, ул. Урицкого, д. 15</v>
          </cell>
          <cell r="D931">
            <v>70284.98</v>
          </cell>
        </row>
        <row r="932">
          <cell r="C932" t="str">
            <v>Г. Смоленск, ул. Урицкого, д. 17</v>
          </cell>
          <cell r="D932">
            <v>34683.620000000003</v>
          </cell>
        </row>
        <row r="933">
          <cell r="C933" t="str">
            <v>Г. Смоленск, ул. Урицкого, д. 3</v>
          </cell>
          <cell r="D933">
            <v>66649.94</v>
          </cell>
        </row>
        <row r="934">
          <cell r="C934" t="str">
            <v>Г. Смоленск, ул. Урицкого, д. 4</v>
          </cell>
          <cell r="D934">
            <v>70130.679999999993</v>
          </cell>
        </row>
        <row r="935">
          <cell r="C935" t="str">
            <v>Г. Смоленск, ул. Урицкого, д. 6</v>
          </cell>
          <cell r="D935">
            <v>77230.259999999995</v>
          </cell>
        </row>
        <row r="936">
          <cell r="C936" t="str">
            <v>Г. Смоленск, ул. Урицкого, д. 8</v>
          </cell>
          <cell r="D936">
            <v>82942.67</v>
          </cell>
        </row>
        <row r="937">
          <cell r="C937" t="str">
            <v>Г. Смоленск, ул. Фаянсовая, д. 13</v>
          </cell>
          <cell r="D937">
            <v>19527.169999999998</v>
          </cell>
        </row>
        <row r="938">
          <cell r="C938" t="str">
            <v>Г. Смоленск, ул. Фаянсовая, д. 15</v>
          </cell>
          <cell r="D938">
            <v>19747.61</v>
          </cell>
        </row>
        <row r="939">
          <cell r="C939" t="str">
            <v>Г. Смоленск, ул. Фрунзе, д. 5</v>
          </cell>
          <cell r="D939">
            <v>7250042.0700000003</v>
          </cell>
        </row>
        <row r="940">
          <cell r="C940" t="str">
            <v>Г. Смоленск, ул. Фрунзе, д. 6</v>
          </cell>
          <cell r="D940">
            <v>38767.199999999997</v>
          </cell>
        </row>
        <row r="941">
          <cell r="C941" t="str">
            <v>Г. Смоленск, ул. Фрунзе, д. 11</v>
          </cell>
          <cell r="D941">
            <v>7250868.2400000002</v>
          </cell>
        </row>
        <row r="942">
          <cell r="C942" t="str">
            <v>Г. Смоленск, ул. Фрунзе, д. 24</v>
          </cell>
          <cell r="D942">
            <v>3752530.4400000004</v>
          </cell>
        </row>
        <row r="943">
          <cell r="C943" t="str">
            <v>Г. Смоленск, ул. Фрунзе, д. 34а</v>
          </cell>
          <cell r="D943">
            <v>13444.24</v>
          </cell>
        </row>
        <row r="944">
          <cell r="C944" t="str">
            <v>Г. Смоленск, ул. Фрунзе, д. 36а</v>
          </cell>
          <cell r="D944">
            <v>13433.17</v>
          </cell>
        </row>
        <row r="945">
          <cell r="C945" t="str">
            <v>Г. Смоленск, ул. Фрунзе, д. 38</v>
          </cell>
          <cell r="D945">
            <v>34536.25</v>
          </cell>
        </row>
        <row r="946">
          <cell r="C946" t="str">
            <v>Г. Смоленск, ул. Фрунзе, д. 49</v>
          </cell>
          <cell r="D946">
            <v>15662.46</v>
          </cell>
        </row>
        <row r="947">
          <cell r="C947" t="str">
            <v>Г. Смоленск, ул. Фрунзе, д. 51</v>
          </cell>
          <cell r="D947">
            <v>44553.25</v>
          </cell>
        </row>
        <row r="948">
          <cell r="C948" t="str">
            <v>Г. Смоленск, ул. Фрунзе, д. 66</v>
          </cell>
          <cell r="D948">
            <v>75200.52</v>
          </cell>
        </row>
        <row r="949">
          <cell r="C949" t="str">
            <v>Г. Смоленск, ул. Фурманова, д. 16</v>
          </cell>
          <cell r="D949">
            <v>19173.07</v>
          </cell>
        </row>
        <row r="950">
          <cell r="C950" t="str">
            <v>Г. Смоленск, ул. Фурманова, д. 33</v>
          </cell>
          <cell r="D950">
            <v>17682225.670000002</v>
          </cell>
        </row>
        <row r="951">
          <cell r="C951" t="str">
            <v>Г. Смоленск, ул. Фурманова, д. 43</v>
          </cell>
          <cell r="D951">
            <v>11149280.049999999</v>
          </cell>
        </row>
        <row r="952">
          <cell r="C952" t="str">
            <v>Г. Смоленск, ул. Центральная, д. 3</v>
          </cell>
          <cell r="D952">
            <v>37312.25</v>
          </cell>
        </row>
        <row r="953">
          <cell r="C953" t="str">
            <v>Г. Смоленск, ул. Центральная, д. 5</v>
          </cell>
          <cell r="D953">
            <v>19472.93</v>
          </cell>
        </row>
        <row r="954">
          <cell r="C954" t="str">
            <v>Г. Смоленск, ул. Центральная, д. 7</v>
          </cell>
          <cell r="D954">
            <v>11858.92</v>
          </cell>
        </row>
        <row r="955">
          <cell r="C955" t="str">
            <v xml:space="preserve">Г. Смоленск, ул. Центральная, д. 13 </v>
          </cell>
          <cell r="D955">
            <v>22722.91</v>
          </cell>
        </row>
        <row r="956">
          <cell r="C956" t="str">
            <v>Г. Смоленск, ул. Центральная, д. 13а</v>
          </cell>
          <cell r="D956">
            <v>27369.64</v>
          </cell>
        </row>
        <row r="957">
          <cell r="C957" t="str">
            <v>Г. Смоленск, ул. Центральная, д. 14</v>
          </cell>
          <cell r="D957">
            <v>23119.69</v>
          </cell>
        </row>
        <row r="958">
          <cell r="C958" t="str">
            <v>Г. Смоленск, ул. Центральная, д. 16</v>
          </cell>
          <cell r="D958">
            <v>20659.07</v>
          </cell>
        </row>
        <row r="959">
          <cell r="C959" t="str">
            <v>Г. Смоленск, ул. Центральная, д. 18/2</v>
          </cell>
          <cell r="D959">
            <v>38800.879999999997</v>
          </cell>
        </row>
        <row r="960">
          <cell r="C960" t="str">
            <v>Г. Смоленск, ул. Центральная, д. 20/1</v>
          </cell>
          <cell r="D960">
            <v>25411.8</v>
          </cell>
        </row>
        <row r="961">
          <cell r="C961" t="str">
            <v>Г. Смоленск, ул. Центральная, д. 22</v>
          </cell>
          <cell r="D961">
            <v>24122.46</v>
          </cell>
        </row>
        <row r="962">
          <cell r="C962" t="str">
            <v>Г. Смоленск, ул. Чапаева, д. 1</v>
          </cell>
          <cell r="D962">
            <v>10779064.32</v>
          </cell>
        </row>
        <row r="963">
          <cell r="C963" t="str">
            <v>Г. Смоленск, ул. Чапаева, д. 4</v>
          </cell>
          <cell r="D963">
            <v>16891.439999999999</v>
          </cell>
        </row>
        <row r="964">
          <cell r="C964" t="str">
            <v>Г. Смоленск, ул. Чаплина, д. 10/18</v>
          </cell>
          <cell r="D964">
            <v>39120.480000000003</v>
          </cell>
        </row>
        <row r="965">
          <cell r="C965" t="str">
            <v>Г. Смоленск, ул. Чернышевского, д. 1</v>
          </cell>
          <cell r="D965">
            <v>7249930.0300000003</v>
          </cell>
        </row>
        <row r="966">
          <cell r="C966" t="str">
            <v>Г. Смоленск, ул. Чернышевского, д. 6</v>
          </cell>
          <cell r="D966">
            <v>13796.84</v>
          </cell>
        </row>
        <row r="967">
          <cell r="C967" t="str">
            <v>Г. Смоленск, ул. Чернышевского, д. 8</v>
          </cell>
          <cell r="D967">
            <v>13631.57</v>
          </cell>
        </row>
        <row r="968">
          <cell r="C968" t="str">
            <v xml:space="preserve">Г. Смоленск, ул. Чернышевского, д. 12 </v>
          </cell>
          <cell r="D968">
            <v>13854.4</v>
          </cell>
        </row>
        <row r="969">
          <cell r="C969" t="str">
            <v>Г. Смоленск, ул. Чернышевского, д. 12а</v>
          </cell>
          <cell r="D969">
            <v>13854.4</v>
          </cell>
        </row>
        <row r="970">
          <cell r="C970" t="str">
            <v>Г. Смоленск, ул. Чернышевского, д. 14</v>
          </cell>
          <cell r="D970">
            <v>13588.14</v>
          </cell>
        </row>
        <row r="971">
          <cell r="C971" t="str">
            <v>Г. Смоленск, ул. Чернышевского, д. 16</v>
          </cell>
          <cell r="D971">
            <v>12731.66</v>
          </cell>
        </row>
        <row r="972">
          <cell r="C972" t="str">
            <v>Г. Смоленск, ул. Чернышевского, д. 20</v>
          </cell>
          <cell r="D972">
            <v>6508583.2999999998</v>
          </cell>
        </row>
        <row r="973">
          <cell r="C973" t="str">
            <v>Г. Смоленск, ул. Чернышевского, д. 22</v>
          </cell>
          <cell r="D973">
            <v>6390433</v>
          </cell>
        </row>
        <row r="974">
          <cell r="C974" t="str">
            <v>Г. Смоленск, ул. Чернышевского, д. 24</v>
          </cell>
          <cell r="D974">
            <v>6276777.7000000002</v>
          </cell>
        </row>
        <row r="975">
          <cell r="C975" t="str">
            <v>Г. Смоленск, ул. Черняховского, д. 1</v>
          </cell>
          <cell r="D975">
            <v>24290559.660000004</v>
          </cell>
        </row>
        <row r="976">
          <cell r="C976" t="str">
            <v>Г. Смоленск, ул. Черняховского, д. 2</v>
          </cell>
          <cell r="D976">
            <v>80875.520000000004</v>
          </cell>
        </row>
        <row r="977">
          <cell r="C977" t="str">
            <v>Г. Смоленск, ул. Черняховского, д. 4</v>
          </cell>
          <cell r="D977">
            <v>73783.38</v>
          </cell>
        </row>
        <row r="978">
          <cell r="C978" t="str">
            <v>Г. Смоленск, ул. Черняховского, д. 6</v>
          </cell>
          <cell r="D978">
            <v>74264.87</v>
          </cell>
        </row>
        <row r="979">
          <cell r="C979" t="str">
            <v>Г. Смоленск, ул. Черняховского, д. 8</v>
          </cell>
          <cell r="D979">
            <v>5642450.9299999997</v>
          </cell>
        </row>
        <row r="980">
          <cell r="C980" t="str">
            <v>Г. Смоленск, ул. Черняховского, д. 8а</v>
          </cell>
          <cell r="D980">
            <v>22502.560000000001</v>
          </cell>
        </row>
        <row r="981">
          <cell r="C981" t="str">
            <v>Г. Смоленск, ул. Черняховского, д. 8б</v>
          </cell>
          <cell r="D981">
            <v>23218.85</v>
          </cell>
        </row>
        <row r="982">
          <cell r="C982" t="str">
            <v>Г. Смоленск, ул. Черняховского, д. 10</v>
          </cell>
          <cell r="D982">
            <v>22888.27</v>
          </cell>
        </row>
        <row r="983">
          <cell r="C983" t="str">
            <v>Г. Смоленск, ул. Черняховского, д. 11а</v>
          </cell>
          <cell r="D983">
            <v>14568.29</v>
          </cell>
        </row>
        <row r="984">
          <cell r="C984" t="str">
            <v>Г. Смоленск, ул. Черняховского, д. 11б</v>
          </cell>
          <cell r="D984">
            <v>13697.7</v>
          </cell>
        </row>
        <row r="985">
          <cell r="C985" t="str">
            <v>Г. Смоленск, ул. Черняховского, д. 13а</v>
          </cell>
          <cell r="D985">
            <v>14281.73</v>
          </cell>
        </row>
        <row r="986">
          <cell r="C986" t="str">
            <v>Г. Смоленск, ул. Черняховского, д. 13б</v>
          </cell>
          <cell r="D986">
            <v>13818.89</v>
          </cell>
        </row>
        <row r="987">
          <cell r="C987" t="str">
            <v>Г. Смоленск, ул. Черняховского, д. 14</v>
          </cell>
          <cell r="D987">
            <v>11403257.85</v>
          </cell>
        </row>
        <row r="988">
          <cell r="C988" t="str">
            <v>Г. Смоленск, ул. Черняховского, д. 16</v>
          </cell>
          <cell r="D988">
            <v>17830.73</v>
          </cell>
        </row>
        <row r="989">
          <cell r="C989" t="str">
            <v>Г. Смоленск, ул. Черняховского, д. 16а</v>
          </cell>
          <cell r="D989">
            <v>13840.93</v>
          </cell>
        </row>
        <row r="990">
          <cell r="C990" t="str">
            <v>Г. Смоленск, ул. Черняховского, д. 18</v>
          </cell>
          <cell r="D990">
            <v>13929.11</v>
          </cell>
        </row>
        <row r="991">
          <cell r="C991" t="str">
            <v>Г. Смоленск, ул. Черняховского, д. 18а</v>
          </cell>
          <cell r="D991">
            <v>13818.89</v>
          </cell>
        </row>
        <row r="992">
          <cell r="C992" t="str">
            <v>Г. Смоленск, ул. Черняховского, д. 18б</v>
          </cell>
          <cell r="D992">
            <v>3487500</v>
          </cell>
        </row>
        <row r="993">
          <cell r="C993" t="str">
            <v>Г. Смоленск, ул. Черняховского, д. 18в</v>
          </cell>
          <cell r="D993">
            <v>20625.3</v>
          </cell>
        </row>
        <row r="994">
          <cell r="C994" t="str">
            <v>Г. Смоленск, ул. Черняховского, д. 20</v>
          </cell>
          <cell r="D994">
            <v>13609.52</v>
          </cell>
        </row>
        <row r="995">
          <cell r="C995" t="str">
            <v>Г. Смоленск, ул. Черняховского, д. 20а</v>
          </cell>
          <cell r="D995">
            <v>13609.52</v>
          </cell>
        </row>
        <row r="996">
          <cell r="C996" t="str">
            <v>Г. Смоленск, ул. Черняховского, д. 22</v>
          </cell>
          <cell r="D996">
            <v>13620.59</v>
          </cell>
        </row>
        <row r="997">
          <cell r="C997" t="str">
            <v>Г. Смоленск, ул. Черняховского, д. 22а</v>
          </cell>
          <cell r="D997">
            <v>13323.04</v>
          </cell>
        </row>
        <row r="998">
          <cell r="C998" t="str">
            <v>Г. Смоленск, ул. Черняховского, д. 22б</v>
          </cell>
          <cell r="D998">
            <v>11977.97</v>
          </cell>
        </row>
        <row r="999">
          <cell r="C999" t="str">
            <v>Г. Смоленск, ул. Черняховского, д. 22в</v>
          </cell>
          <cell r="D999">
            <v>12750.73</v>
          </cell>
        </row>
        <row r="1000">
          <cell r="C1000" t="str">
            <v>Г. Смоленск, ул. Черняховского, д. 24</v>
          </cell>
          <cell r="D1000">
            <v>13245.84</v>
          </cell>
        </row>
        <row r="1001">
          <cell r="C1001" t="str">
            <v>Г. Смоленск, ул. Черняховского, д. 24а</v>
          </cell>
          <cell r="D1001">
            <v>13730.72</v>
          </cell>
        </row>
        <row r="1002">
          <cell r="C1002" t="str">
            <v>Г. Смоленск, ул. Черняховского, д. 24б</v>
          </cell>
          <cell r="D1002">
            <v>13400.15</v>
          </cell>
        </row>
        <row r="1003">
          <cell r="C1003" t="str">
            <v>Г. Смоленск, ул. Черняховского, д. 24в</v>
          </cell>
          <cell r="D1003">
            <v>13642.55</v>
          </cell>
        </row>
        <row r="1004">
          <cell r="C1004" t="str">
            <v>Г. Смоленск, ул. Черняховского, д. 26</v>
          </cell>
          <cell r="D1004">
            <v>13378.1</v>
          </cell>
        </row>
        <row r="1005">
          <cell r="C1005" t="str">
            <v>Г. Смоленск, ул. Черняховского, д. 26а</v>
          </cell>
          <cell r="D1005">
            <v>14149.46</v>
          </cell>
        </row>
        <row r="1006">
          <cell r="C1006" t="str">
            <v>Г. Смоленск, ул. Черняховского, д. 26б</v>
          </cell>
          <cell r="D1006">
            <v>20640.169999999998</v>
          </cell>
        </row>
        <row r="1007">
          <cell r="C1007" t="str">
            <v>Г. Смоленск, ул. Черняховского, д. 42</v>
          </cell>
          <cell r="D1007">
            <v>3841228.46</v>
          </cell>
        </row>
        <row r="1008">
          <cell r="C1008" t="str">
            <v>Г. Смоленск, ул. Чехова, д. 1</v>
          </cell>
          <cell r="D1008">
            <v>14447</v>
          </cell>
        </row>
        <row r="1009">
          <cell r="C1009" t="str">
            <v>Г. Смоленск, ул. Чехова, д. 2</v>
          </cell>
          <cell r="D1009">
            <v>20585.099999999999</v>
          </cell>
        </row>
        <row r="1010">
          <cell r="C1010" t="str">
            <v>Г. Смоленск, ул. Чехова, д. 2а</v>
          </cell>
          <cell r="D1010">
            <v>13532.41</v>
          </cell>
        </row>
        <row r="1011">
          <cell r="C1011" t="str">
            <v>Г. Смоленск, ул. Чехова, д. 5</v>
          </cell>
          <cell r="D1011">
            <v>22976.36</v>
          </cell>
        </row>
        <row r="1012">
          <cell r="C1012" t="str">
            <v>Г. Смоленск, ул. Чкалова, д. 3</v>
          </cell>
          <cell r="D1012">
            <v>13498.39</v>
          </cell>
        </row>
        <row r="1013">
          <cell r="C1013" t="str">
            <v>Г. Смоленск, ул. Чкалова, д. 11а</v>
          </cell>
          <cell r="D1013">
            <v>22789.03</v>
          </cell>
        </row>
        <row r="1014">
          <cell r="C1014" t="str">
            <v>Г. Смоленск, ул. Чкалова, д. 17</v>
          </cell>
          <cell r="D1014">
            <v>22800.1</v>
          </cell>
        </row>
        <row r="1015">
          <cell r="C1015" t="str">
            <v>Г. Смоленск, ул. Шевченко, д. 1/35</v>
          </cell>
          <cell r="D1015">
            <v>14340000</v>
          </cell>
        </row>
        <row r="1016">
          <cell r="C1016" t="str">
            <v>Г. Смоленск, ул. Шевченко, д. 3</v>
          </cell>
          <cell r="D1016">
            <v>3735000</v>
          </cell>
        </row>
        <row r="1017">
          <cell r="C1017" t="str">
            <v>Г. Смоленск, ул. Шевченко, д. 61</v>
          </cell>
          <cell r="D1017">
            <v>14774315.900000002</v>
          </cell>
        </row>
        <row r="1018">
          <cell r="C1018" t="str">
            <v>Г. Смоленск, ул. Шевченко, д. 63</v>
          </cell>
          <cell r="D1018">
            <v>15796820</v>
          </cell>
        </row>
        <row r="1019">
          <cell r="C1019" t="str">
            <v>Г. Смоленск, ул. Шевченко, д. 66</v>
          </cell>
          <cell r="D1019">
            <v>28278919.200000003</v>
          </cell>
        </row>
        <row r="1020">
          <cell r="C1020" t="str">
            <v>Г. Смоленск, ул. Шевченко, д. 67а</v>
          </cell>
          <cell r="D1020">
            <v>17475403.859999999</v>
          </cell>
        </row>
        <row r="1021">
          <cell r="C1021" t="str">
            <v>Г. Смоленск, ул. Шевченко, д. 69</v>
          </cell>
          <cell r="D1021">
            <v>15437339.300000001</v>
          </cell>
        </row>
        <row r="1022">
          <cell r="C1022" t="str">
            <v>Г. Смоленск, ул. Шевченко, д. 78</v>
          </cell>
          <cell r="D1022">
            <v>80410.14</v>
          </cell>
        </row>
        <row r="1023">
          <cell r="C1023" t="str">
            <v>Г. Смоленск, ул. Щорса, д. 10</v>
          </cell>
          <cell r="D1023">
            <v>8553784.0399999991</v>
          </cell>
        </row>
        <row r="1024">
          <cell r="C1024" t="str">
            <v>Г. Смоленск, ул. Щорса, д. 12</v>
          </cell>
          <cell r="D1024">
            <v>7392105</v>
          </cell>
        </row>
        <row r="1025">
          <cell r="C1025" t="str">
            <v>Г. Смоленск, ул. Энгельса, д. 3</v>
          </cell>
          <cell r="D1025">
            <v>21432.98</v>
          </cell>
        </row>
        <row r="1026">
          <cell r="C1026" t="str">
            <v>Г. Смоленск, ул. Энгельса, д. 6</v>
          </cell>
          <cell r="D1026">
            <v>34932.949999999997</v>
          </cell>
        </row>
        <row r="1027">
          <cell r="C1027" t="str">
            <v>Г. Смоленск, ул. Энгельса, д. 9</v>
          </cell>
          <cell r="D1027">
            <v>21601.66</v>
          </cell>
        </row>
        <row r="1028">
          <cell r="C1028" t="str">
            <v>Г. Смоленск, ул. Энгельса, д. 10</v>
          </cell>
          <cell r="D1028">
            <v>16965.169999999998</v>
          </cell>
        </row>
        <row r="1029">
          <cell r="C1029" t="str">
            <v>Г. Смоленск, ул. Энгельса, д. 11</v>
          </cell>
          <cell r="D1029">
            <v>42977.440000000002</v>
          </cell>
        </row>
        <row r="1030">
          <cell r="C1030" t="str">
            <v>Г. Смоленск, ул. Энгельса, д. 16</v>
          </cell>
          <cell r="D1030">
            <v>41964.76</v>
          </cell>
        </row>
        <row r="1031">
          <cell r="D1031">
            <v>74236939.050000012</v>
          </cell>
        </row>
        <row r="1032">
          <cell r="C1032" t="str">
            <v>Дер. Верховье, ул. Поселковая, д. 3</v>
          </cell>
          <cell r="D1032">
            <v>23940</v>
          </cell>
        </row>
        <row r="1033">
          <cell r="C1033" t="str">
            <v>Дер. Дивасы, ул. Мичурина, д. 1</v>
          </cell>
          <cell r="D1033">
            <v>206468.5</v>
          </cell>
        </row>
        <row r="1034">
          <cell r="C1034" t="str">
            <v>Дер. Кощино, ул. Мира, д. 1</v>
          </cell>
          <cell r="D1034">
            <v>25258.240000000002</v>
          </cell>
        </row>
        <row r="1035">
          <cell r="C1035" t="str">
            <v>Дер. Лубня, ул. Мирная, д. 2</v>
          </cell>
          <cell r="D1035">
            <v>2213090</v>
          </cell>
        </row>
        <row r="1036">
          <cell r="C1036" t="str">
            <v>Дер. Магалинщина, ул. Заречная, д. 5</v>
          </cell>
          <cell r="D1036">
            <v>3162000</v>
          </cell>
        </row>
        <row r="1037">
          <cell r="C1037" t="str">
            <v>Дер. Новые Батеки, ул. Северная, д. 20</v>
          </cell>
          <cell r="D1037">
            <v>3455663.1100000003</v>
          </cell>
        </row>
        <row r="1038">
          <cell r="C1038" t="str">
            <v>Дер. Русилово, ул. Центральная, д. 9</v>
          </cell>
          <cell r="D1038">
            <v>5011522</v>
          </cell>
        </row>
        <row r="1039">
          <cell r="C1039" t="str">
            <v>Дер. Сметанино, ул. Ветеранов, д. 11</v>
          </cell>
          <cell r="D1039">
            <v>42758.74</v>
          </cell>
        </row>
        <row r="1040">
          <cell r="C1040" t="str">
            <v>Дер. Сметанино, ул. Озерная, д. 1</v>
          </cell>
          <cell r="D1040">
            <v>2236593.6</v>
          </cell>
        </row>
        <row r="1041">
          <cell r="C1041" t="str">
            <v>Дер. Сметанино, ул. Озерная, д. 3</v>
          </cell>
          <cell r="D1041">
            <v>2236593.6</v>
          </cell>
        </row>
        <row r="1042">
          <cell r="C1042" t="str">
            <v>Дер. Старые Батеки, 
мкрн. Военный городок, д. 30</v>
          </cell>
          <cell r="D1042">
            <v>67415.740000000005</v>
          </cell>
        </row>
        <row r="1043">
          <cell r="C1043" t="str">
            <v>Дер. Старые Батеки, 
мкрн. Военный городок, д. 31</v>
          </cell>
          <cell r="D1043">
            <v>93359.29</v>
          </cell>
        </row>
        <row r="1044">
          <cell r="C1044" t="str">
            <v>Пос. Автозаправочной станции, д. 5</v>
          </cell>
          <cell r="D1044">
            <v>24349.18</v>
          </cell>
        </row>
        <row r="1045">
          <cell r="C1045" t="str">
            <v>С. Катынь, ул. Витебское шоссе, д. 2</v>
          </cell>
          <cell r="D1045">
            <v>5112489</v>
          </cell>
        </row>
        <row r="1046">
          <cell r="C1046" t="str">
            <v>С. Катынь, ул. Витебское шоссе, д. 3</v>
          </cell>
          <cell r="D1046">
            <v>5112489</v>
          </cell>
        </row>
        <row r="1047">
          <cell r="C1047" t="str">
            <v>С. Катынь, ул. Витебское шоссе, д. 5</v>
          </cell>
          <cell r="D1047">
            <v>858038.92</v>
          </cell>
        </row>
        <row r="1048">
          <cell r="C1048" t="str">
            <v>С. Катынь, ул. Витебское шоссе, д. 6</v>
          </cell>
          <cell r="D1048">
            <v>9219.23</v>
          </cell>
        </row>
        <row r="1049">
          <cell r="C1049" t="str">
            <v>С. Ольша, ул. Заозерная, д. 5</v>
          </cell>
          <cell r="D1049">
            <v>300000</v>
          </cell>
        </row>
        <row r="1050">
          <cell r="C1050" t="str">
            <v>С. Печерск, ул. Минская, д. 22</v>
          </cell>
          <cell r="D1050">
            <v>4478806.84</v>
          </cell>
        </row>
        <row r="1051">
          <cell r="C1051" t="str">
            <v>С. Печерск, ул. Минская, д. 24</v>
          </cell>
          <cell r="D1051">
            <v>38128.36</v>
          </cell>
        </row>
        <row r="1052">
          <cell r="C1052" t="str">
            <v>С. Печерск, ул. Минская, д. 26</v>
          </cell>
          <cell r="D1052">
            <v>37017.589999999997</v>
          </cell>
        </row>
        <row r="1053">
          <cell r="C1053" t="str">
            <v>С. Печерск, ул. Пионерская, д. 6</v>
          </cell>
          <cell r="D1053">
            <v>7830561.6000000006</v>
          </cell>
        </row>
        <row r="1054">
          <cell r="C1054" t="str">
            <v>С. Талашкино, ул. Ленина, д. 12а</v>
          </cell>
          <cell r="D1054">
            <v>3932737.5</v>
          </cell>
        </row>
        <row r="1055">
          <cell r="C1055" t="str">
            <v>С. Талашкино, ул. Ленина, д. 14</v>
          </cell>
          <cell r="D1055">
            <v>3542054.62</v>
          </cell>
        </row>
        <row r="1056">
          <cell r="C1056" t="str">
            <v>С. Талашкино, ул. Ленина, д. 17</v>
          </cell>
          <cell r="D1056">
            <v>3855625</v>
          </cell>
        </row>
        <row r="1057">
          <cell r="C1057" t="str">
            <v>С. Талашкино, ул. Ленина, д. 18</v>
          </cell>
          <cell r="D1057">
            <v>5548559.5200000005</v>
          </cell>
        </row>
        <row r="1058">
          <cell r="C1058" t="str">
            <v>С. Талашкино, ул. Ленина, д. 21</v>
          </cell>
          <cell r="D1058">
            <v>9501.42</v>
          </cell>
        </row>
        <row r="1059">
          <cell r="C1059" t="str">
            <v>С. Талашкино, ул. Ленина, д. 23</v>
          </cell>
          <cell r="D1059">
            <v>19232.93</v>
          </cell>
        </row>
        <row r="1060">
          <cell r="C1060" t="str">
            <v>С. Талашкино, ул. Лесная, д. 2</v>
          </cell>
          <cell r="D1060">
            <v>6996761.1600000001</v>
          </cell>
        </row>
        <row r="1061">
          <cell r="C1061" t="str">
            <v>С. Талашкино, ул. Парковая, д. 4</v>
          </cell>
          <cell r="D1061">
            <v>4117678.2</v>
          </cell>
        </row>
        <row r="1062">
          <cell r="C1062" t="str">
            <v>С. Талашкино, ул. Парковая, д. 8</v>
          </cell>
          <cell r="D1062">
            <v>3639026.16</v>
          </cell>
        </row>
        <row r="1063">
          <cell r="D1063">
            <v>12002757.890000001</v>
          </cell>
        </row>
        <row r="1064">
          <cell r="C1064" t="str">
            <v>Г. Сычевка, ул. Большая Пролетарская, д. 9</v>
          </cell>
          <cell r="D1064">
            <v>24091.58</v>
          </cell>
        </row>
        <row r="1065">
          <cell r="C1065" t="str">
            <v>Г. Сычевка, ул. Винокурова, д. 6</v>
          </cell>
          <cell r="D1065">
            <v>4107500</v>
          </cell>
        </row>
        <row r="1066">
          <cell r="C1066" t="str">
            <v>Г. Сычевка, ул. Карла Маркса, д. 9</v>
          </cell>
          <cell r="D1066">
            <v>4445328.9800000004</v>
          </cell>
        </row>
        <row r="1067">
          <cell r="C1067" t="str">
            <v>Г. Сычевка, ул. Карла Маркса, д. 47</v>
          </cell>
          <cell r="D1067">
            <v>3412635</v>
          </cell>
        </row>
        <row r="1068">
          <cell r="C1068" t="str">
            <v xml:space="preserve">Дер. Мальцево, ул. Набережная Вазузы, д. 2 </v>
          </cell>
          <cell r="D1068">
            <v>8493.11</v>
          </cell>
        </row>
        <row r="1069">
          <cell r="C1069" t="str">
            <v>Дер. Мальцево, ул. Парковая, д. 2</v>
          </cell>
          <cell r="D1069">
            <v>4709.22</v>
          </cell>
        </row>
        <row r="1070">
          <cell r="D1070">
            <v>20485.2</v>
          </cell>
        </row>
        <row r="1071">
          <cell r="C1071" t="str">
            <v>С. Темкино, ул. Лядное, д. 17</v>
          </cell>
          <cell r="D1071">
            <v>20485.2</v>
          </cell>
        </row>
        <row r="1072">
          <cell r="D1072">
            <v>22700825.359999999</v>
          </cell>
        </row>
        <row r="1073">
          <cell r="C1073" t="str">
            <v>С. Всходы, ул. Исаковского, д. 37</v>
          </cell>
          <cell r="D1073">
            <v>22216.32</v>
          </cell>
        </row>
        <row r="1074">
          <cell r="C1074" t="str">
            <v>С. Угра, ул. Краснознаменная, д. 26</v>
          </cell>
          <cell r="D1074">
            <v>5967500</v>
          </cell>
        </row>
        <row r="1075">
          <cell r="C1075" t="str">
            <v>С. Угра, ул. Ленина, д. 24</v>
          </cell>
          <cell r="D1075">
            <v>2400640</v>
          </cell>
        </row>
        <row r="1076">
          <cell r="C1076" t="str">
            <v>С. Угра, ул. Ленина, д. 28</v>
          </cell>
          <cell r="D1076">
            <v>2813250</v>
          </cell>
        </row>
        <row r="1077">
          <cell r="C1077" t="str">
            <v>С. Угра, ул. Ленина, д. 30</v>
          </cell>
          <cell r="D1077">
            <v>27219.040000000001</v>
          </cell>
        </row>
        <row r="1078">
          <cell r="C1078" t="str">
            <v>С. Угра, ул. Школьная, д. 12</v>
          </cell>
          <cell r="D1078">
            <v>5735000</v>
          </cell>
        </row>
        <row r="1079">
          <cell r="C1079" t="str">
            <v>С. Угра, ул. Школьная, д. 14</v>
          </cell>
          <cell r="D1079">
            <v>5735000</v>
          </cell>
        </row>
        <row r="1080">
          <cell r="D1080">
            <v>32418633.969999999</v>
          </cell>
        </row>
        <row r="1081">
          <cell r="C1081" t="str">
            <v>Пгт Хиславичи, ул. Берестнева, д. 25</v>
          </cell>
          <cell r="D1081">
            <v>13206071.120000001</v>
          </cell>
        </row>
        <row r="1082">
          <cell r="C1082" t="str">
            <v>Пгт Хиславичи, ул. Берестнева, д. 26</v>
          </cell>
          <cell r="D1082">
            <v>19057.490000000002</v>
          </cell>
        </row>
        <row r="1083">
          <cell r="C1083" t="str">
            <v>Пгт Хиславичи, ул. Берестнева, д. 28</v>
          </cell>
          <cell r="D1083">
            <v>3328560</v>
          </cell>
        </row>
        <row r="1084">
          <cell r="C1084" t="str">
            <v>Пгт Хиславичи, ул. Советская, д. 45</v>
          </cell>
          <cell r="D1084">
            <v>19463.27</v>
          </cell>
        </row>
        <row r="1085">
          <cell r="C1085" t="str">
            <v>Пгт Хиславичи, ул. Советская, д. 104</v>
          </cell>
          <cell r="D1085">
            <v>17673.86</v>
          </cell>
        </row>
        <row r="1086">
          <cell r="C1086" t="str">
            <v>Пгт Хиславичи, ул. Советская, д. 123</v>
          </cell>
          <cell r="D1086">
            <v>33704.21</v>
          </cell>
        </row>
        <row r="1087">
          <cell r="C1087" t="str">
            <v>Пгт Хиславичи, ул. Шилкина, д. 5</v>
          </cell>
          <cell r="D1087">
            <v>7757052.0499999998</v>
          </cell>
        </row>
        <row r="1088">
          <cell r="C1088" t="str">
            <v>Пгт Хиславичи, ул. Шилкина, д. 7</v>
          </cell>
          <cell r="D1088">
            <v>8037051.9699999997</v>
          </cell>
        </row>
        <row r="1089">
          <cell r="D1089">
            <v>9126788.1699999999</v>
          </cell>
        </row>
        <row r="1090">
          <cell r="C1090" t="str">
            <v>Пгт Холм-Жирковский, ул. Карла Маркса, д. 7</v>
          </cell>
          <cell r="D1090">
            <v>23909.71</v>
          </cell>
        </row>
        <row r="1091">
          <cell r="C1091" t="str">
            <v>Пгт Холм-Жирковский, ул. Ленина, д. 8</v>
          </cell>
          <cell r="D1091">
            <v>715123.19999999995</v>
          </cell>
        </row>
        <row r="1092">
          <cell r="C1092" t="str">
            <v xml:space="preserve">Пгт Холм-Жирковский, ул. Московская, д. 14 </v>
          </cell>
          <cell r="D1092">
            <v>2870013.6</v>
          </cell>
        </row>
        <row r="1093">
          <cell r="C1093" t="str">
            <v>Пгт Холм-Жирковский, ул. Октябрьская, д. 29</v>
          </cell>
          <cell r="D1093">
            <v>33924.160000000003</v>
          </cell>
        </row>
        <row r="1094">
          <cell r="C1094" t="str">
            <v>Пгт Холм-Жирковский, ул. Победы, д. 16</v>
          </cell>
          <cell r="D1094">
            <v>1053597.47</v>
          </cell>
        </row>
        <row r="1095">
          <cell r="C1095" t="str">
            <v>Ст. Игоревская, ул. Южная, д. 1</v>
          </cell>
          <cell r="D1095">
            <v>2435600</v>
          </cell>
        </row>
        <row r="1096">
          <cell r="C1096" t="str">
            <v>Ст. Игоревская, ул. Южная, д. 8</v>
          </cell>
          <cell r="D1096">
            <v>1994620.0299999998</v>
          </cell>
        </row>
        <row r="1097">
          <cell r="D1097">
            <v>95073672.86999999</v>
          </cell>
        </row>
        <row r="1098">
          <cell r="C1098" t="str">
            <v>Дер. Озерная, ул. Руссковская, д. 5а</v>
          </cell>
          <cell r="D1098">
            <v>6700982.29</v>
          </cell>
        </row>
        <row r="1099">
          <cell r="C1099" t="str">
            <v>Пгт Шумячи, ул. Базарная, д. 15</v>
          </cell>
          <cell r="D1099">
            <v>16529.75</v>
          </cell>
        </row>
        <row r="1100">
          <cell r="C1100" t="str">
            <v>Пгт Шумячи, ул. Базарная, д. 21</v>
          </cell>
          <cell r="D1100">
            <v>16529.75</v>
          </cell>
        </row>
        <row r="1101">
          <cell r="C1101" t="str">
            <v>Пгт Шумячи, ул. Базарная, д. 49</v>
          </cell>
          <cell r="D1101">
            <v>6587500</v>
          </cell>
        </row>
        <row r="1102">
          <cell r="C1102" t="str">
            <v>Пгт Шумячи, ул. Базарная, д. 50</v>
          </cell>
          <cell r="D1102">
            <v>15226.21</v>
          </cell>
        </row>
        <row r="1103">
          <cell r="C1103" t="str">
            <v>Пгт Шумячи, ул. Высокая, д. 15</v>
          </cell>
          <cell r="D1103">
            <v>27549.61</v>
          </cell>
        </row>
        <row r="1104">
          <cell r="C1104" t="str">
            <v>Пгт Шумячи, ул. Высокая, д. 18</v>
          </cell>
          <cell r="D1104">
            <v>29753.63</v>
          </cell>
        </row>
        <row r="1105">
          <cell r="C1105" t="str">
            <v>Пгт Шумячи, ул. Высокая, д. 20</v>
          </cell>
          <cell r="D1105">
            <v>29753.63</v>
          </cell>
        </row>
        <row r="1106">
          <cell r="C1106" t="str">
            <v>Пгт Шумячи, ул. Маяковского, д. 1</v>
          </cell>
          <cell r="D1106">
            <v>5308750</v>
          </cell>
        </row>
        <row r="1107">
          <cell r="C1107" t="str">
            <v>Пгт Шумячи, ул. Маяковского, д. 3</v>
          </cell>
          <cell r="D1107">
            <v>12090381.789999999</v>
          </cell>
        </row>
        <row r="1108">
          <cell r="C1108" t="str">
            <v>Пгт Шумячи, ул. Маяковского, д. 9</v>
          </cell>
          <cell r="D1108">
            <v>4262500</v>
          </cell>
        </row>
        <row r="1109">
          <cell r="C1109" t="str">
            <v>Пгт Шумячи, ул. Пионерская, д. 1а</v>
          </cell>
          <cell r="D1109">
            <v>9687500</v>
          </cell>
        </row>
        <row r="1110">
          <cell r="C1110" t="str">
            <v>Пгт Шумячи, ул. Понятовская, д. 41</v>
          </cell>
          <cell r="D1110">
            <v>215567.76</v>
          </cell>
        </row>
        <row r="1111">
          <cell r="C1111" t="str">
            <v>Пгт Шумячи, ул. Садовая, д. 9</v>
          </cell>
          <cell r="D1111">
            <v>8933071.0600000005</v>
          </cell>
        </row>
        <row r="1112">
          <cell r="C1112" t="str">
            <v>Пгт Шумячи, ул. Садовая, д. 9а</v>
          </cell>
          <cell r="D1112">
            <v>4572500</v>
          </cell>
        </row>
        <row r="1113">
          <cell r="C1113" t="str">
            <v>Пгт Шумячи, ул. Садовая, д. 11</v>
          </cell>
          <cell r="D1113">
            <v>6587500</v>
          </cell>
        </row>
        <row r="1114">
          <cell r="C1114" t="str">
            <v>Пгт Шумячи, ул. Садовая, д. 14</v>
          </cell>
          <cell r="D1114">
            <v>7207500</v>
          </cell>
        </row>
        <row r="1115">
          <cell r="C1115" t="str">
            <v>Пгт Шумячи, ул. Садовая, д. 16</v>
          </cell>
          <cell r="D1115">
            <v>7323750</v>
          </cell>
        </row>
        <row r="1116">
          <cell r="C1116" t="str">
            <v>Пгт Шумячи, ул. Сельхозтехника, д. 16а</v>
          </cell>
          <cell r="D1116">
            <v>5192500</v>
          </cell>
        </row>
        <row r="1117">
          <cell r="C1117" t="str">
            <v>Пгт Шумячи, ул. Советская, д. 85</v>
          </cell>
          <cell r="D1117">
            <v>10268327.390000001</v>
          </cell>
        </row>
        <row r="1118">
          <cell r="D1118">
            <v>737887418.40999985</v>
          </cell>
        </row>
        <row r="1119">
          <cell r="C1119" t="str">
            <v>Г. Ярцево, пер. Школьный, д. 1</v>
          </cell>
          <cell r="D1119">
            <v>14340000</v>
          </cell>
        </row>
        <row r="1120">
          <cell r="C1120" t="str">
            <v>Г. Ярцево, просп. Металлургов, д. 2</v>
          </cell>
          <cell r="D1120">
            <v>7270000</v>
          </cell>
        </row>
        <row r="1121">
          <cell r="C1121" t="str">
            <v>Г. Ярцево, просп. Металлургов, д. 6</v>
          </cell>
          <cell r="D1121">
            <v>10805000</v>
          </cell>
        </row>
        <row r="1122">
          <cell r="C1122" t="str">
            <v>Г. Ярцево, просп. Металлургов, д. 8</v>
          </cell>
          <cell r="D1122">
            <v>7270000</v>
          </cell>
        </row>
        <row r="1123">
          <cell r="C1123" t="str">
            <v>Г. Ярцево, просп. Металлургов, д. 9</v>
          </cell>
          <cell r="D1123">
            <v>10805000</v>
          </cell>
        </row>
        <row r="1124">
          <cell r="C1124" t="str">
            <v>Г. Ярцево, просп. Металлургов, д. 12</v>
          </cell>
          <cell r="D1124">
            <v>10805000</v>
          </cell>
        </row>
        <row r="1125">
          <cell r="C1125" t="str">
            <v>Г. Ярцево, просп. Металлургов, д. 15</v>
          </cell>
          <cell r="D1125">
            <v>7270000</v>
          </cell>
        </row>
        <row r="1126">
          <cell r="C1126" t="str">
            <v>Г. Ярцево, просп. Металлургов, д. 16</v>
          </cell>
          <cell r="D1126">
            <v>17875000</v>
          </cell>
        </row>
        <row r="1127">
          <cell r="C1127" t="str">
            <v>Г. Ярцево, просп. Металлургов, д. 17</v>
          </cell>
          <cell r="D1127">
            <v>7270000</v>
          </cell>
        </row>
        <row r="1128">
          <cell r="C1128" t="str">
            <v>Г. Ярцево, просп. Металлургов, д. 18</v>
          </cell>
          <cell r="D1128">
            <v>10789877.09</v>
          </cell>
        </row>
        <row r="1129">
          <cell r="C1129" t="str">
            <v>Г. Ярцево, просп. Металлургов, д. 19</v>
          </cell>
          <cell r="D1129">
            <v>7270000</v>
          </cell>
        </row>
        <row r="1130">
          <cell r="C1130" t="str">
            <v>Г. Ярцево, просп. Металлургов, д. 22</v>
          </cell>
          <cell r="D1130">
            <v>7270000</v>
          </cell>
        </row>
        <row r="1131">
          <cell r="C1131" t="str">
            <v>Г. Ярцево, просп. Металлургов, д. 23</v>
          </cell>
          <cell r="D1131">
            <v>21410000</v>
          </cell>
        </row>
        <row r="1132">
          <cell r="C1132" t="str">
            <v>Г. Ярцево, просп. Металлургов, д. 24</v>
          </cell>
          <cell r="D1132">
            <v>10774957.039999999</v>
          </cell>
        </row>
        <row r="1133">
          <cell r="C1133" t="str">
            <v>Г. Ярцево, просп. Металлургов, д. 27</v>
          </cell>
          <cell r="D1133">
            <v>10805000</v>
          </cell>
        </row>
        <row r="1134">
          <cell r="C1134" t="str">
            <v>Г. Ярцево, просп. Металлургов, д. 29</v>
          </cell>
          <cell r="D1134">
            <v>34896662.399999999</v>
          </cell>
        </row>
        <row r="1135">
          <cell r="C1135" t="str">
            <v>Г. Ярцево, просп. Металлургов, д. 30</v>
          </cell>
          <cell r="D1135">
            <v>7249945.6299999999</v>
          </cell>
        </row>
        <row r="1136">
          <cell r="C1136" t="str">
            <v>Г. Ярцево, просп. Металлургов, д. 31</v>
          </cell>
          <cell r="D1136">
            <v>7270000</v>
          </cell>
        </row>
        <row r="1137">
          <cell r="C1137" t="str">
            <v>Г. Ярцево, просп. Металлургов, д. 32</v>
          </cell>
          <cell r="D1137">
            <v>7270000</v>
          </cell>
        </row>
        <row r="1138">
          <cell r="C1138" t="str">
            <v>Г. Ярцево, просп. Металлургов, д. 34</v>
          </cell>
          <cell r="D1138">
            <v>7270000</v>
          </cell>
        </row>
        <row r="1139">
          <cell r="C1139" t="str">
            <v>Г. Ярцево, просп. Металлургов, д. 36</v>
          </cell>
          <cell r="D1139">
            <v>7270000</v>
          </cell>
        </row>
        <row r="1140">
          <cell r="C1140" t="str">
            <v>Г. Ярцево, просп. Металлургов, д. 37</v>
          </cell>
          <cell r="D1140">
            <v>10805000</v>
          </cell>
        </row>
        <row r="1141">
          <cell r="C1141" t="str">
            <v>Г. Ярцево, просп. Металлургов, д. 38</v>
          </cell>
          <cell r="D1141">
            <v>7270000</v>
          </cell>
        </row>
        <row r="1142">
          <cell r="C1142" t="str">
            <v>Г. Ярцево, просп. Металлургов, д. 39/19</v>
          </cell>
          <cell r="D1142">
            <v>2167620</v>
          </cell>
        </row>
        <row r="1143">
          <cell r="C1143" t="str">
            <v>Г. Ярцево, просп. Металлургов, д. 44</v>
          </cell>
          <cell r="D1143">
            <v>14340000</v>
          </cell>
        </row>
        <row r="1144">
          <cell r="C1144" t="str">
            <v>Г. Ярцево, просп. Металлургов, д. 48</v>
          </cell>
          <cell r="D1144">
            <v>17842420</v>
          </cell>
        </row>
        <row r="1145">
          <cell r="C1145" t="str">
            <v>Г. Ярцево, просп. Металлургов, д. 50</v>
          </cell>
          <cell r="D1145">
            <v>10805000</v>
          </cell>
        </row>
        <row r="1146">
          <cell r="C1146" t="str">
            <v>Г. Ярцево, просп. Металлургов, д. 52</v>
          </cell>
          <cell r="D1146">
            <v>10805000</v>
          </cell>
        </row>
        <row r="1147">
          <cell r="C1147" t="str">
            <v>Г. Ярцево, просп. Металлургов, д. 56</v>
          </cell>
          <cell r="D1147">
            <v>14340000</v>
          </cell>
        </row>
        <row r="1148">
          <cell r="C1148" t="str">
            <v>Г. Ярцево, ул. 50 лет Октября, д. 4</v>
          </cell>
          <cell r="D1148">
            <v>20555.87</v>
          </cell>
        </row>
        <row r="1149">
          <cell r="C1149" t="str">
            <v>Г. Ярцево, ул. 50 лет Октября, д. 5</v>
          </cell>
          <cell r="D1149">
            <v>17652671</v>
          </cell>
        </row>
        <row r="1150">
          <cell r="C1150" t="str">
            <v>Г. Ярцево, ул. Автозаводская, д. 10</v>
          </cell>
          <cell r="D1150">
            <v>7511250.8700000001</v>
          </cell>
        </row>
        <row r="1151">
          <cell r="C1151" t="str">
            <v>Г. Ярцево, ул. Автозаводская, д. 12</v>
          </cell>
          <cell r="D1151">
            <v>7261600.2699999996</v>
          </cell>
        </row>
        <row r="1152">
          <cell r="C1152" t="str">
            <v>Г. Ярцево, ул. Автозаводская, д. 14</v>
          </cell>
          <cell r="D1152">
            <v>7270000</v>
          </cell>
        </row>
        <row r="1153">
          <cell r="C1153" t="str">
            <v>Г. Ярцево, ул. Автозаводская, д. 16</v>
          </cell>
          <cell r="D1153">
            <v>10793066.960000001</v>
          </cell>
        </row>
        <row r="1154">
          <cell r="C1154" t="str">
            <v>Г. Ярцево, ул. Автозаводская, д. 20</v>
          </cell>
          <cell r="D1154">
            <v>10805000</v>
          </cell>
        </row>
        <row r="1155">
          <cell r="C1155" t="str">
            <v>Г. Ярцево, ул. Автозаводская, д. 22</v>
          </cell>
          <cell r="D1155">
            <v>10805000</v>
          </cell>
        </row>
        <row r="1156">
          <cell r="C1156" t="str">
            <v>Г. Ярцево, ул. Автозаводская, д. 26</v>
          </cell>
          <cell r="D1156">
            <v>7535949.0899999999</v>
          </cell>
        </row>
        <row r="1157">
          <cell r="C1157" t="str">
            <v>Г. Ярцево, ул. Автозаводская, д. 30</v>
          </cell>
          <cell r="D1157">
            <v>7270000</v>
          </cell>
        </row>
        <row r="1158">
          <cell r="C1158" t="str">
            <v>Г. Ярцево, ул. Автозаводская, д. 36</v>
          </cell>
          <cell r="D1158">
            <v>10805000</v>
          </cell>
        </row>
        <row r="1159">
          <cell r="C1159" t="str">
            <v>Г. Ярцево, ул. Братьев Шаршановых, д. 45</v>
          </cell>
          <cell r="D1159">
            <v>19262.740000000002</v>
          </cell>
        </row>
        <row r="1160">
          <cell r="C1160" t="str">
            <v>Г. Ярцево, ул. Гагарина, д. 10/20</v>
          </cell>
          <cell r="D1160">
            <v>43637.75</v>
          </cell>
        </row>
        <row r="1161">
          <cell r="C1161" t="str">
            <v>Г. Ярцево, ул. Гагарина, д. 11</v>
          </cell>
          <cell r="D1161">
            <v>44972</v>
          </cell>
        </row>
        <row r="1162">
          <cell r="C1162" t="str">
            <v>Г. Ярцево, ул. Гагарина, д. 14</v>
          </cell>
          <cell r="D1162">
            <v>45809.57</v>
          </cell>
        </row>
        <row r="1163">
          <cell r="C1163" t="str">
            <v>Г. Ярцево, ул. Гагарина, д. 2</v>
          </cell>
          <cell r="D1163">
            <v>36803.269999999997</v>
          </cell>
        </row>
        <row r="1164">
          <cell r="C1164" t="str">
            <v>Г. Ярцево, ул. Гагарина, д. 6</v>
          </cell>
          <cell r="D1164">
            <v>36398.89</v>
          </cell>
        </row>
        <row r="1165">
          <cell r="C1165" t="str">
            <v>Г. Ярцево, ул. Гагарина, д. 8</v>
          </cell>
          <cell r="D1165">
            <v>35643.47</v>
          </cell>
        </row>
        <row r="1166">
          <cell r="C1166" t="str">
            <v>Г. Ярцево, ул. Гагарина, д. 25</v>
          </cell>
          <cell r="D1166">
            <v>3735000</v>
          </cell>
        </row>
        <row r="1167">
          <cell r="C1167" t="str">
            <v>Г. Ярцево, ул. Интернациональная, д. 3</v>
          </cell>
          <cell r="D1167">
            <v>44531.21</v>
          </cell>
        </row>
        <row r="1168">
          <cell r="C1168" t="str">
            <v>Г. Ярцево, ул. Карла Маркса, д. 13</v>
          </cell>
          <cell r="D1168">
            <v>25553572.670000002</v>
          </cell>
        </row>
        <row r="1169">
          <cell r="C1169" t="str">
            <v>Г. Ярцево, ул. Космонавтов, д. 57</v>
          </cell>
          <cell r="D1169">
            <v>10805000</v>
          </cell>
        </row>
        <row r="1170">
          <cell r="C1170" t="str">
            <v>Г. Ярцево, ул. Краснооктябрьская, д. 33а</v>
          </cell>
          <cell r="D1170">
            <v>7358147.5999999996</v>
          </cell>
        </row>
        <row r="1171">
          <cell r="C1171" t="str">
            <v>Г. Ярцево, ул. ЛММС, д. 1</v>
          </cell>
          <cell r="D1171">
            <v>9906505.7300000004</v>
          </cell>
        </row>
        <row r="1172">
          <cell r="C1172" t="str">
            <v>Г. Ярцево, ул. Максима Горького, д. 28/2</v>
          </cell>
          <cell r="D1172">
            <v>8241815</v>
          </cell>
        </row>
        <row r="1173">
          <cell r="C1173" t="str">
            <v>Г. Ярцево, ул. Максима Горького, д. 38</v>
          </cell>
          <cell r="D1173">
            <v>6373944</v>
          </cell>
        </row>
        <row r="1174">
          <cell r="C1174" t="str">
            <v>Г. Ярцево, ул. Максима Горького, д. 55</v>
          </cell>
          <cell r="D1174">
            <v>7270000</v>
          </cell>
        </row>
        <row r="1175">
          <cell r="C1175" t="str">
            <v>Г. Ярцево, ул. Маршала Жукова, д. 6</v>
          </cell>
          <cell r="D1175">
            <v>8015738.9100000001</v>
          </cell>
        </row>
        <row r="1176">
          <cell r="C1176" t="str">
            <v>Г. Ярцево, ул. Маршала Жукова, д. 7</v>
          </cell>
          <cell r="D1176">
            <v>6355000</v>
          </cell>
        </row>
        <row r="1177">
          <cell r="C1177" t="str">
            <v>Г. Ярцево, ул. Ольховская, д. 7</v>
          </cell>
          <cell r="D1177">
            <v>7279350.4699999997</v>
          </cell>
        </row>
        <row r="1178">
          <cell r="C1178" t="str">
            <v>Г. Ярцево, ул. Ольховская, д. 11</v>
          </cell>
          <cell r="D1178">
            <v>7272889.9400000004</v>
          </cell>
        </row>
        <row r="1179">
          <cell r="C1179" t="str">
            <v>Г. Ярцево, ул. Ольховская, д. 17</v>
          </cell>
          <cell r="D1179">
            <v>9439500</v>
          </cell>
        </row>
        <row r="1180">
          <cell r="C1180" t="str">
            <v>Г. Ярцево, ул. Ольховская, д. 19</v>
          </cell>
          <cell r="D1180">
            <v>9439500</v>
          </cell>
        </row>
        <row r="1181">
          <cell r="C1181" t="str">
            <v>Г. Ярцево, ул. Первомайская, д. 14/6</v>
          </cell>
          <cell r="D1181">
            <v>2464421.9</v>
          </cell>
        </row>
        <row r="1182">
          <cell r="C1182" t="str">
            <v>Г. Ярцево, ул. Первомайская, д. 16</v>
          </cell>
          <cell r="D1182">
            <v>2423488.42</v>
          </cell>
        </row>
        <row r="1183">
          <cell r="C1183" t="str">
            <v>Г. Ярцево, ул. Первомайская, д. 26</v>
          </cell>
          <cell r="D1183">
            <v>43473.37</v>
          </cell>
        </row>
        <row r="1184">
          <cell r="C1184" t="str">
            <v>Г. Ярцево, ул. Советская, д. 16</v>
          </cell>
          <cell r="D1184">
            <v>61800.29</v>
          </cell>
        </row>
        <row r="1185">
          <cell r="C1185" t="str">
            <v>Г. Ярцево, ул. Советская, д. 19</v>
          </cell>
          <cell r="D1185">
            <v>9980536.3000000007</v>
          </cell>
        </row>
        <row r="1186">
          <cell r="C1186" t="str">
            <v>Г. Ярцево, ул. Советская, д. 21</v>
          </cell>
          <cell r="D1186">
            <v>15834362.960000001</v>
          </cell>
        </row>
        <row r="1187">
          <cell r="C1187" t="str">
            <v>Г. Ярцево, ул. Советская, д. 22/2</v>
          </cell>
          <cell r="D1187">
            <v>5753706.4299999997</v>
          </cell>
        </row>
        <row r="1188">
          <cell r="C1188" t="str">
            <v>Г. Ярцево, ул. Старозавопье, д. 3</v>
          </cell>
          <cell r="D1188">
            <v>10805000</v>
          </cell>
        </row>
        <row r="1189">
          <cell r="C1189" t="str">
            <v>Г. Ярцево, ул. Старозавопье, д. 5</v>
          </cell>
          <cell r="D1189">
            <v>14340000</v>
          </cell>
        </row>
        <row r="1190">
          <cell r="C1190" t="str">
            <v>Г. Ярцево, ул. Чайковского, д. 31</v>
          </cell>
          <cell r="D1190">
            <v>4806550</v>
          </cell>
        </row>
        <row r="1191">
          <cell r="C1191" t="str">
            <v>Г. Ярцево, ул. Чернышевского, д. 3</v>
          </cell>
          <cell r="D1191">
            <v>15363008.669999998</v>
          </cell>
        </row>
        <row r="1192">
          <cell r="C1192" t="str">
            <v>Г. Ярцево, ул. Школьная, д. 9</v>
          </cell>
          <cell r="D1192">
            <v>6955200</v>
          </cell>
        </row>
        <row r="1193">
          <cell r="C1193" t="str">
            <v>Г. Ярцево, ул. Школьная, д. 16</v>
          </cell>
          <cell r="D1193">
            <v>10805000</v>
          </cell>
        </row>
        <row r="1194">
          <cell r="C1194" t="str">
            <v>Г. Ярцево, ул. Шоссейная, д. 27</v>
          </cell>
          <cell r="D1194">
            <v>7459448.6299999999</v>
          </cell>
        </row>
        <row r="1195">
          <cell r="C1195" t="str">
            <v>Г. Ярцево, ул. Шоссейная, д. 35</v>
          </cell>
          <cell r="D1195">
            <v>4652697</v>
          </cell>
        </row>
        <row r="1196">
          <cell r="C1196" t="str">
            <v>Г. Ярцево, ул. Энтузиастов, д. 13</v>
          </cell>
          <cell r="D1196">
            <v>7270000</v>
          </cell>
        </row>
        <row r="1197">
          <cell r="C1197" t="str">
            <v>Г. Ярцево, ул. Энтузиастов, д. 13а</v>
          </cell>
          <cell r="D1197">
            <v>7270000</v>
          </cell>
        </row>
        <row r="1198">
          <cell r="C1198" t="str">
            <v>Г. Ярцево, ул. Энтузиастов, д. 15</v>
          </cell>
          <cell r="D1198">
            <v>7270000</v>
          </cell>
        </row>
        <row r="1199">
          <cell r="C1199" t="str">
            <v>Г. Ярцево, ул. Энтузиастов, д. 17</v>
          </cell>
          <cell r="D1199">
            <v>7270000</v>
          </cell>
        </row>
        <row r="1200">
          <cell r="C1200" t="str">
            <v>Г. Ярцево, ул. Энтузиастов, д. 35</v>
          </cell>
          <cell r="D1200">
            <v>10805000</v>
          </cell>
        </row>
        <row r="1201">
          <cell r="C1201" t="str">
            <v>Г. Ярцево, ул. Энтузиастов, д. 37</v>
          </cell>
          <cell r="D1201">
            <v>7270000</v>
          </cell>
        </row>
        <row r="1202">
          <cell r="C1202" t="str">
            <v>Г. Ярцево, ул. Энтузиастов, д. 39</v>
          </cell>
          <cell r="D1202">
            <v>7270000</v>
          </cell>
        </row>
        <row r="1203">
          <cell r="C1203" t="str">
            <v>Г. Ярцево, ул. Энтузиастов, д. 41</v>
          </cell>
          <cell r="D1203">
            <v>10805000</v>
          </cell>
        </row>
        <row r="1204">
          <cell r="C1204" t="str">
            <v>Дер. Капыревщина, ул. Магистральная, д. 21а</v>
          </cell>
          <cell r="D1204">
            <v>7009875</v>
          </cell>
        </row>
        <row r="1205">
          <cell r="C1205" t="str">
            <v>Дер. Капыревщина, ул. Мира, д. 8</v>
          </cell>
          <cell r="D1205">
            <v>7184250</v>
          </cell>
        </row>
        <row r="1209">
          <cell r="C1209" t="str">
            <v>Г. Велиж, пер. Красноармейский, д. 1</v>
          </cell>
          <cell r="D1209">
            <v>64675.24</v>
          </cell>
        </row>
        <row r="1210">
          <cell r="C1210" t="str">
            <v>Г. Велиж, ул. Еременко, д. 25</v>
          </cell>
          <cell r="D1210">
            <v>50274.18</v>
          </cell>
        </row>
        <row r="1211">
          <cell r="C1211" t="str">
            <v>Г. Велиж, ул. Еременко, д. 29</v>
          </cell>
          <cell r="D1211">
            <v>67037.149999999994</v>
          </cell>
        </row>
        <row r="1212">
          <cell r="C1212" t="str">
            <v>Г. Велиж, ул. Кропоткина, д. 13/10</v>
          </cell>
          <cell r="D1212">
            <v>1377892.3399999999</v>
          </cell>
        </row>
        <row r="1213">
          <cell r="C1213" t="str">
            <v>Г. Велиж, ул. Кропоткина, д. 23/13</v>
          </cell>
          <cell r="D1213">
            <v>4719486.3999999994</v>
          </cell>
        </row>
        <row r="1214">
          <cell r="D1214">
            <v>293981494.61999989</v>
          </cell>
        </row>
        <row r="1215">
          <cell r="C1215" t="str">
            <v>Г. Вязьма, пр. 25 Октября, д. 4</v>
          </cell>
          <cell r="D1215">
            <v>25136573.600000001</v>
          </cell>
        </row>
        <row r="1216">
          <cell r="C1216" t="str">
            <v>Г. Вязьма, ул. 25 Октября, д. 3</v>
          </cell>
          <cell r="D1216">
            <v>62664.57</v>
          </cell>
        </row>
        <row r="1217">
          <cell r="C1217" t="str">
            <v>Г. Вязьма, ул. 25 Октября, д. 5</v>
          </cell>
          <cell r="D1217">
            <v>61573.58</v>
          </cell>
        </row>
        <row r="1218">
          <cell r="C1218" t="str">
            <v>Г. Вязьма, ул. 25 Октября, д. 7</v>
          </cell>
          <cell r="D1218">
            <v>61521.75</v>
          </cell>
        </row>
        <row r="1219">
          <cell r="C1219" t="str">
            <v>Г. Вязьма, ул. 25 Октября, д. 24</v>
          </cell>
          <cell r="D1219">
            <v>68960.960000000006</v>
          </cell>
        </row>
        <row r="1220">
          <cell r="C1220" t="str">
            <v>Г. Вязьма, ул. 25 Октября, д. 25</v>
          </cell>
          <cell r="D1220">
            <v>61216.93</v>
          </cell>
        </row>
        <row r="1221">
          <cell r="C1221" t="str">
            <v>Г. Вязьма, ул. 25 Октября, д. 26</v>
          </cell>
          <cell r="D1221">
            <v>64494.9</v>
          </cell>
        </row>
        <row r="1222">
          <cell r="C1222" t="str">
            <v>Г. Вязьма, ул. 25 Октября, д. 28</v>
          </cell>
          <cell r="D1222">
            <v>18934482.600000001</v>
          </cell>
        </row>
        <row r="1223">
          <cell r="C1223" t="str">
            <v>Г. Вязьма, ул. 25 Октября, д. 30</v>
          </cell>
          <cell r="D1223">
            <v>13554016.800000001</v>
          </cell>
        </row>
        <row r="1224">
          <cell r="C1224" t="str">
            <v>Г. Вязьма, ул. Бауманская, д. 6</v>
          </cell>
          <cell r="D1224">
            <v>63167.09</v>
          </cell>
        </row>
        <row r="1225">
          <cell r="C1225" t="str">
            <v>Г. Вязьма, ул. Воинов-интернационалистов, д. 5, корпус 3</v>
          </cell>
          <cell r="D1225">
            <v>10791010.73</v>
          </cell>
        </row>
        <row r="1226">
          <cell r="C1226" t="str">
            <v>Г. Вязьма, ул. Дзержинского, д. 6а</v>
          </cell>
          <cell r="D1226">
            <v>1130395.1000000001</v>
          </cell>
        </row>
        <row r="1227">
          <cell r="C1227" t="str">
            <v>Г. Вязьма, ул. Дмитрова гора, д. 2</v>
          </cell>
          <cell r="D1227">
            <v>4383756.8</v>
          </cell>
        </row>
        <row r="1228">
          <cell r="C1228" t="str">
            <v>Г. Вязьма, ул. Калинина, д. 1</v>
          </cell>
          <cell r="D1228">
            <v>10816373.52</v>
          </cell>
        </row>
        <row r="1229">
          <cell r="C1229" t="str">
            <v>Г. Вязьма, ул. Космонавтов, д. 10</v>
          </cell>
          <cell r="D1229">
            <v>15512660</v>
          </cell>
        </row>
        <row r="1230">
          <cell r="C1230" t="str">
            <v>Г. Вязьма, ул. Космонавтов, д. 6</v>
          </cell>
          <cell r="D1230">
            <v>10722950</v>
          </cell>
        </row>
        <row r="1231">
          <cell r="C1231" t="str">
            <v>Г. Вязьма, ул. Космонавтов, д. 8</v>
          </cell>
          <cell r="D1231">
            <v>20296144</v>
          </cell>
        </row>
        <row r="1232">
          <cell r="C1232" t="str">
            <v>Г. Вязьма, ул. Красноармейское шоссе, д. 13а</v>
          </cell>
          <cell r="D1232">
            <v>67889.850000000006</v>
          </cell>
        </row>
        <row r="1233">
          <cell r="C1233" t="str">
            <v>Г. Вязьма, ул. Красноармейское шоссе, д. 15</v>
          </cell>
          <cell r="D1233">
            <v>60769.55</v>
          </cell>
        </row>
        <row r="1234">
          <cell r="C1234" t="str">
            <v>Г. Вязьма, ул. Кронштадтская, д. 5</v>
          </cell>
          <cell r="D1234">
            <v>68014.14</v>
          </cell>
        </row>
        <row r="1235">
          <cell r="C1235" t="str">
            <v>Г. Вязьма, ул. Ленина, д. 6</v>
          </cell>
          <cell r="D1235">
            <v>2441250</v>
          </cell>
        </row>
        <row r="1236">
          <cell r="C1236" t="str">
            <v>Г. Вязьма, ул. Ленина, д. 10</v>
          </cell>
          <cell r="D1236">
            <v>1349012.8</v>
          </cell>
        </row>
        <row r="1237">
          <cell r="C1237" t="str">
            <v>Г. Вязьма, ул. Ленина, д. 12</v>
          </cell>
          <cell r="D1237">
            <v>61158.23</v>
          </cell>
        </row>
        <row r="1238">
          <cell r="C1238" t="str">
            <v>Г. Вязьма, ул. Ленина, д. 29</v>
          </cell>
          <cell r="D1238">
            <v>57387.5</v>
          </cell>
        </row>
        <row r="1239">
          <cell r="C1239" t="str">
            <v>Г. Вязьма, ул. Ленина, д. 31</v>
          </cell>
          <cell r="D1239">
            <v>12233678</v>
          </cell>
        </row>
        <row r="1240">
          <cell r="C1240" t="str">
            <v>Г. Вязьма, ул. Ленина, д. 44</v>
          </cell>
          <cell r="D1240">
            <v>64442.18</v>
          </cell>
        </row>
        <row r="1241">
          <cell r="C1241" t="str">
            <v>Г. Вязьма, ул. Ленина, д. 46</v>
          </cell>
          <cell r="D1241">
            <v>64800.82</v>
          </cell>
        </row>
        <row r="1242">
          <cell r="C1242" t="str">
            <v>Г. Вязьма, ул. Ленина, д. 63а</v>
          </cell>
          <cell r="D1242">
            <v>25669848</v>
          </cell>
        </row>
        <row r="1243">
          <cell r="C1243" t="str">
            <v>Г. Вязьма, ул. Ленина, д. 67</v>
          </cell>
          <cell r="D1243">
            <v>62896.89</v>
          </cell>
        </row>
        <row r="1244">
          <cell r="C1244" t="str">
            <v>Г. Вязьма, ул. Ленина, д. 69б</v>
          </cell>
          <cell r="D1244">
            <v>61991.56</v>
          </cell>
        </row>
        <row r="1245">
          <cell r="C1245" t="str">
            <v>Г. Вязьма, ул. Ленина, д. 69в</v>
          </cell>
          <cell r="D1245">
            <v>57045.98</v>
          </cell>
        </row>
        <row r="1246">
          <cell r="C1246" t="str">
            <v>Г. Вязьма, ул. Машинистов, д. 5</v>
          </cell>
          <cell r="D1246">
            <v>60003.3</v>
          </cell>
        </row>
        <row r="1247">
          <cell r="C1247" t="str">
            <v>Г. Вязьма, ул. Машинистов, д. 11</v>
          </cell>
          <cell r="D1247">
            <v>57916.27</v>
          </cell>
        </row>
        <row r="1248">
          <cell r="C1248" t="str">
            <v>Г. Вязьма, ул. Машинистов, д. 13</v>
          </cell>
          <cell r="D1248">
            <v>68163.37</v>
          </cell>
        </row>
        <row r="1249">
          <cell r="C1249" t="str">
            <v>Г. Вязьма, ул. Молодежная, д. 9</v>
          </cell>
          <cell r="D1249">
            <v>8549170.8000000007</v>
          </cell>
        </row>
        <row r="1250">
          <cell r="C1250" t="str">
            <v>Г. Вязьма, ул. Молодежная, д. 11</v>
          </cell>
          <cell r="D1250">
            <v>9051661</v>
          </cell>
        </row>
        <row r="1251">
          <cell r="C1251" t="str">
            <v>Г. Вязьма, ул. Московская, д. 10</v>
          </cell>
          <cell r="D1251">
            <v>21515881</v>
          </cell>
        </row>
        <row r="1252">
          <cell r="C1252" t="str">
            <v>Г. Вязьма, ул. Московская, д. 12</v>
          </cell>
          <cell r="D1252">
            <v>120748.44</v>
          </cell>
        </row>
        <row r="1253">
          <cell r="C1253" t="str">
            <v>Г. Вязьма, ул. Московская, д. 14</v>
          </cell>
          <cell r="D1253">
            <v>118880.06</v>
          </cell>
        </row>
        <row r="1254">
          <cell r="C1254" t="str">
            <v>Г. Вязьма, ул. Панино, д. 17г</v>
          </cell>
          <cell r="D1254">
            <v>2782250</v>
          </cell>
        </row>
        <row r="1255">
          <cell r="C1255" t="str">
            <v>Г. Вязьма, ул. Парижской Коммуны, д. 2</v>
          </cell>
          <cell r="D1255">
            <v>82550.600000000006</v>
          </cell>
        </row>
        <row r="1256">
          <cell r="C1256" t="str">
            <v>Г. Вязьма, ул. Полевая, д. 47</v>
          </cell>
          <cell r="D1256">
            <v>10779199.859999999</v>
          </cell>
        </row>
        <row r="1257">
          <cell r="C1257" t="str">
            <v>Г. Вязьма, ул. Полины Осипенко, д. 4а</v>
          </cell>
          <cell r="D1257">
            <v>16434138.65</v>
          </cell>
        </row>
        <row r="1258">
          <cell r="C1258" t="str">
            <v>Г. Вязьма, ул. Полины Осипенко, д. 19</v>
          </cell>
          <cell r="D1258">
            <v>7246727.1100000003</v>
          </cell>
        </row>
        <row r="1259">
          <cell r="C1259" t="str">
            <v>Г. Вязьма, ул. Путевая, д. 5</v>
          </cell>
          <cell r="D1259">
            <v>61169.72</v>
          </cell>
        </row>
        <row r="1260">
          <cell r="C1260" t="str">
            <v>Г. Вязьма, ул. Репина, д. 9</v>
          </cell>
          <cell r="D1260">
            <v>35549.18</v>
          </cell>
        </row>
        <row r="1261">
          <cell r="C1261" t="str">
            <v>Г. Вязьма, ул. Репина, д. 9а</v>
          </cell>
          <cell r="D1261">
            <v>12541037</v>
          </cell>
        </row>
        <row r="1262">
          <cell r="C1262" t="str">
            <v>Г. Вязьма, ул. Репина, д. 11а</v>
          </cell>
          <cell r="D1262">
            <v>63740.36</v>
          </cell>
        </row>
        <row r="1263">
          <cell r="C1263" t="str">
            <v>Г. Вязьма, ул. Смоленская, д. 10</v>
          </cell>
          <cell r="D1263">
            <v>1709737.52</v>
          </cell>
        </row>
        <row r="1264">
          <cell r="C1264" t="str">
            <v>Г. Вязьма, ул. Строителей, д. 4</v>
          </cell>
          <cell r="D1264">
            <v>187974.89</v>
          </cell>
        </row>
        <row r="1265">
          <cell r="C1265" t="str">
            <v>Г. Вязьма, ул. Сычевское шоссе, д. 48</v>
          </cell>
          <cell r="D1265">
            <v>4017910</v>
          </cell>
        </row>
        <row r="1266">
          <cell r="C1266" t="str">
            <v>Г. Вязьма, ул. Юбилейная, д. 1</v>
          </cell>
          <cell r="D1266">
            <v>90274.39</v>
          </cell>
        </row>
        <row r="1267">
          <cell r="C1267" t="str">
            <v>Г. Вязьма, ул. Юбилейная, д. 5</v>
          </cell>
          <cell r="D1267">
            <v>108853.31</v>
          </cell>
        </row>
        <row r="1268">
          <cell r="C1268" t="str">
            <v>Дер. Кайдаково, ул. Парковая, д. 5</v>
          </cell>
          <cell r="D1268">
            <v>1735912.2</v>
          </cell>
        </row>
        <row r="1269">
          <cell r="C1269" t="str">
            <v>Дер. Новое Село, ул. Полевая, д. 2</v>
          </cell>
          <cell r="D1269">
            <v>2081011.4</v>
          </cell>
        </row>
        <row r="1270">
          <cell r="C1270" t="str">
            <v>Дер. Новое Село, ул. Полевая, д. 3</v>
          </cell>
          <cell r="D1270">
            <v>4831383.9000000004</v>
          </cell>
        </row>
        <row r="1271">
          <cell r="C1271" t="str">
            <v>Дер. Октябрьский, ул. Железнодорожная, д. 6</v>
          </cell>
          <cell r="D1271">
            <v>45974.14</v>
          </cell>
        </row>
        <row r="1272">
          <cell r="C1272" t="str">
            <v>Дер. Относово, ул. Школьная, д. 6</v>
          </cell>
          <cell r="D1272">
            <v>62270.3</v>
          </cell>
        </row>
        <row r="1273">
          <cell r="C1273" t="str">
            <v>Дер. Относово, ул. Школьная, д. 8</v>
          </cell>
          <cell r="D1273">
            <v>7419130.9000000004</v>
          </cell>
        </row>
        <row r="1274">
          <cell r="C1274" t="str">
            <v>Дер. Относово, ул. Школьная, д. 16</v>
          </cell>
          <cell r="D1274">
            <v>4471288.2</v>
          </cell>
        </row>
        <row r="1275">
          <cell r="C1275" t="str">
            <v>Дер. Тюхменево, ул. Карьероуправления, д. 9</v>
          </cell>
          <cell r="D1275">
            <v>1934976</v>
          </cell>
        </row>
        <row r="1276">
          <cell r="C1276" t="str">
            <v>Дер. Тюхменево, ул. Карьероуправления, д. 11</v>
          </cell>
          <cell r="D1276">
            <v>45591.72</v>
          </cell>
        </row>
        <row r="1277">
          <cell r="C1277" t="str">
            <v>Дер. Тюхменево, ул. Карьероуправления, д. 12</v>
          </cell>
          <cell r="D1277">
            <v>40611.699999999997</v>
          </cell>
        </row>
        <row r="1278">
          <cell r="C1278" t="str">
            <v>Дер. Тюхменево, ул. Карьероуправления, д. 15</v>
          </cell>
          <cell r="D1278">
            <v>58387.96</v>
          </cell>
        </row>
        <row r="1279">
          <cell r="C1279" t="str">
            <v>С. Андрейково, ул. Ленина, д. 1</v>
          </cell>
          <cell r="D1279">
            <v>9037.06</v>
          </cell>
        </row>
        <row r="1280">
          <cell r="C1280" t="str">
            <v>С. Андрейково, ул. Ленина, д. 2</v>
          </cell>
          <cell r="D1280">
            <v>5895.08</v>
          </cell>
        </row>
        <row r="1281">
          <cell r="C1281" t="str">
            <v>С. Андрейково, ул. Ленина, д. 3</v>
          </cell>
          <cell r="D1281">
            <v>9032.7000000000007</v>
          </cell>
        </row>
        <row r="1282">
          <cell r="C1282" t="str">
            <v>С. Андрейково, ул. Ленина, д. 4</v>
          </cell>
          <cell r="D1282">
            <v>8981.89</v>
          </cell>
        </row>
        <row r="1283">
          <cell r="C1283" t="str">
            <v>С. Бывалицы, ул. Мелиоративная, д. 2</v>
          </cell>
          <cell r="D1283">
            <v>45869.5</v>
          </cell>
        </row>
        <row r="1284">
          <cell r="C1284" t="str">
            <v>С. Бывалицы, ул. Мелиоративная, д. 13</v>
          </cell>
          <cell r="D1284">
            <v>58151.08</v>
          </cell>
        </row>
        <row r="1285">
          <cell r="C1285" t="str">
            <v>С. Вязьма-Брянская, ул. Авиационная, д. 1</v>
          </cell>
          <cell r="D1285">
            <v>73206.100000000006</v>
          </cell>
        </row>
        <row r="1286">
          <cell r="C1286" t="str">
            <v>С. Новый, ул. 1 Мая, д. 2</v>
          </cell>
          <cell r="D1286">
            <v>674001.2</v>
          </cell>
        </row>
        <row r="1287">
          <cell r="C1287" t="str">
            <v>С. Новый, ул. Садовая, д. 3</v>
          </cell>
          <cell r="D1287">
            <v>46430.78</v>
          </cell>
        </row>
        <row r="1288">
          <cell r="C1288" t="str">
            <v>С. Новый, ул. Садовая, д. 5</v>
          </cell>
          <cell r="D1288">
            <v>455044.69999999995</v>
          </cell>
        </row>
        <row r="1289">
          <cell r="C1289" t="str">
            <v>С. Семлево, ул. Советская, д. 4</v>
          </cell>
          <cell r="D1289">
            <v>56457.72</v>
          </cell>
        </row>
        <row r="1290">
          <cell r="C1290" t="str">
            <v>С. Шуйское, ул. Новоселов, д. 2</v>
          </cell>
          <cell r="D1290">
            <v>44271.27</v>
          </cell>
        </row>
        <row r="1291">
          <cell r="C1291" t="str">
            <v>С. Шуйское, ул. Новоселов, д. 4</v>
          </cell>
          <cell r="D1291">
            <v>42891.86</v>
          </cell>
        </row>
        <row r="1292">
          <cell r="D1292">
            <v>109990841.20999999</v>
          </cell>
        </row>
        <row r="1293">
          <cell r="C1293" t="str">
            <v>Г. Гагарин, ул. Бахтина, д. 7а</v>
          </cell>
          <cell r="D1293">
            <v>386896.10000000003</v>
          </cell>
        </row>
        <row r="1294">
          <cell r="C1294" t="str">
            <v>Г. Гагарин, ул. Гагарина, д. 31</v>
          </cell>
          <cell r="D1294">
            <v>73272.13</v>
          </cell>
        </row>
        <row r="1295">
          <cell r="C1295" t="str">
            <v>Г. Гагарин, ул. Гагарина, д. 33/1</v>
          </cell>
          <cell r="D1295">
            <v>8966576</v>
          </cell>
        </row>
        <row r="1296">
          <cell r="C1296" t="str">
            <v>Г. Гагарин, ул. Герцена, д. 43</v>
          </cell>
          <cell r="D1296">
            <v>3029968</v>
          </cell>
        </row>
        <row r="1297">
          <cell r="C1297" t="str">
            <v>Г. Гагарин, ул. Ленина, д. 16</v>
          </cell>
          <cell r="D1297">
            <v>6682.45</v>
          </cell>
        </row>
        <row r="1298">
          <cell r="C1298" t="str">
            <v>Г. Гагарин, ул. Матросова, д. 9</v>
          </cell>
          <cell r="D1298">
            <v>15448780</v>
          </cell>
        </row>
        <row r="1299">
          <cell r="C1299" t="str">
            <v>Г. Гагарин, ул. Петра Алексеева, д. 1</v>
          </cell>
          <cell r="D1299">
            <v>64124.42</v>
          </cell>
        </row>
        <row r="1300">
          <cell r="C1300" t="str">
            <v>Г. Гагарин, ул. Петра Алексеева, д. 7</v>
          </cell>
          <cell r="D1300">
            <v>31034750</v>
          </cell>
        </row>
        <row r="1301">
          <cell r="C1301" t="str">
            <v>Г. Гагарин, ул. Пушная, д. 2</v>
          </cell>
          <cell r="D1301">
            <v>4242830</v>
          </cell>
        </row>
        <row r="1302">
          <cell r="C1302" t="str">
            <v>Г. Гагарин, ул. Строителей, д. 74</v>
          </cell>
          <cell r="D1302">
            <v>17875000</v>
          </cell>
        </row>
        <row r="1303">
          <cell r="C1303" t="str">
            <v>Г. Гагарин, ул. Строителей, д. 151а,
 корпус 1</v>
          </cell>
          <cell r="D1303">
            <v>10805000</v>
          </cell>
        </row>
        <row r="1304">
          <cell r="C1304" t="str">
            <v>Г. Гагарин, ул. Строителей, д. 151а, корпус 2</v>
          </cell>
          <cell r="D1304">
            <v>10772009.51</v>
          </cell>
        </row>
        <row r="1305">
          <cell r="C1305" t="str">
            <v>Г. Гагарин, ул. Юных космонавтов, д. 10</v>
          </cell>
          <cell r="D1305">
            <v>76338.039999999994</v>
          </cell>
        </row>
        <row r="1306">
          <cell r="C1306" t="str">
            <v xml:space="preserve">Дер. Мамоново, ул. Центральная, д. 1 </v>
          </cell>
          <cell r="D1306">
            <v>71281.5</v>
          </cell>
        </row>
        <row r="1307">
          <cell r="C1307" t="str">
            <v>Дер. Родоманово, ул. Мира, д. 2</v>
          </cell>
          <cell r="D1307">
            <v>59543.58</v>
          </cell>
        </row>
        <row r="1308">
          <cell r="C1308" t="str">
            <v>Дер. Юрино, ул. Центральная, д. 6</v>
          </cell>
          <cell r="D1308">
            <v>64204.05</v>
          </cell>
        </row>
        <row r="1309">
          <cell r="C1309" t="str">
            <v>Дер. Юрино, ул. Центральная, д. 9</v>
          </cell>
          <cell r="D1309">
            <v>10235.209999999999</v>
          </cell>
        </row>
        <row r="1310">
          <cell r="C1310" t="str">
            <v>С. Карманово, ул. Советская, д. 46</v>
          </cell>
          <cell r="D1310">
            <v>42436.72</v>
          </cell>
        </row>
        <row r="1311">
          <cell r="C1311" t="str">
            <v>С. Карманово, ул. Пролетарская, д. 12</v>
          </cell>
          <cell r="D1311">
            <v>5835613.5</v>
          </cell>
        </row>
        <row r="1312">
          <cell r="C1312" t="str">
            <v>С. Серго-Ивановское, ул. Заводская, д. 11</v>
          </cell>
          <cell r="D1312">
            <v>1125300</v>
          </cell>
        </row>
        <row r="1313">
          <cell r="D1313">
            <v>6779474.9299999997</v>
          </cell>
        </row>
        <row r="1314">
          <cell r="C1314" t="str">
            <v>Г. Демидов, ул. Коммунистическая, д. 23</v>
          </cell>
          <cell r="D1314">
            <v>509264</v>
          </cell>
        </row>
        <row r="1315">
          <cell r="C1315" t="str">
            <v>Г. Демидов, ул. Мареевская, д. 1</v>
          </cell>
          <cell r="D1315">
            <v>56710.37</v>
          </cell>
        </row>
        <row r="1316">
          <cell r="C1316" t="str">
            <v>Г. Демидов, ул. Мареевская, д. 4</v>
          </cell>
          <cell r="D1316">
            <v>71978.570000000007</v>
          </cell>
        </row>
        <row r="1317">
          <cell r="C1317" t="str">
            <v>Г. Демидов, ул. Мареевская, д. 6</v>
          </cell>
          <cell r="D1317">
            <v>71218.600000000006</v>
          </cell>
        </row>
        <row r="1318">
          <cell r="C1318" t="str">
            <v>Г. Демидов, ул. Нахаевская, д. 54а</v>
          </cell>
          <cell r="D1318">
            <v>5475000</v>
          </cell>
        </row>
        <row r="1319">
          <cell r="C1319" t="str">
            <v>Г. Демидов, ул. Просвещения, д. 11</v>
          </cell>
          <cell r="D1319">
            <v>46967.39</v>
          </cell>
        </row>
        <row r="1320">
          <cell r="C1320" t="str">
            <v>Г. Демидов, ул. Руднянская, д. 66</v>
          </cell>
          <cell r="D1320">
            <v>548336</v>
          </cell>
        </row>
        <row r="1321">
          <cell r="D1321">
            <v>356353665.71999997</v>
          </cell>
        </row>
        <row r="1322">
          <cell r="C1322" t="str">
            <v>Г. Десногорск, мкрн. 1, д. 2</v>
          </cell>
          <cell r="D1322">
            <v>38163718.800000004</v>
          </cell>
        </row>
        <row r="1323">
          <cell r="C1323" t="str">
            <v>Г. Десногорск, мкрн. 1, д. 7</v>
          </cell>
          <cell r="D1323">
            <v>21025605.369999997</v>
          </cell>
        </row>
        <row r="1324">
          <cell r="C1324" t="str">
            <v>Г. Десногорск, мкрн. 1, д. 7а</v>
          </cell>
          <cell r="D1324">
            <v>18865021.75</v>
          </cell>
        </row>
        <row r="1325">
          <cell r="C1325" t="str">
            <v>Г. Десногорск, мкрн. 1, д. 9</v>
          </cell>
          <cell r="D1325">
            <v>63774085.259999998</v>
          </cell>
        </row>
        <row r="1326">
          <cell r="C1326" t="str">
            <v>Г. Десногорск, мкрн. 2, д. 5</v>
          </cell>
          <cell r="D1326">
            <v>7242049.1500000004</v>
          </cell>
        </row>
        <row r="1327">
          <cell r="C1327" t="str">
            <v>Г. Десногорск, мкрн. 2, д. 6</v>
          </cell>
          <cell r="D1327">
            <v>7242049.1500000004</v>
          </cell>
        </row>
        <row r="1328">
          <cell r="C1328" t="str">
            <v>Г. Десногорск, мкрн. 2, д. 7</v>
          </cell>
          <cell r="D1328">
            <v>7242828.3200000003</v>
          </cell>
        </row>
        <row r="1329">
          <cell r="C1329" t="str">
            <v>Г. Десногорск, мкрн. 2, д. 8</v>
          </cell>
          <cell r="D1329">
            <v>7242828.3200000003</v>
          </cell>
        </row>
        <row r="1330">
          <cell r="C1330" t="str">
            <v>Г. Десногорск, мкрн. 2, д. 12</v>
          </cell>
          <cell r="D1330">
            <v>21340017.640000001</v>
          </cell>
        </row>
        <row r="1331">
          <cell r="C1331" t="str">
            <v>Г. Десногорск, мкрн. 2, д. 13</v>
          </cell>
          <cell r="D1331">
            <v>7244081.8899999997</v>
          </cell>
        </row>
        <row r="1332">
          <cell r="C1332" t="str">
            <v>Г. Десногорск, мкрн. 2, д. 16</v>
          </cell>
          <cell r="D1332">
            <v>3720665.4600000004</v>
          </cell>
        </row>
        <row r="1333">
          <cell r="C1333" t="str">
            <v>Г. Десногорск, мкрн. 2, д. 18</v>
          </cell>
          <cell r="D1333">
            <v>14302702.289999999</v>
          </cell>
        </row>
        <row r="1334">
          <cell r="C1334" t="str">
            <v>Г. Десногорск, мкрн. 2, д. 21</v>
          </cell>
          <cell r="D1334">
            <v>14297724.58</v>
          </cell>
        </row>
        <row r="1335">
          <cell r="C1335" t="str">
            <v>Г. Десногорск, мкрн. 2, д. 22</v>
          </cell>
          <cell r="D1335">
            <v>7242010.0599999996</v>
          </cell>
        </row>
        <row r="1336">
          <cell r="C1336" t="str">
            <v>Г. Десногорск, мкрн. 2, д. 23</v>
          </cell>
          <cell r="D1336">
            <v>3719359.7300000004</v>
          </cell>
        </row>
        <row r="1337">
          <cell r="C1337" t="str">
            <v>Г. Десногорск, мкрн. 2, д. 26</v>
          </cell>
          <cell r="D1337">
            <v>7242007.4199999999</v>
          </cell>
        </row>
        <row r="1338">
          <cell r="C1338" t="str">
            <v>Г. Десногорск, мкрн. 2, д. 27</v>
          </cell>
          <cell r="D1338">
            <v>7241913.6099999994</v>
          </cell>
        </row>
        <row r="1339">
          <cell r="C1339" t="str">
            <v>Г. Десногорск, мкрн. 2, д. 28</v>
          </cell>
          <cell r="D1339">
            <v>7241937.0199999996</v>
          </cell>
        </row>
        <row r="1340">
          <cell r="C1340" t="str">
            <v>Г. Десногорск, мкрн. 2, д. 29</v>
          </cell>
          <cell r="D1340">
            <v>7242169</v>
          </cell>
        </row>
        <row r="1341">
          <cell r="C1341" t="str">
            <v>Г. Десногорск, мкрн. 3, д. 1</v>
          </cell>
          <cell r="D1341">
            <v>7522658.4100000001</v>
          </cell>
        </row>
        <row r="1342">
          <cell r="C1342" t="str">
            <v>Г. Десногорск, мкрн. 3, д. 1б</v>
          </cell>
          <cell r="D1342">
            <v>7520643.0099999998</v>
          </cell>
        </row>
        <row r="1343">
          <cell r="C1343" t="str">
            <v>Г. Десногорск, мкрн. 3, д. 2</v>
          </cell>
          <cell r="D1343">
            <v>7294992.4500000002</v>
          </cell>
        </row>
        <row r="1344">
          <cell r="C1344" t="str">
            <v>Г. Десногорск, мкрн. 3, д. 10</v>
          </cell>
          <cell r="D1344">
            <v>7525685.3700000001</v>
          </cell>
        </row>
        <row r="1345">
          <cell r="C1345" t="str">
            <v>Г. Десногорск, мкрн. 3, д. 11</v>
          </cell>
          <cell r="D1345">
            <v>7525685.3700000001</v>
          </cell>
        </row>
        <row r="1346">
          <cell r="C1346" t="str">
            <v>Г. Десногорск, мкрн. 3, д. 13</v>
          </cell>
          <cell r="D1346">
            <v>14321544.560000001</v>
          </cell>
        </row>
        <row r="1347">
          <cell r="C1347" t="str">
            <v>Г. Десногорск, мкрн. 3, д. 13а</v>
          </cell>
          <cell r="D1347">
            <v>3742515.14</v>
          </cell>
        </row>
        <row r="1348">
          <cell r="C1348" t="str">
            <v>Г. Десногорск, мкрн. 3, д. 14</v>
          </cell>
          <cell r="D1348">
            <v>3742197.24</v>
          </cell>
        </row>
        <row r="1349">
          <cell r="C1349" t="str">
            <v>Г. Десногорск, мкрн. 3, д. 15</v>
          </cell>
          <cell r="D1349">
            <v>10785089.640000001</v>
          </cell>
        </row>
        <row r="1350">
          <cell r="C1350" t="str">
            <v>Г. Десногорск, мкрн. 3, д. 15а</v>
          </cell>
          <cell r="D1350">
            <v>7213525.0999999996</v>
          </cell>
        </row>
        <row r="1351">
          <cell r="C1351" t="str">
            <v>Г. Десногорск, мкрн. 3, д. 16</v>
          </cell>
          <cell r="D1351">
            <v>7526354.6100000003</v>
          </cell>
        </row>
        <row r="1352">
          <cell r="D1352">
            <v>94756472.329999998</v>
          </cell>
        </row>
        <row r="1353">
          <cell r="C1353" t="str">
            <v>Г. Дорогобуж, ул. Лермонтова, д. 14</v>
          </cell>
          <cell r="D1353">
            <v>4908384</v>
          </cell>
        </row>
        <row r="1354">
          <cell r="C1354" t="str">
            <v>Пгт Верхнеднепровский, просп. Химиков, д. 2</v>
          </cell>
          <cell r="D1354">
            <v>165300.29999999999</v>
          </cell>
        </row>
        <row r="1355">
          <cell r="C1355" t="str">
            <v>Пгт Верхнеднепровский, просп. Химиков, д. 4</v>
          </cell>
          <cell r="D1355">
            <v>120858.44</v>
          </cell>
        </row>
        <row r="1356">
          <cell r="C1356" t="str">
            <v>Пгт Верхнеднепровский, просп. Химиков, д. 6</v>
          </cell>
          <cell r="D1356">
            <v>94832.74</v>
          </cell>
        </row>
        <row r="1357">
          <cell r="C1357" t="str">
            <v>Пгт Верхнеднепровский, просп. Химиков, д. 8</v>
          </cell>
          <cell r="D1357">
            <v>121470.12</v>
          </cell>
        </row>
        <row r="1358">
          <cell r="C1358" t="str">
            <v>Пгт Верхнеднепровский, просп. Химиков, д. 12</v>
          </cell>
          <cell r="D1358">
            <v>103727.96</v>
          </cell>
        </row>
        <row r="1359">
          <cell r="C1359" t="str">
            <v>Пгт Верхнеднепровский, просп. Химиков, д. 14</v>
          </cell>
          <cell r="D1359">
            <v>171713.99</v>
          </cell>
        </row>
        <row r="1360">
          <cell r="C1360" t="str">
            <v>Пгт Верхнеднепровский, ул. Комсомольская, д. 15</v>
          </cell>
          <cell r="D1360">
            <v>119501.14</v>
          </cell>
        </row>
        <row r="1361">
          <cell r="C1361" t="str">
            <v>Пгт Верхнеднепровский, ул. Ленина, д. 10а</v>
          </cell>
          <cell r="D1361">
            <v>2880160.2500000005</v>
          </cell>
        </row>
        <row r="1362">
          <cell r="C1362" t="str">
            <v>Пгт Верхнеднепровский, ул. Ленина, д. 11</v>
          </cell>
          <cell r="D1362">
            <v>18076293.5</v>
          </cell>
        </row>
        <row r="1363">
          <cell r="C1363" t="str">
            <v>Пгт Верхнеднепровский, ул. Ленина, д. 13</v>
          </cell>
          <cell r="D1363">
            <v>19017702.5</v>
          </cell>
        </row>
        <row r="1364">
          <cell r="C1364" t="str">
            <v>Пгт Верхнеднепровский, ул. Ленина, д. 20</v>
          </cell>
          <cell r="D1364">
            <v>2891367.5</v>
          </cell>
        </row>
        <row r="1365">
          <cell r="C1365" t="str">
            <v>Пгт Верхнеднепровский, ул. Ленина, д. 22</v>
          </cell>
          <cell r="D1365">
            <v>41756.35</v>
          </cell>
        </row>
        <row r="1366">
          <cell r="C1366" t="str">
            <v>Пгт Верхнеднепровский, ул. Молодежная, д. 14</v>
          </cell>
          <cell r="D1366">
            <v>101319.2</v>
          </cell>
        </row>
        <row r="1367">
          <cell r="C1367" t="str">
            <v>Пгт Верхнеднепровский, ул. Молодежная, д. 16</v>
          </cell>
          <cell r="D1367">
            <v>22621091.5</v>
          </cell>
        </row>
        <row r="1368">
          <cell r="C1368" t="str">
            <v>Пгт Верхнеднепровский, ул. Молодежная, д. 18</v>
          </cell>
          <cell r="D1368">
            <v>21219364.5</v>
          </cell>
        </row>
        <row r="1369">
          <cell r="C1369" t="str">
            <v>Пгт Верхнеднепровский, ул. Молодежная, д. 24</v>
          </cell>
          <cell r="D1369">
            <v>95654.27</v>
          </cell>
        </row>
        <row r="1370">
          <cell r="C1370" t="str">
            <v>Пгт Верхнеднепровский, ул. Молодежная, д. 26</v>
          </cell>
          <cell r="D1370">
            <v>105679.07</v>
          </cell>
        </row>
        <row r="1371">
          <cell r="C1371" t="str">
            <v>С. Алексино, ул. Центральная, д. 20</v>
          </cell>
          <cell r="D1371">
            <v>1900295</v>
          </cell>
        </row>
        <row r="1372">
          <cell r="D1372">
            <v>4429833.5999999996</v>
          </cell>
        </row>
        <row r="1373">
          <cell r="C1373" t="str">
            <v>Г. Духовщина, ул. Смоленская, д. 57/13</v>
          </cell>
          <cell r="D1373">
            <v>1433140.8</v>
          </cell>
        </row>
        <row r="1374">
          <cell r="C1374" t="str">
            <v>Дер. Большое Береснево, ул. Лесная, д. 1</v>
          </cell>
          <cell r="D1374">
            <v>873580.1</v>
          </cell>
        </row>
        <row r="1375">
          <cell r="C1375" t="str">
            <v>Дер. Большое Береснево, ул. Приозерная, д. 14</v>
          </cell>
          <cell r="D1375">
            <v>1258516.3999999999</v>
          </cell>
        </row>
        <row r="1376">
          <cell r="C1376" t="str">
            <v>Дер. Большое Береснево, ул. Приозерная, д. 8</v>
          </cell>
          <cell r="D1376">
            <v>864596.3</v>
          </cell>
        </row>
        <row r="1377">
          <cell r="D1377">
            <v>13704492.25</v>
          </cell>
        </row>
        <row r="1378">
          <cell r="C1378" t="str">
            <v>Г. Ельня, ул. Молодежная, д. 1</v>
          </cell>
          <cell r="D1378">
            <v>67624.67</v>
          </cell>
        </row>
        <row r="1379">
          <cell r="C1379" t="str">
            <v>Г. Ельня, ул. Молодежная, д. 3</v>
          </cell>
          <cell r="D1379">
            <v>61387.93</v>
          </cell>
        </row>
        <row r="1380">
          <cell r="C1380" t="str">
            <v>Г. Ельня, ул. Молодежная, д. 4</v>
          </cell>
          <cell r="D1380">
            <v>61069.73</v>
          </cell>
        </row>
        <row r="1381">
          <cell r="C1381" t="str">
            <v>Г. Ельня, ул. Молодежная, д. 5</v>
          </cell>
          <cell r="D1381">
            <v>61027.3</v>
          </cell>
        </row>
        <row r="1382">
          <cell r="C1382" t="str">
            <v>Г. Ельня, ул. Молодежная, д. 7</v>
          </cell>
          <cell r="D1382">
            <v>63657.77</v>
          </cell>
        </row>
        <row r="1383">
          <cell r="C1383" t="str">
            <v>Г. Ельня, ул. Молодежная, д. 8</v>
          </cell>
          <cell r="D1383">
            <v>61154.58</v>
          </cell>
        </row>
        <row r="1384">
          <cell r="C1384" t="str">
            <v>Г. Ельня, ул. Молодежная, д. 10</v>
          </cell>
          <cell r="D1384">
            <v>57682.89</v>
          </cell>
        </row>
        <row r="1385">
          <cell r="C1385" t="str">
            <v>Г. Ельня, ул. Молодежная, д. 11</v>
          </cell>
          <cell r="D1385">
            <v>71580.98</v>
          </cell>
        </row>
        <row r="1386">
          <cell r="C1386" t="str">
            <v>Г. Ельня, ул. Первомайская, д. 10/27</v>
          </cell>
          <cell r="D1386">
            <v>2598716.8000000003</v>
          </cell>
        </row>
        <row r="1387">
          <cell r="C1387" t="str">
            <v>Г. Ельня, ул. Первомайская, д. 14</v>
          </cell>
          <cell r="D1387">
            <v>1125300</v>
          </cell>
        </row>
        <row r="1388">
          <cell r="C1388" t="str">
            <v>Г. Ельня, ул. Пролетарская, д. 76</v>
          </cell>
          <cell r="D1388">
            <v>8666412</v>
          </cell>
        </row>
        <row r="1389">
          <cell r="C1389" t="str">
            <v>Г. Ельня, ул. Смоленский большак, д. 24</v>
          </cell>
          <cell r="D1389">
            <v>808877.60000000009</v>
          </cell>
        </row>
        <row r="1390">
          <cell r="D1390">
            <v>4547907.88</v>
          </cell>
        </row>
        <row r="1391">
          <cell r="C1391" t="str">
            <v>С. Ершичи, ул. Ленина, д. 80</v>
          </cell>
          <cell r="D1391">
            <v>4495000</v>
          </cell>
        </row>
        <row r="1392">
          <cell r="C1392" t="str">
            <v>С. Ершичи, ул. Молодежная, д. 7</v>
          </cell>
          <cell r="D1392">
            <v>52907.88</v>
          </cell>
        </row>
        <row r="1393">
          <cell r="D1393">
            <v>2093648</v>
          </cell>
        </row>
        <row r="1394">
          <cell r="C1394" t="str">
            <v>Дер. Тюшино, ул. Центральная, д. 89</v>
          </cell>
          <cell r="D1394">
            <v>843304</v>
          </cell>
        </row>
        <row r="1395">
          <cell r="C1395" t="str">
            <v>Дер. Тюшино, ул. Центральная, д. 90</v>
          </cell>
          <cell r="D1395">
            <v>1250344</v>
          </cell>
        </row>
        <row r="1396">
          <cell r="D1396">
            <v>3964065.7799999993</v>
          </cell>
        </row>
        <row r="1397">
          <cell r="C1397" t="str">
            <v>Дер. Гусино, ул. Комсомольская, д. 9</v>
          </cell>
          <cell r="D1397">
            <v>393167</v>
          </cell>
        </row>
        <row r="1398">
          <cell r="C1398" t="str">
            <v>Дер. Гусино, ул. П/Я, д. 5</v>
          </cell>
          <cell r="D1398">
            <v>49147.9</v>
          </cell>
        </row>
        <row r="1399">
          <cell r="C1399" t="str">
            <v>Дер. Гусино, ул. Первомайская, д. 21а</v>
          </cell>
          <cell r="D1399">
            <v>3093537.5999999996</v>
          </cell>
        </row>
        <row r="1400">
          <cell r="C1400" t="str">
            <v>Дер. Маньково, ул. Советская, д. 13</v>
          </cell>
          <cell r="D1400">
            <v>150000</v>
          </cell>
        </row>
        <row r="1401">
          <cell r="C1401" t="str">
            <v>Дер. Маньково, ул. Советская, д. 15</v>
          </cell>
          <cell r="D1401">
            <v>150000</v>
          </cell>
        </row>
        <row r="1402">
          <cell r="C1402" t="str">
            <v>Дер. Павлово, ул. Механизаторов, д. 5</v>
          </cell>
          <cell r="D1402">
            <v>56944.38</v>
          </cell>
        </row>
        <row r="1403">
          <cell r="C1403" t="str">
            <v>Пгт Красный, ул. Советская, д. 34</v>
          </cell>
          <cell r="D1403">
            <v>71268.899999999994</v>
          </cell>
        </row>
        <row r="1404">
          <cell r="D1404">
            <v>6236592.669999999</v>
          </cell>
        </row>
        <row r="1405">
          <cell r="C1405" t="str">
            <v>Дер. Соболево, д. 26</v>
          </cell>
          <cell r="D1405">
            <v>2123066</v>
          </cell>
        </row>
        <row r="1406">
          <cell r="C1406" t="str">
            <v>Дер. Соболево, д. 28</v>
          </cell>
          <cell r="D1406">
            <v>57042.79</v>
          </cell>
        </row>
        <row r="1407">
          <cell r="C1407" t="str">
            <v>Дер. Татарск, д. 73</v>
          </cell>
          <cell r="D1407">
            <v>1016291.63</v>
          </cell>
        </row>
        <row r="1408">
          <cell r="C1408" t="str">
            <v>Дер. Татарск, д. 112</v>
          </cell>
          <cell r="D1408">
            <v>55019.86</v>
          </cell>
        </row>
        <row r="1409">
          <cell r="C1409" t="str">
            <v>Пгт Монастырщина, тер. Сельхозтехника, д. 20</v>
          </cell>
          <cell r="D1409">
            <v>2635000</v>
          </cell>
        </row>
        <row r="1410">
          <cell r="C1410" t="str">
            <v>Пгт Монастырщина, ул. 1-я Северная, д. 1а</v>
          </cell>
          <cell r="D1410">
            <v>55019.86</v>
          </cell>
        </row>
        <row r="1411">
          <cell r="C1411" t="str">
            <v>Пгт Монастырщина, ул. 25 Cентября, д. 4</v>
          </cell>
          <cell r="D1411">
            <v>55665.01</v>
          </cell>
        </row>
        <row r="1412">
          <cell r="C1412" t="str">
            <v>Пгт Монастырщина, ул. 25 Cентября, д. 6</v>
          </cell>
          <cell r="D1412">
            <v>46807.87</v>
          </cell>
        </row>
        <row r="1413">
          <cell r="C1413" t="str">
            <v>Пгт Монастырщина, ул. 25 Cентября, д. 10</v>
          </cell>
          <cell r="D1413">
            <v>65010.8</v>
          </cell>
        </row>
        <row r="1414">
          <cell r="C1414" t="str">
            <v>Пгт Монастырщина, ул. 25 Cентября, д. 12</v>
          </cell>
          <cell r="D1414">
            <v>63682.5</v>
          </cell>
        </row>
        <row r="1415">
          <cell r="C1415" t="str">
            <v>Пгт Монастырщина, ул. Мира, д. 1</v>
          </cell>
          <cell r="D1415">
            <v>63986.35</v>
          </cell>
        </row>
        <row r="1416">
          <cell r="D1416">
            <v>54014.99</v>
          </cell>
        </row>
        <row r="1417">
          <cell r="C1417" t="str">
            <v>С. Новодугино, пл. Базарная, д. 7</v>
          </cell>
          <cell r="D1417">
            <v>54014.99</v>
          </cell>
        </row>
        <row r="1418">
          <cell r="D1418">
            <v>58254178.93999999</v>
          </cell>
        </row>
        <row r="1419">
          <cell r="C1419" t="str">
            <v>Г. Починок, 1 мкрн., д. 6</v>
          </cell>
          <cell r="D1419">
            <v>8963233.6600000001</v>
          </cell>
        </row>
        <row r="1420">
          <cell r="C1420" t="str">
            <v>Г. Починок, мкрн. Ёлки, д. 203</v>
          </cell>
          <cell r="D1420">
            <v>5054553.6000000006</v>
          </cell>
        </row>
        <row r="1421">
          <cell r="C1421" t="str">
            <v>Г. Починок, пер. 2-й Советский, д. 2</v>
          </cell>
          <cell r="D1421">
            <v>2351259</v>
          </cell>
        </row>
        <row r="1422">
          <cell r="C1422" t="str">
            <v>Г. Починок, пер. 2-й Советский, д. 4</v>
          </cell>
          <cell r="D1422">
            <v>8093746</v>
          </cell>
        </row>
        <row r="1423">
          <cell r="C1423" t="str">
            <v>Г. Починок, ул. Полевая, д. 11</v>
          </cell>
          <cell r="D1423">
            <v>46358.23</v>
          </cell>
        </row>
        <row r="1424">
          <cell r="C1424" t="str">
            <v>Г. Починок, ул. Советская, д. 63</v>
          </cell>
          <cell r="D1424">
            <v>8489140.6799999997</v>
          </cell>
        </row>
        <row r="1425">
          <cell r="C1425" t="str">
            <v>Г. Починок, ул. Терешковой, д. 6</v>
          </cell>
          <cell r="D1425">
            <v>37302.35</v>
          </cell>
        </row>
        <row r="1426">
          <cell r="C1426" t="str">
            <v>Г. Починок, ул. Урицкого, д. 47</v>
          </cell>
          <cell r="D1426">
            <v>524240</v>
          </cell>
        </row>
        <row r="1427">
          <cell r="C1427" t="str">
            <v>Дер. Климщина, д. 89</v>
          </cell>
          <cell r="D1427">
            <v>40931.370000000003</v>
          </cell>
        </row>
        <row r="1428">
          <cell r="C1428" t="str">
            <v>Дер. Климщина, д. 93</v>
          </cell>
          <cell r="D1428">
            <v>40827.68</v>
          </cell>
        </row>
        <row r="1429">
          <cell r="C1429" t="str">
            <v>Дер. Мачулы, д. 95</v>
          </cell>
          <cell r="D1429">
            <v>47100.7</v>
          </cell>
        </row>
        <row r="1430">
          <cell r="C1430" t="str">
            <v>Дер. Мачулы, д. 98</v>
          </cell>
          <cell r="D1430">
            <v>47524.97</v>
          </cell>
        </row>
        <row r="1431">
          <cell r="C1431" t="str">
            <v>Дер. Мурыгино, ул. Школьная, д. 36</v>
          </cell>
          <cell r="D1431">
            <v>1812930</v>
          </cell>
        </row>
        <row r="1432">
          <cell r="C1432" t="str">
            <v>Дер. Мурыгино, ул. Школьная, д. 40</v>
          </cell>
          <cell r="D1432">
            <v>818700.80000000005</v>
          </cell>
        </row>
        <row r="1433">
          <cell r="C1433" t="str">
            <v>Дер. Пересна, д. 9</v>
          </cell>
          <cell r="D1433">
            <v>48712.92</v>
          </cell>
        </row>
        <row r="1434">
          <cell r="C1434" t="str">
            <v>Дер. Плоское, д. 33</v>
          </cell>
          <cell r="D1434">
            <v>14492498.869999999</v>
          </cell>
        </row>
        <row r="1435">
          <cell r="C1435" t="str">
            <v>Дер. Стригино, д. 5</v>
          </cell>
          <cell r="D1435">
            <v>2015484</v>
          </cell>
        </row>
        <row r="1436">
          <cell r="C1436" t="str">
            <v>Пос. Стодолище, пер. 2-й Советский, д. 2</v>
          </cell>
          <cell r="D1436">
            <v>1564686.4000000001</v>
          </cell>
        </row>
        <row r="1437">
          <cell r="C1437" t="str">
            <v>Пос. Стодолище, пер. 2-й Советский, д. 4</v>
          </cell>
          <cell r="D1437">
            <v>1574628.8</v>
          </cell>
        </row>
        <row r="1438">
          <cell r="C1438" t="str">
            <v>Пос. Стодолище, ул. Титова, д. 11</v>
          </cell>
          <cell r="D1438">
            <v>1998334.3599999999</v>
          </cell>
        </row>
        <row r="1439">
          <cell r="C1439" t="str">
            <v>Пос. Шаталово-1, д. 390</v>
          </cell>
          <cell r="D1439">
            <v>92399.18</v>
          </cell>
        </row>
        <row r="1440">
          <cell r="C1440" t="str">
            <v>Пос. Шаталово-1, д. 391</v>
          </cell>
          <cell r="D1440">
            <v>99585.37</v>
          </cell>
        </row>
        <row r="1441">
          <cell r="D1441">
            <v>258047143.61999995</v>
          </cell>
        </row>
        <row r="1442">
          <cell r="C1442" t="str">
            <v>Г. Рославль, мкрн. 16, д. 20</v>
          </cell>
          <cell r="D1442">
            <v>10789840.630000001</v>
          </cell>
        </row>
        <row r="1443">
          <cell r="C1443" t="str">
            <v>Г. Рославль, мкрн. 17, д. 15</v>
          </cell>
          <cell r="D1443">
            <v>42381760.999999993</v>
          </cell>
        </row>
        <row r="1444">
          <cell r="C1444" t="str">
            <v>Г. Рославль, пер. 1-й Пролетарский, д. 9</v>
          </cell>
          <cell r="D1444">
            <v>6990942.3999999994</v>
          </cell>
        </row>
        <row r="1445">
          <cell r="C1445" t="str">
            <v>Г. Рославль, 
пер. 4-й Смоленский, д. 49, корпус 1</v>
          </cell>
          <cell r="D1445">
            <v>135515.4</v>
          </cell>
        </row>
        <row r="1446">
          <cell r="C1446" t="str">
            <v>Г. Рославль, 
пер. 4-й Смоленский, д. 49, корпус 2</v>
          </cell>
          <cell r="D1446">
            <v>145206.43</v>
          </cell>
        </row>
        <row r="1447">
          <cell r="C1447" t="str">
            <v>Г. Рославль, ул. Большая Смоленская, д. 1</v>
          </cell>
          <cell r="D1447">
            <v>10255799</v>
          </cell>
        </row>
        <row r="1448">
          <cell r="C1448" t="str">
            <v>Г. Рославль, ул. Карла Маркса, д. 1</v>
          </cell>
          <cell r="D1448">
            <v>6463145</v>
          </cell>
        </row>
        <row r="1449">
          <cell r="C1449" t="str">
            <v>Г. Рославль, ул. Комсомольская, д. 5</v>
          </cell>
          <cell r="D1449">
            <v>18655040</v>
          </cell>
        </row>
        <row r="1450">
          <cell r="C1450" t="str">
            <v>Г. Рославль, ул. Красноармейская, д. 100</v>
          </cell>
          <cell r="D1450">
            <v>550074.80000000005</v>
          </cell>
        </row>
        <row r="1451">
          <cell r="C1451" t="str">
            <v>Г. Рославль, ул. Красноармейская, д. 13б</v>
          </cell>
          <cell r="D1451">
            <v>12884825.800000001</v>
          </cell>
        </row>
        <row r="1452">
          <cell r="C1452" t="str">
            <v>Г. Рославль, ул. Красноармейская, д. 1а</v>
          </cell>
          <cell r="D1452">
            <v>66415.179999999993</v>
          </cell>
        </row>
        <row r="1453">
          <cell r="C1453" t="str">
            <v>Г. Рославль, ул. Красноармейская, д. 1б</v>
          </cell>
          <cell r="D1453">
            <v>42573.88</v>
          </cell>
        </row>
        <row r="1454">
          <cell r="C1454" t="str">
            <v>Г. Рославль, ул. Красноармейская, д. 49</v>
          </cell>
          <cell r="D1454">
            <v>54178.65</v>
          </cell>
        </row>
        <row r="1455">
          <cell r="C1455" t="str">
            <v>Г. Рославль, ул. Ленина, д. 5</v>
          </cell>
          <cell r="D1455">
            <v>16838118.199999999</v>
          </cell>
        </row>
        <row r="1456">
          <cell r="C1456" t="str">
            <v>Г. Рославль, ул. Ленина, д. 6</v>
          </cell>
          <cell r="D1456">
            <v>13512228</v>
          </cell>
        </row>
        <row r="1457">
          <cell r="C1457" t="str">
            <v>Г. Рославль, ул. Ленина, д. 10</v>
          </cell>
          <cell r="D1457">
            <v>2625700</v>
          </cell>
        </row>
        <row r="1458">
          <cell r="C1458" t="str">
            <v>Г. Рославль, ул. Ленина, д. 12</v>
          </cell>
          <cell r="D1458">
            <v>3420912</v>
          </cell>
        </row>
        <row r="1459">
          <cell r="C1459" t="str">
            <v>Г. Рославль, ул. Октябрьская, д. 29</v>
          </cell>
          <cell r="D1459">
            <v>64857.95</v>
          </cell>
        </row>
        <row r="1460">
          <cell r="C1460" t="str">
            <v>Г. Рославль, ул. Пригородная, д. 13</v>
          </cell>
          <cell r="D1460">
            <v>59138.78</v>
          </cell>
        </row>
        <row r="1461">
          <cell r="C1461" t="str">
            <v>Г. Рославль, ул. Пригородная, д. 15</v>
          </cell>
          <cell r="D1461">
            <v>76779.320000000007</v>
          </cell>
        </row>
        <row r="1462">
          <cell r="C1462" t="str">
            <v>Г. Рославль, ул. Пригородная, д. 17</v>
          </cell>
          <cell r="D1462">
            <v>83429.789999999994</v>
          </cell>
        </row>
        <row r="1463">
          <cell r="C1463" t="str">
            <v>Г. Рославль, ул. Пушкина, д. 10</v>
          </cell>
          <cell r="D1463">
            <v>14210272</v>
          </cell>
        </row>
        <row r="1464">
          <cell r="C1464" t="str">
            <v>Г. Рославль, ул. Пушкина, д. 18</v>
          </cell>
          <cell r="D1464">
            <v>13544131.200000001</v>
          </cell>
        </row>
        <row r="1465">
          <cell r="C1465" t="str">
            <v>Г. Рославль, ул. Пушкина, д. 43</v>
          </cell>
          <cell r="D1465">
            <v>15906598.400000002</v>
          </cell>
        </row>
        <row r="1466">
          <cell r="C1466" t="str">
            <v>Г. Рославль, ул. Пушкина, д. 64</v>
          </cell>
          <cell r="D1466">
            <v>154501.13</v>
          </cell>
        </row>
        <row r="1467">
          <cell r="C1467" t="str">
            <v>Г. Рославль, ул. Пушкина, д. 87, корпус 2</v>
          </cell>
          <cell r="D1467">
            <v>8997775.7999999989</v>
          </cell>
        </row>
        <row r="1468">
          <cell r="C1468" t="str">
            <v>Г. Рославль, ул. Республиканская, д. 8</v>
          </cell>
          <cell r="D1468">
            <v>77198.25</v>
          </cell>
        </row>
        <row r="1469">
          <cell r="C1469" t="str">
            <v>Г. Рославль, ул. Советская, д. 67</v>
          </cell>
          <cell r="D1469">
            <v>4065094.8000000003</v>
          </cell>
        </row>
        <row r="1470">
          <cell r="C1470" t="str">
            <v>Г. Рославль, ул. Советская, д. 67б</v>
          </cell>
          <cell r="D1470">
            <v>2471909</v>
          </cell>
        </row>
        <row r="1471">
          <cell r="C1471" t="str">
            <v>Г. Рославль, ул. Советская, д. 80</v>
          </cell>
          <cell r="D1471">
            <v>8237973.8799999999</v>
          </cell>
        </row>
        <row r="1472">
          <cell r="C1472" t="str">
            <v>Г. Рославль, ул. Товарная, д. 5</v>
          </cell>
          <cell r="D1472">
            <v>56062.16</v>
          </cell>
        </row>
        <row r="1473">
          <cell r="C1473" t="str">
            <v>Г. Рославль, ул. Товарная, д. 9</v>
          </cell>
          <cell r="D1473">
            <v>6984083</v>
          </cell>
        </row>
        <row r="1474">
          <cell r="C1474" t="str">
            <v>Г. Рославль, ул. Товарная, д. 12</v>
          </cell>
          <cell r="D1474">
            <v>5131368</v>
          </cell>
        </row>
        <row r="1475">
          <cell r="C1475" t="str">
            <v>Г. Рославль, ул. Товарная, д. 30</v>
          </cell>
          <cell r="D1475">
            <v>6887312</v>
          </cell>
        </row>
        <row r="1476">
          <cell r="C1476" t="str">
            <v>Г. Рославль, ул. Урицкого, д. 11б</v>
          </cell>
          <cell r="D1476">
            <v>12133.48</v>
          </cell>
        </row>
        <row r="1477">
          <cell r="C1477" t="str">
            <v>Дер. Льнозавода, ул. Заводская, д. 5</v>
          </cell>
          <cell r="D1477">
            <v>39687.129999999997</v>
          </cell>
        </row>
        <row r="1478">
          <cell r="C1478" t="str">
            <v>Дер. Никольское, ул. Мира, д. 9</v>
          </cell>
          <cell r="D1478">
            <v>7918578</v>
          </cell>
        </row>
        <row r="1479">
          <cell r="C1479" t="str">
            <v>Дер. Перенка, д. 17</v>
          </cell>
          <cell r="D1479">
            <v>52054.03</v>
          </cell>
        </row>
        <row r="1480">
          <cell r="C1480" t="str">
            <v>Дер. Чижовка-2, ул. Центральная, д. 14</v>
          </cell>
          <cell r="D1480">
            <v>9475246.1999999993</v>
          </cell>
        </row>
        <row r="1481">
          <cell r="C1481" t="str">
            <v>С. Богданово, ул. Западная, д. 1</v>
          </cell>
          <cell r="D1481">
            <v>67306.48</v>
          </cell>
        </row>
        <row r="1482">
          <cell r="C1482" t="str">
            <v>С. Богданово, ул. Имени Колхоза Быстрые волны, д. 3</v>
          </cell>
          <cell r="D1482">
            <v>74264.47</v>
          </cell>
        </row>
        <row r="1483">
          <cell r="C1483" t="str">
            <v>С. Екимовичи, ул. Ленинская, д. 33</v>
          </cell>
          <cell r="D1483">
            <v>4188050.5</v>
          </cell>
        </row>
        <row r="1484">
          <cell r="C1484" t="str">
            <v>С. Остер, ул. Комарова, д. 6</v>
          </cell>
          <cell r="D1484">
            <v>1694678</v>
          </cell>
        </row>
        <row r="1485">
          <cell r="C1485" t="str">
            <v>С. Остер, ул. Советская, д. 8</v>
          </cell>
          <cell r="D1485">
            <v>1365423.5</v>
          </cell>
        </row>
        <row r="1486">
          <cell r="C1486" t="str">
            <v>С. Остер, ул. Советская, д. 10</v>
          </cell>
          <cell r="D1486">
            <v>338960</v>
          </cell>
        </row>
        <row r="1487">
          <cell r="D1487">
            <v>26004323.149999995</v>
          </cell>
        </row>
        <row r="1488">
          <cell r="C1488" t="str">
            <v>Г. Рудня, пос. Молкомбината, д. 7</v>
          </cell>
          <cell r="D1488">
            <v>3432083</v>
          </cell>
        </row>
        <row r="1489">
          <cell r="C1489" t="str">
            <v>Г. Рудня, пос. Молкомбината, д. 14</v>
          </cell>
          <cell r="D1489">
            <v>3585908</v>
          </cell>
        </row>
        <row r="1490">
          <cell r="C1490" t="str">
            <v>Г. Рудня, ул. Западная, д. 19б</v>
          </cell>
          <cell r="D1490">
            <v>3293750</v>
          </cell>
        </row>
        <row r="1491">
          <cell r="C1491" t="str">
            <v>Г. Рудня, ул. Мелиораторов, д. 29</v>
          </cell>
          <cell r="D1491">
            <v>71758.78</v>
          </cell>
        </row>
        <row r="1492">
          <cell r="C1492" t="str">
            <v>Г. Рудня, ул. Пирогова, д. 10</v>
          </cell>
          <cell r="D1492">
            <v>200000</v>
          </cell>
        </row>
        <row r="1493">
          <cell r="C1493" t="str">
            <v>Г. Рудня, ул. Смоленская, д. 2а</v>
          </cell>
          <cell r="D1493">
            <v>63780.38</v>
          </cell>
        </row>
        <row r="1494">
          <cell r="C1494" t="str">
            <v>Г. Рудня, ул. Советская, д. 13</v>
          </cell>
          <cell r="D1494">
            <v>1812352</v>
          </cell>
        </row>
        <row r="1495">
          <cell r="C1495" t="str">
            <v>Г. Рудня, ул. Станционная, д. 5а</v>
          </cell>
          <cell r="D1495">
            <v>2148972</v>
          </cell>
        </row>
        <row r="1496">
          <cell r="C1496" t="str">
            <v>Дер. Березино, ул. Центральная, д.  1</v>
          </cell>
          <cell r="D1496">
            <v>2608080</v>
          </cell>
        </row>
        <row r="1497">
          <cell r="C1497" t="str">
            <v>Дер. Березино, ул. Центральная, д.  3</v>
          </cell>
          <cell r="D1497">
            <v>2608080</v>
          </cell>
        </row>
        <row r="1498">
          <cell r="C1498" t="str">
            <v>Дер. Березино, ул. Центральная, д.  10</v>
          </cell>
          <cell r="D1498">
            <v>641600</v>
          </cell>
        </row>
        <row r="1499">
          <cell r="C1499" t="str">
            <v>Дер. Березино, ул. Центральная, д.  14</v>
          </cell>
          <cell r="D1499">
            <v>1904460</v>
          </cell>
        </row>
        <row r="1500">
          <cell r="C1500" t="str">
            <v>Дер. Стаи, ул. Первомайская, д. 18</v>
          </cell>
          <cell r="D1500">
            <v>51017.74</v>
          </cell>
        </row>
        <row r="1501">
          <cell r="C1501" t="str">
            <v>Пгт Голынки, ул. Железнодорожная, д. 10</v>
          </cell>
          <cell r="D1501">
            <v>61591.64</v>
          </cell>
        </row>
        <row r="1502">
          <cell r="C1502" t="str">
            <v>Пгт Голынки, ул. Железнодорожная, д. 6</v>
          </cell>
          <cell r="D1502">
            <v>41542.57</v>
          </cell>
        </row>
        <row r="1503">
          <cell r="C1503" t="str">
            <v>Пгт Голынки, ул. Железнодорожная, д. 8</v>
          </cell>
          <cell r="D1503">
            <v>59857.4</v>
          </cell>
        </row>
        <row r="1504">
          <cell r="C1504" t="str">
            <v>Пгт Голынки, ул. Коммунистическая, д. 4</v>
          </cell>
          <cell r="D1504">
            <v>106460.9</v>
          </cell>
        </row>
        <row r="1505">
          <cell r="C1505" t="str">
            <v>Пгт Голынки, ул. Коммунистическая, д. 8</v>
          </cell>
          <cell r="D1505">
            <v>68520.31</v>
          </cell>
        </row>
        <row r="1506">
          <cell r="C1506" t="str">
            <v>Пгт Голынки, ул. Коммунистическая, д. 10</v>
          </cell>
          <cell r="D1506">
            <v>93741.09</v>
          </cell>
        </row>
        <row r="1507">
          <cell r="C1507" t="str">
            <v>Пгт Голынки, ул. Коммунистическая, д. 14</v>
          </cell>
          <cell r="D1507">
            <v>64219.96</v>
          </cell>
        </row>
        <row r="1508">
          <cell r="C1508" t="str">
            <v>Пгт Голынки, ул. Комсомольская, д. 4</v>
          </cell>
          <cell r="D1508">
            <v>64071.199999999997</v>
          </cell>
        </row>
        <row r="1509">
          <cell r="C1509" t="str">
            <v>Пгт Голынки, ул. Ленина, д. 2</v>
          </cell>
          <cell r="D1509">
            <v>48437.17</v>
          </cell>
        </row>
        <row r="1510">
          <cell r="C1510" t="str">
            <v>Пгт Голынки, ул. Ленина, д. 4</v>
          </cell>
          <cell r="D1510">
            <v>48250.11</v>
          </cell>
        </row>
        <row r="1511">
          <cell r="C1511" t="str">
            <v>Пгт Голынки, ул. Ленина, д. 6</v>
          </cell>
          <cell r="D1511">
            <v>930680</v>
          </cell>
        </row>
        <row r="1512">
          <cell r="C1512" t="str">
            <v>Пгт Голынки, ул. Ленина, д. 8</v>
          </cell>
          <cell r="D1512">
            <v>1793316.8000000003</v>
          </cell>
        </row>
        <row r="1513">
          <cell r="C1513" t="str">
            <v>Пгт Голынки, ул. Ленина, д. 9</v>
          </cell>
          <cell r="D1513">
            <v>100908.22</v>
          </cell>
        </row>
        <row r="1514">
          <cell r="C1514" t="str">
            <v>Пгт Голынки, ул. Ленина, д. 10</v>
          </cell>
          <cell r="D1514">
            <v>100883.88</v>
          </cell>
        </row>
        <row r="1515">
          <cell r="D1515">
            <v>351381061.48000008</v>
          </cell>
        </row>
        <row r="1516">
          <cell r="C1516" t="str">
            <v>Г. Сафоново, микрорайон-2, д. 14</v>
          </cell>
          <cell r="D1516">
            <v>136744.79</v>
          </cell>
        </row>
        <row r="1517">
          <cell r="C1517" t="str">
            <v>Г. Сафоново, микрорайон-2, д. 16</v>
          </cell>
          <cell r="D1517">
            <v>137931.6</v>
          </cell>
        </row>
        <row r="1518">
          <cell r="C1518" t="str">
            <v>Г. Сафоново, микрорайон-2, д. 19</v>
          </cell>
          <cell r="D1518">
            <v>135827.60999999999</v>
          </cell>
        </row>
        <row r="1519">
          <cell r="C1519" t="str">
            <v>Г. Сафоново, микрорайон-2, д. 27</v>
          </cell>
          <cell r="D1519">
            <v>137272.99</v>
          </cell>
        </row>
        <row r="1520">
          <cell r="C1520" t="str">
            <v>Г. Сафоново, ул. Гастелло, д. 15</v>
          </cell>
          <cell r="D1520">
            <v>59893.18</v>
          </cell>
        </row>
        <row r="1521">
          <cell r="C1521" t="str">
            <v>Г. Сафоново, ул. Заозерная, д. 4</v>
          </cell>
          <cell r="D1521">
            <v>10419540.799999999</v>
          </cell>
        </row>
        <row r="1522">
          <cell r="C1522" t="str">
            <v>Г. Сафоново, ул. Кирова, д. 14</v>
          </cell>
          <cell r="D1522">
            <v>24664372.399999999</v>
          </cell>
        </row>
        <row r="1523">
          <cell r="C1523" t="str">
            <v>Г. Сафоново, ул. Кирпичный городок, д. 1</v>
          </cell>
          <cell r="D1523">
            <v>58982.97</v>
          </cell>
        </row>
        <row r="1524">
          <cell r="C1524" t="str">
            <v>Г. Сафоново, ул. Кирпичный городок, д. 2</v>
          </cell>
          <cell r="D1524">
            <v>4186379.6</v>
          </cell>
        </row>
        <row r="1525">
          <cell r="C1525" t="str">
            <v>Г. Сафоново, ул. Коммунальная, д. 11</v>
          </cell>
          <cell r="D1525">
            <v>68813.31</v>
          </cell>
        </row>
        <row r="1526">
          <cell r="C1526" t="str">
            <v>Г. Сафоново, ул. Красногвардейская, д. 28</v>
          </cell>
          <cell r="D1526">
            <v>8507158.4000000004</v>
          </cell>
        </row>
        <row r="1527">
          <cell r="C1527" t="str">
            <v>Г. Сафоново, ул. Красногвардейская, д. 30</v>
          </cell>
          <cell r="D1527">
            <v>18011633.5</v>
          </cell>
        </row>
        <row r="1528">
          <cell r="C1528" t="str">
            <v>Г. Сафоново, ул. Ленина, д. 1а</v>
          </cell>
          <cell r="D1528">
            <v>14328382.98</v>
          </cell>
        </row>
        <row r="1529">
          <cell r="C1529" t="str">
            <v>Г. Сафоново, ул. Ленинградская, д. 12</v>
          </cell>
          <cell r="D1529">
            <v>16980015.600000001</v>
          </cell>
        </row>
        <row r="1530">
          <cell r="C1530" t="str">
            <v>Г. Сафоново, ул. Ленинградская, д. 14</v>
          </cell>
          <cell r="D1530">
            <v>17550330.599999998</v>
          </cell>
        </row>
        <row r="1531">
          <cell r="C1531" t="str">
            <v>Г. Сафоново, ул. Революционная, д. 7</v>
          </cell>
          <cell r="D1531">
            <v>8682793.6000000015</v>
          </cell>
        </row>
        <row r="1532">
          <cell r="C1532" t="str">
            <v>Г. Сафоново, ул. Революционная, д. 8</v>
          </cell>
          <cell r="D1532">
            <v>16806216</v>
          </cell>
        </row>
        <row r="1533">
          <cell r="C1533" t="str">
            <v>Г. Сафоново, ул. Революционная, д. 9</v>
          </cell>
          <cell r="D1533">
            <v>17338298.359999999</v>
          </cell>
        </row>
        <row r="1534">
          <cell r="C1534" t="str">
            <v>Г. Сафоново, ул. Революционная, д. 13</v>
          </cell>
          <cell r="D1534">
            <v>17175364</v>
          </cell>
        </row>
        <row r="1535">
          <cell r="C1535" t="str">
            <v>Г. Сафоново, ул. Свободы, д. 2</v>
          </cell>
          <cell r="D1535">
            <v>17539068</v>
          </cell>
        </row>
        <row r="1536">
          <cell r="C1536" t="str">
            <v>Г. Сафоново, ул. Свободы, д. 3</v>
          </cell>
          <cell r="D1536">
            <v>17456908.799999997</v>
          </cell>
        </row>
        <row r="1537">
          <cell r="C1537" t="str">
            <v>Г. Сафоново, ул. Свободы, д. 5</v>
          </cell>
          <cell r="D1537">
            <v>18434664.799999997</v>
          </cell>
        </row>
        <row r="1538">
          <cell r="C1538" t="str">
            <v>Г. Сафоново, ул. Свободы, д. 5а</v>
          </cell>
          <cell r="D1538">
            <v>18652250.399999999</v>
          </cell>
        </row>
        <row r="1539">
          <cell r="C1539" t="str">
            <v>Г. Сафоново, ул. Свободы, д. 9</v>
          </cell>
          <cell r="D1539">
            <v>9021975</v>
          </cell>
        </row>
        <row r="1540">
          <cell r="C1540" t="str">
            <v>Г. Сафоново, ул. Свободы, д. 11</v>
          </cell>
          <cell r="D1540">
            <v>2593724.8000000003</v>
          </cell>
        </row>
        <row r="1541">
          <cell r="C1541" t="str">
            <v>Г. Сафоново, ул. Свободы, д. 15</v>
          </cell>
          <cell r="D1541">
            <v>3370254.8000000003</v>
          </cell>
        </row>
        <row r="1542">
          <cell r="C1542" t="str">
            <v>Г. Сафоново, ул. Свободы, д. 17</v>
          </cell>
          <cell r="D1542">
            <v>3396258</v>
          </cell>
        </row>
        <row r="1543">
          <cell r="C1543" t="str">
            <v>Г. Сафоново, ул. Северная, д. 7</v>
          </cell>
          <cell r="D1543">
            <v>7079400</v>
          </cell>
        </row>
        <row r="1544">
          <cell r="C1544" t="str">
            <v>Г. Сафоново, ул. Советская, д. 31</v>
          </cell>
          <cell r="D1544">
            <v>3526686.4000000004</v>
          </cell>
        </row>
        <row r="1545">
          <cell r="C1545" t="str">
            <v>Г. Сафоново, ул. Строителей, д. 26а</v>
          </cell>
          <cell r="D1545">
            <v>139681.98000000001</v>
          </cell>
        </row>
        <row r="1546">
          <cell r="C1546" t="str">
            <v>Г. Сафоново, ул. Шахтерская, д. 3</v>
          </cell>
          <cell r="D1546">
            <v>23706086</v>
          </cell>
        </row>
        <row r="1547">
          <cell r="C1547" t="str">
            <v>Г. Сафоново, ул. Шахта-3, д. 5</v>
          </cell>
          <cell r="D1547">
            <v>2653571.5</v>
          </cell>
        </row>
        <row r="1548">
          <cell r="C1548" t="str">
            <v>Г. Сафоново, ул. Шахта-3, д. 6</v>
          </cell>
          <cell r="D1548">
            <v>2645221</v>
          </cell>
        </row>
        <row r="1549">
          <cell r="C1549" t="str">
            <v>Г. Сафоново, ул. Шахта-3, д. 7</v>
          </cell>
          <cell r="D1549">
            <v>2635112.5</v>
          </cell>
        </row>
        <row r="1550">
          <cell r="C1550" t="str">
            <v>Г. Сафоново, ул. Шахта-3, д. 8</v>
          </cell>
          <cell r="D1550">
            <v>2686534</v>
          </cell>
        </row>
        <row r="1551">
          <cell r="C1551" t="str">
            <v>Дер. Бараново, ул. Советская, д. 20</v>
          </cell>
          <cell r="D1551">
            <v>5273494</v>
          </cell>
        </row>
        <row r="1552">
          <cell r="C1552" t="str">
            <v>Дер. Бараново, ул. Советская, д. 21</v>
          </cell>
          <cell r="D1552">
            <v>4747430</v>
          </cell>
        </row>
        <row r="1553">
          <cell r="C1553" t="str">
            <v>Дер. Вышегор, ул. Мира, д. 2</v>
          </cell>
          <cell r="D1553">
            <v>54274.8</v>
          </cell>
        </row>
        <row r="1554">
          <cell r="C1554" t="str">
            <v>Дер. Дроздово, ул. Центральная, д. 4</v>
          </cell>
          <cell r="D1554">
            <v>3487500</v>
          </cell>
        </row>
        <row r="1555">
          <cell r="C1555" t="str">
            <v>Дер. Казулино, ул. Центральная, д. 6</v>
          </cell>
          <cell r="D1555">
            <v>6137796</v>
          </cell>
        </row>
        <row r="1556">
          <cell r="C1556" t="str">
            <v>Дер. Клинка, ул. Школьная, д. 6</v>
          </cell>
          <cell r="D1556">
            <v>1128276</v>
          </cell>
        </row>
        <row r="1557">
          <cell r="C1557" t="str">
            <v>Дер. Николо-Погорелое, ул. Днепровская, д. 8</v>
          </cell>
          <cell r="D1557">
            <v>6412526</v>
          </cell>
        </row>
        <row r="1558">
          <cell r="C1558" t="str">
            <v>Дер. Николо-Погорелое, ул. Комсомольская, д. 5</v>
          </cell>
          <cell r="D1558">
            <v>459728</v>
          </cell>
        </row>
        <row r="1559">
          <cell r="C1559" t="str">
            <v>Пос. Вадино, ул. Мелиораторов, д. 2</v>
          </cell>
          <cell r="D1559">
            <v>72006.8</v>
          </cell>
        </row>
        <row r="1560">
          <cell r="C1560" t="str">
            <v>Пос. Вадино, ул. Мелиораторов, д. 3</v>
          </cell>
          <cell r="D1560">
            <v>71584.62</v>
          </cell>
        </row>
        <row r="1561">
          <cell r="C1561" t="str">
            <v>Пос. Вадино, ул. Мелиораторов, д. 5</v>
          </cell>
          <cell r="D1561">
            <v>47985.24</v>
          </cell>
        </row>
        <row r="1562">
          <cell r="C1562" t="str">
            <v>Пос. Вадино, ул. Мелиораторов, д. 12</v>
          </cell>
          <cell r="D1562">
            <v>4119900</v>
          </cell>
        </row>
        <row r="1563">
          <cell r="C1563" t="str">
            <v xml:space="preserve">Пос. Вадино, ул. Труда, д. 5 </v>
          </cell>
          <cell r="D1563">
            <v>4118288</v>
          </cell>
        </row>
        <row r="1564">
          <cell r="C1564" t="str">
            <v>Пос. Вадино, ул. Труда, д. 6</v>
          </cell>
          <cell r="D1564">
            <v>4118288</v>
          </cell>
        </row>
        <row r="1565">
          <cell r="C1565" t="str">
            <v>С. Издешково, ул. 2-я Ленинская, д. 7</v>
          </cell>
          <cell r="D1565">
            <v>55703.76</v>
          </cell>
        </row>
        <row r="1566">
          <cell r="C1566" t="str">
            <v>С. Издешково, ул. 2-я Ленинская, д. 7а</v>
          </cell>
          <cell r="D1566">
            <v>52488.61</v>
          </cell>
        </row>
        <row r="1567">
          <cell r="C1567" t="str">
            <v>С. Издешково, ул. 2-я Ленинская, д. 7в</v>
          </cell>
          <cell r="D1567">
            <v>51059.66</v>
          </cell>
        </row>
        <row r="1568">
          <cell r="C1568" t="str">
            <v>С. Издешково, ул. 2-я Ленинская, д. 9</v>
          </cell>
          <cell r="D1568">
            <v>49381.72</v>
          </cell>
        </row>
        <row r="1569">
          <cell r="D1569">
            <v>2539436110.6900001</v>
          </cell>
        </row>
        <row r="1570">
          <cell r="C1570" t="str">
            <v>Г. Смоленск, бульвар Гагарина, д. 3</v>
          </cell>
          <cell r="D1570">
            <v>7229895.1799999997</v>
          </cell>
        </row>
        <row r="1571">
          <cell r="C1571" t="str">
            <v>Г. Смоленск, бульвар Гагарина, д. 4</v>
          </cell>
          <cell r="D1571">
            <v>12675362.27</v>
          </cell>
        </row>
        <row r="1572">
          <cell r="C1572" t="str">
            <v>Г. Смоленск, бульвар Гагарина, д. 5</v>
          </cell>
          <cell r="D1572">
            <v>21774052.5</v>
          </cell>
        </row>
        <row r="1573">
          <cell r="C1573" t="str">
            <v>Г. Смоленск, бульвар Гагарина, д. 6</v>
          </cell>
          <cell r="D1573">
            <v>11712458.75</v>
          </cell>
        </row>
        <row r="1574">
          <cell r="C1574" t="str">
            <v>Г. Смоленск, бульвар Гагарина, д. 7</v>
          </cell>
          <cell r="D1574">
            <v>19329087</v>
          </cell>
        </row>
        <row r="1575">
          <cell r="C1575" t="str">
            <v>Г. Смоленск, бульвар Гагарина, д. 9</v>
          </cell>
          <cell r="D1575">
            <v>10925950</v>
          </cell>
        </row>
        <row r="1576">
          <cell r="C1576" t="str">
            <v>Г. Смоленск, бульвар Гагарина, д. 10</v>
          </cell>
          <cell r="D1576">
            <v>30386474.079999994</v>
          </cell>
        </row>
        <row r="1577">
          <cell r="C1577" t="str">
            <v>Г. Смоленск, Витебское шоссе, д. 1а</v>
          </cell>
          <cell r="D1577">
            <v>8252200</v>
          </cell>
        </row>
        <row r="1578">
          <cell r="C1578" t="str">
            <v>Г. Смоленск, Витебское шоссе, д. 6</v>
          </cell>
          <cell r="D1578">
            <v>3468579.52</v>
          </cell>
        </row>
        <row r="1579">
          <cell r="C1579" t="str">
            <v>Г. Смоленск, городок Коминтерна, д. 5</v>
          </cell>
          <cell r="D1579">
            <v>886895.20000000007</v>
          </cell>
        </row>
        <row r="1580">
          <cell r="C1580" t="str">
            <v>Г. Смоленск, городок Коминтерна, д. 15</v>
          </cell>
          <cell r="D1580">
            <v>3693124.8000000003</v>
          </cell>
        </row>
        <row r="1581">
          <cell r="C1581" t="str">
            <v>Г. Смоленск, городок Коминтерна, д. 16</v>
          </cell>
          <cell r="D1581">
            <v>18324412.799999997</v>
          </cell>
        </row>
        <row r="1582">
          <cell r="C1582" t="str">
            <v>Г. Смоленск, городок Коминтерна, д. 17</v>
          </cell>
          <cell r="D1582">
            <v>21956868.799999997</v>
          </cell>
        </row>
        <row r="1583">
          <cell r="C1583" t="str">
            <v>Г. Смоленск, мкрн. Королевка, д. 7</v>
          </cell>
          <cell r="D1583">
            <v>10775275.02</v>
          </cell>
        </row>
        <row r="1584">
          <cell r="C1584" t="str">
            <v>Г. Смоленск, мкрн. Южный, д. 39а</v>
          </cell>
          <cell r="D1584">
            <v>80366.600000000006</v>
          </cell>
        </row>
        <row r="1585">
          <cell r="C1585" t="str">
            <v>Г. Смоленск, пер. 1-й Краснофлотский, д. 13</v>
          </cell>
          <cell r="D1585">
            <v>23484895</v>
          </cell>
        </row>
        <row r="1586">
          <cell r="C1586" t="str">
            <v>Г. Смоленск, пер. 2-й Краснофлотский, д. 34а</v>
          </cell>
          <cell r="D1586">
            <v>71423.070000000007</v>
          </cell>
        </row>
        <row r="1587">
          <cell r="C1587" t="str">
            <v>Г. Смоленск, пер. 2-й Краснофлотский, д. 34б</v>
          </cell>
          <cell r="D1587">
            <v>71769.289999999994</v>
          </cell>
        </row>
        <row r="1588">
          <cell r="C1588" t="str">
            <v>Г. Смоленск, пер. 2-й Краснофлотский, д. 34в</v>
          </cell>
          <cell r="D1588">
            <v>72089</v>
          </cell>
        </row>
        <row r="1589">
          <cell r="C1589" t="str">
            <v>Г. Смоленск, пер. 2-й Краснофлотский, д. 46</v>
          </cell>
          <cell r="D1589">
            <v>12817167</v>
          </cell>
        </row>
        <row r="1590">
          <cell r="C1590" t="str">
            <v>Г. Смоленск, пер. 4-й Слобода-Садки, д. 15</v>
          </cell>
          <cell r="D1590">
            <v>12499045.040000001</v>
          </cell>
        </row>
        <row r="1591">
          <cell r="C1591" t="str">
            <v>Г. Смоленск, пер. 4-й Слобода-Садки, д. 35</v>
          </cell>
          <cell r="D1591">
            <v>77993.88</v>
          </cell>
        </row>
        <row r="1592">
          <cell r="C1592" t="str">
            <v>Г. Смоленск, пер. Запольный, д. 3</v>
          </cell>
          <cell r="D1592">
            <v>74735.929999999993</v>
          </cell>
        </row>
        <row r="1593">
          <cell r="C1593" t="str">
            <v>Г. Смоленск, пер. Киевский, д. 16, корпус 2</v>
          </cell>
          <cell r="D1593">
            <v>7262290.8899999997</v>
          </cell>
        </row>
        <row r="1594">
          <cell r="C1594" t="str">
            <v>Г. Смоленск, пер. Колхозный, д. 19</v>
          </cell>
          <cell r="D1594">
            <v>14269964.25</v>
          </cell>
        </row>
        <row r="1595">
          <cell r="C1595" t="str">
            <v>Г. Смоленск, пер. Ново-Чернушенский, д. 2</v>
          </cell>
          <cell r="D1595">
            <v>121959.23</v>
          </cell>
        </row>
        <row r="1596">
          <cell r="C1596" t="str">
            <v>Г. Смоленск, пер. Смирнова, д. 5</v>
          </cell>
          <cell r="D1596">
            <v>20818872</v>
          </cell>
        </row>
        <row r="1597">
          <cell r="C1597" t="str">
            <v>Г. Смоленск, пер. Станционный, д. 4</v>
          </cell>
          <cell r="D1597">
            <v>80497.820000000007</v>
          </cell>
        </row>
        <row r="1598">
          <cell r="C1598" t="str">
            <v>Г. Смоленск, пер. Станционный, д. 6</v>
          </cell>
          <cell r="D1598">
            <v>7712645.8999999994</v>
          </cell>
        </row>
        <row r="1599">
          <cell r="C1599" t="str">
            <v>Г. Смоленск, пер. Станционный, д. 8</v>
          </cell>
          <cell r="D1599">
            <v>7720908.5</v>
          </cell>
        </row>
        <row r="1600">
          <cell r="C1600" t="str">
            <v>Г. Смоленск, пер. Хлебозаводской, д. 18</v>
          </cell>
          <cell r="D1600">
            <v>59704.31</v>
          </cell>
        </row>
        <row r="1601">
          <cell r="C1601" t="str">
            <v>Г. Смоленск, пос. 430 км, д. 20</v>
          </cell>
          <cell r="D1601">
            <v>5625349.5</v>
          </cell>
        </row>
        <row r="1602">
          <cell r="C1602" t="str">
            <v>Г. Смоленск, пос. Анастасино, д. 36</v>
          </cell>
          <cell r="D1602">
            <v>51520.74</v>
          </cell>
        </row>
        <row r="1603">
          <cell r="C1603" t="str">
            <v>Г. Смоленск, пос. Вязовенька, д. 4</v>
          </cell>
          <cell r="D1603">
            <v>49585.29</v>
          </cell>
        </row>
        <row r="1604">
          <cell r="C1604" t="str">
            <v>Г. Смоленск, пос. Красный Бор, в/ч 83283, д. 4</v>
          </cell>
          <cell r="D1604">
            <v>44014.47</v>
          </cell>
        </row>
        <row r="1605">
          <cell r="C1605" t="str">
            <v>Г. Смоленск, пос. Красный Бор, в/ч 83283, д. 8</v>
          </cell>
          <cell r="D1605">
            <v>5947484.8000000007</v>
          </cell>
        </row>
        <row r="1606">
          <cell r="C1606" t="str">
            <v>Г. Смоленск, пос. Миловидово, д. 2</v>
          </cell>
          <cell r="D1606">
            <v>3487500</v>
          </cell>
        </row>
        <row r="1607">
          <cell r="C1607" t="str">
            <v>Г. Смоленск, пос. Миловидово, д. 3</v>
          </cell>
          <cell r="D1607">
            <v>3487500</v>
          </cell>
        </row>
        <row r="1608">
          <cell r="C1608" t="str">
            <v>Г. Смоленск, пос. Серебрянка, д. 68а</v>
          </cell>
          <cell r="D1608">
            <v>44014.47</v>
          </cell>
        </row>
        <row r="1609">
          <cell r="C1609" t="str">
            <v>Г. Смоленск, пос. Серебрянка, д. 68б</v>
          </cell>
          <cell r="D1609">
            <v>42079.7</v>
          </cell>
        </row>
        <row r="1610">
          <cell r="C1610" t="str">
            <v>Г. Смоленск, пос. Тихвинка, д. 24</v>
          </cell>
          <cell r="D1610">
            <v>42865.37</v>
          </cell>
        </row>
        <row r="1611">
          <cell r="C1611" t="str">
            <v>Г. Смоленск, пос. Тихвинка, д. 26</v>
          </cell>
          <cell r="D1611">
            <v>1256472</v>
          </cell>
        </row>
        <row r="1612">
          <cell r="C1612" t="str">
            <v>Г. Смоленск, пр. Дзержинского, д. 8</v>
          </cell>
          <cell r="D1612">
            <v>3757815.63</v>
          </cell>
        </row>
        <row r="1613">
          <cell r="C1613" t="str">
            <v>Г. Смоленск, 
пр. Маршала Конева, д. 29</v>
          </cell>
          <cell r="D1613">
            <v>10641750</v>
          </cell>
        </row>
        <row r="1614">
          <cell r="C1614" t="str">
            <v>Г. Смоленск, пр. Трамвайный, д. 2</v>
          </cell>
          <cell r="D1614">
            <v>14270769.529999999</v>
          </cell>
        </row>
        <row r="1615">
          <cell r="C1615" t="str">
            <v>Г. Смоленск, просп. Гагарина, д. 17</v>
          </cell>
          <cell r="D1615">
            <v>164405.54</v>
          </cell>
        </row>
        <row r="1616">
          <cell r="C1616" t="str">
            <v>Г. Смоленск, просп. Гагарина, д. 19</v>
          </cell>
          <cell r="D1616">
            <v>138840.85999999999</v>
          </cell>
        </row>
        <row r="1617">
          <cell r="C1617" t="str">
            <v>Г. Смоленск, просп. Гагарина, д. 48а</v>
          </cell>
          <cell r="D1617">
            <v>7267000.1299999999</v>
          </cell>
        </row>
        <row r="1618">
          <cell r="C1618" t="str">
            <v>Г. Смоленск, просп. Гагарина, д. 72</v>
          </cell>
          <cell r="D1618">
            <v>10775384.439999999</v>
          </cell>
        </row>
        <row r="1619">
          <cell r="C1619" t="str">
            <v>Г. Смоленск, просп. Гагарина, д. 74</v>
          </cell>
          <cell r="D1619">
            <v>7260208.5300000003</v>
          </cell>
        </row>
        <row r="1620">
          <cell r="C1620" t="str">
            <v>Г. Смоленск, просп. Строителей, д. 24</v>
          </cell>
          <cell r="D1620">
            <v>17832998.949999999</v>
          </cell>
        </row>
        <row r="1621">
          <cell r="C1621" t="str">
            <v>Г. Смоленск, ул. 12 лет Октября, д. 7а</v>
          </cell>
          <cell r="D1621">
            <v>238840</v>
          </cell>
        </row>
        <row r="1622">
          <cell r="C1622" t="str">
            <v>Г. Смоленск, ул. 12 лет Октября, д. 15</v>
          </cell>
          <cell r="D1622">
            <v>26001002.400000002</v>
          </cell>
        </row>
        <row r="1623">
          <cell r="C1623" t="str">
            <v>Г. Смоленск, ул. 25 Сентября, д. 32</v>
          </cell>
          <cell r="D1623">
            <v>7276783.9500000002</v>
          </cell>
        </row>
        <row r="1624">
          <cell r="C1624" t="str">
            <v>Г. Смоленск, ул. 2-я Вяземская, д. 3</v>
          </cell>
          <cell r="D1624">
            <v>8374559.4500000002</v>
          </cell>
        </row>
        <row r="1625">
          <cell r="C1625" t="str">
            <v>Г. Смоленск, ул. 2-я Вяземская, д. 5</v>
          </cell>
          <cell r="D1625">
            <v>6826820</v>
          </cell>
        </row>
        <row r="1626">
          <cell r="C1626" t="str">
            <v>Г. Смоленск, ул. 4-я Загорная, д. 9</v>
          </cell>
          <cell r="D1626">
            <v>48091.1</v>
          </cell>
        </row>
        <row r="1627">
          <cell r="C1627" t="str">
            <v>Г. Смоленск, ул. 4-я Загорная, д. 11</v>
          </cell>
          <cell r="D1627">
            <v>4666630.67</v>
          </cell>
        </row>
        <row r="1628">
          <cell r="C1628" t="str">
            <v>Г. Смоленск, ул. Автозаводская, д. 17</v>
          </cell>
          <cell r="D1628">
            <v>7712207.04</v>
          </cell>
        </row>
        <row r="1629">
          <cell r="C1629" t="str">
            <v>Г. Смоленск, ул. Автозаводская, д. 27</v>
          </cell>
          <cell r="D1629">
            <v>9160104.8200000003</v>
          </cell>
        </row>
        <row r="1630">
          <cell r="C1630" t="str">
            <v>Г. Смоленск, ул. Автозаводская, д. 29</v>
          </cell>
          <cell r="D1630">
            <v>5582359.0700000003</v>
          </cell>
        </row>
        <row r="1631">
          <cell r="C1631" t="str">
            <v>Г. Смоленск, ул. Автозаводская, д. 30</v>
          </cell>
          <cell r="D1631">
            <v>5553207.209999999</v>
          </cell>
        </row>
        <row r="1632">
          <cell r="C1632" t="str">
            <v>Г. Смоленск, ул. Академика Петрова, д. 1</v>
          </cell>
          <cell r="D1632">
            <v>31260181.699999999</v>
          </cell>
        </row>
        <row r="1633">
          <cell r="C1633" t="str">
            <v>Г. Смоленск, ул. Академика Петрова, д. 3</v>
          </cell>
          <cell r="D1633">
            <v>29050190.650000002</v>
          </cell>
        </row>
        <row r="1634">
          <cell r="C1634" t="str">
            <v>Г. Смоленск, ул. Академика Петрова, д. 5</v>
          </cell>
          <cell r="D1634">
            <v>135553</v>
          </cell>
        </row>
        <row r="1635">
          <cell r="C1635" t="str">
            <v>Г. Смоленск, ул. Академика Петрова, д. 7</v>
          </cell>
          <cell r="D1635">
            <v>24989510.450000003</v>
          </cell>
        </row>
        <row r="1636">
          <cell r="C1636" t="str">
            <v>Г. Смоленск, ул. Академика Петрова, д. 9</v>
          </cell>
          <cell r="D1636">
            <v>27507651.440000001</v>
          </cell>
        </row>
        <row r="1637">
          <cell r="C1637" t="str">
            <v>Г. Смоленск, ул. Багратиона, д. 10</v>
          </cell>
          <cell r="D1637">
            <v>107602.07</v>
          </cell>
        </row>
        <row r="1638">
          <cell r="C1638" t="str">
            <v>Г. Смоленск, ул. Багратиона, д. 12/13</v>
          </cell>
          <cell r="D1638">
            <v>137435.35</v>
          </cell>
        </row>
        <row r="1639">
          <cell r="C1639" t="str">
            <v>Г. Смоленск, ул. Багратиона, д. 13</v>
          </cell>
          <cell r="D1639">
            <v>40934665.549999997</v>
          </cell>
        </row>
        <row r="1640">
          <cell r="C1640" t="str">
            <v>Г. Смоленск, ул. Багратиона, д. 14/12</v>
          </cell>
          <cell r="D1640">
            <v>148390.96</v>
          </cell>
        </row>
        <row r="1641">
          <cell r="C1641" t="str">
            <v>Г. Смоленск, ул. Багратиона, д. 16</v>
          </cell>
          <cell r="D1641">
            <v>12748430.430000002</v>
          </cell>
        </row>
        <row r="1642">
          <cell r="C1642" t="str">
            <v>Г. Смоленск, ул. Багратиона, д. 20</v>
          </cell>
          <cell r="D1642">
            <v>9831000</v>
          </cell>
        </row>
        <row r="1643">
          <cell r="C1643" t="str">
            <v>Г. Смоленск, ул. Багратиона, д. 21</v>
          </cell>
          <cell r="D1643">
            <v>20733089.75</v>
          </cell>
        </row>
        <row r="1644">
          <cell r="C1644" t="str">
            <v>Г. Смоленск, ул. Багратиона, д. 22</v>
          </cell>
          <cell r="D1644">
            <v>126136.73</v>
          </cell>
        </row>
        <row r="1645">
          <cell r="C1645" t="str">
            <v>Г. Смоленск, ул. Белинского, д. 5</v>
          </cell>
          <cell r="D1645">
            <v>80117.83</v>
          </cell>
        </row>
        <row r="1646">
          <cell r="C1646" t="str">
            <v>Г. Смоленск, ул. Белинского, д. 7</v>
          </cell>
          <cell r="D1646">
            <v>88559.34</v>
          </cell>
        </row>
        <row r="1647">
          <cell r="C1647" t="str">
            <v>Г. Смоленск, 
ул. Большая Краснофлотская, д. 7</v>
          </cell>
          <cell r="D1647">
            <v>4531208</v>
          </cell>
        </row>
        <row r="1648">
          <cell r="C1648" t="str">
            <v>Г. Смоленск, ул. Бородинская, д. 1</v>
          </cell>
          <cell r="D1648">
            <v>14340000</v>
          </cell>
        </row>
        <row r="1649">
          <cell r="C1649" t="str">
            <v>Г. Смоленск, ул. Брестская, д. 1</v>
          </cell>
          <cell r="D1649">
            <v>79419.360000000001</v>
          </cell>
        </row>
        <row r="1650">
          <cell r="C1650" t="str">
            <v>Г. Смоленск, 
ул. Валентины Гризодубовой, д. 2</v>
          </cell>
          <cell r="D1650">
            <v>17838972.120000001</v>
          </cell>
        </row>
        <row r="1651">
          <cell r="C1651" t="str">
            <v>Г. Смоленск, ул. Гастелло, д. 12</v>
          </cell>
          <cell r="D1651">
            <v>65408.6</v>
          </cell>
        </row>
        <row r="1652">
          <cell r="C1652" t="str">
            <v>Г. Смоленск, ул. Гастелло, д. 20</v>
          </cell>
          <cell r="D1652">
            <v>64697.11</v>
          </cell>
        </row>
        <row r="1653">
          <cell r="C1653" t="str">
            <v>Г. Смоленск, ул. Герцена, д. 13</v>
          </cell>
          <cell r="D1653">
            <v>8695999.6000000015</v>
          </cell>
        </row>
        <row r="1654">
          <cell r="C1654" t="str">
            <v>Г. Смоленск, ул. Герцена, д. 13а</v>
          </cell>
          <cell r="D1654">
            <v>9636893.6000000015</v>
          </cell>
        </row>
        <row r="1655">
          <cell r="C1655" t="str">
            <v>Г. Смоленск, ул. Госпитальная, д. 4а</v>
          </cell>
          <cell r="D1655">
            <v>13317551.499999998</v>
          </cell>
        </row>
        <row r="1656">
          <cell r="C1656" t="str">
            <v>Г. Смоленск, ул. Госпитальная, д. 10</v>
          </cell>
          <cell r="D1656">
            <v>646275</v>
          </cell>
        </row>
        <row r="1657">
          <cell r="C1657" t="str">
            <v>Г. Смоленск, ул. Госпитальная, д. 15</v>
          </cell>
          <cell r="D1657">
            <v>17842560.800000001</v>
          </cell>
        </row>
        <row r="1658">
          <cell r="C1658" t="str">
            <v>Г. Смоленск, ул. Госпитальная, д. 31</v>
          </cell>
          <cell r="D1658">
            <v>80170.27</v>
          </cell>
        </row>
        <row r="1659">
          <cell r="C1659" t="str">
            <v>Г. Смоленск, ул. Губенко, д. 9</v>
          </cell>
          <cell r="D1659">
            <v>22343828</v>
          </cell>
        </row>
        <row r="1660">
          <cell r="C1660" t="str">
            <v>Г. Смоленск, ул. Губенко, д. 10</v>
          </cell>
          <cell r="D1660">
            <v>88702.56</v>
          </cell>
        </row>
        <row r="1661">
          <cell r="C1661" t="str">
            <v>Г. Смоленск, ул. Губенко, д. 14</v>
          </cell>
          <cell r="D1661">
            <v>116701.64</v>
          </cell>
        </row>
        <row r="1662">
          <cell r="C1662" t="str">
            <v>Г. Смоленск, ул. Дзержинского, д. 2а</v>
          </cell>
          <cell r="D1662">
            <v>10347611.359999999</v>
          </cell>
        </row>
        <row r="1663">
          <cell r="C1663" t="str">
            <v>Г. Смоленск, ул. Дзержинского, д. 24</v>
          </cell>
          <cell r="D1663">
            <v>2484609.7999999998</v>
          </cell>
        </row>
        <row r="1664">
          <cell r="C1664" t="str">
            <v>Г. Смоленск, ул. Докучаева, д. 4</v>
          </cell>
          <cell r="D1664">
            <v>949900</v>
          </cell>
        </row>
        <row r="1665">
          <cell r="C1665" t="str">
            <v>Г. Смоленск, ул. Докучаева, д. 6</v>
          </cell>
          <cell r="D1665">
            <v>78124</v>
          </cell>
        </row>
        <row r="1666">
          <cell r="C1666" t="str">
            <v>Г. Смоленск, ул. Докучаева, д. 11</v>
          </cell>
          <cell r="D1666">
            <v>74885.52</v>
          </cell>
        </row>
        <row r="1667">
          <cell r="C1667" t="str">
            <v>Г. Смоленск, ул. Исаковского, д. 18</v>
          </cell>
          <cell r="D1667">
            <v>16325082</v>
          </cell>
        </row>
        <row r="1668">
          <cell r="C1668" t="str">
            <v>Г. Смоленск, ул. Исаковского, д. 20</v>
          </cell>
          <cell r="D1668">
            <v>19999053.649999999</v>
          </cell>
        </row>
        <row r="1669">
          <cell r="C1669" t="str">
            <v>Г. Смоленск, ул. Исаковского, д. 26</v>
          </cell>
          <cell r="D1669">
            <v>27059.84</v>
          </cell>
        </row>
        <row r="1670">
          <cell r="C1670" t="str">
            <v>Г. Смоленск, ул. Карбышева, д. 13</v>
          </cell>
          <cell r="D1670">
            <v>3581928</v>
          </cell>
        </row>
        <row r="1671">
          <cell r="C1671" t="str">
            <v>Г. Смоленск, ул. Кирилла и Мефодия, д. 1</v>
          </cell>
          <cell r="D1671">
            <v>211960</v>
          </cell>
        </row>
        <row r="1672">
          <cell r="C1672" t="str">
            <v>Г. Смоленск, ул. Кирова, д. 2а</v>
          </cell>
          <cell r="D1672">
            <v>76721.119999999995</v>
          </cell>
        </row>
        <row r="1673">
          <cell r="C1673" t="str">
            <v>Г. Смоленск, ул. Кирова, д. 2/57</v>
          </cell>
          <cell r="D1673">
            <v>136962.32999999999</v>
          </cell>
        </row>
        <row r="1674">
          <cell r="C1674" t="str">
            <v>Г. Смоленск, ул. Кирова, д. 11/3</v>
          </cell>
          <cell r="D1674">
            <v>12372309</v>
          </cell>
        </row>
        <row r="1675">
          <cell r="C1675" t="str">
            <v>Г. Смоленск, ул. Кирова, д. 16</v>
          </cell>
          <cell r="D1675">
            <v>4946497.5999999996</v>
          </cell>
        </row>
        <row r="1676">
          <cell r="C1676" t="str">
            <v>Г. Смоленск, ул. Кирова, д. 17а</v>
          </cell>
          <cell r="D1676">
            <v>15884401.35</v>
          </cell>
        </row>
        <row r="1677">
          <cell r="C1677" t="str">
            <v>Г. Смоленск, ул. Кирова, д. 18</v>
          </cell>
          <cell r="D1677">
            <v>20947539.100000001</v>
          </cell>
        </row>
        <row r="1678">
          <cell r="C1678" t="str">
            <v>Г. Смоленск, ул. Кирова, д. 19</v>
          </cell>
          <cell r="D1678">
            <v>8534108</v>
          </cell>
        </row>
        <row r="1679">
          <cell r="C1679" t="str">
            <v>Г. Смоленск, ул. Кирова, д. 19а</v>
          </cell>
          <cell r="D1679">
            <v>17411129</v>
          </cell>
        </row>
        <row r="1680">
          <cell r="C1680" t="str">
            <v>Г. Смоленск, ул. Кирова, д. 22</v>
          </cell>
          <cell r="D1680">
            <v>85565.96</v>
          </cell>
        </row>
        <row r="1681">
          <cell r="C1681" t="str">
            <v>Г. Смоленск, ул. Кирова, д. 24</v>
          </cell>
          <cell r="D1681">
            <v>8765007.0199999996</v>
          </cell>
        </row>
        <row r="1682">
          <cell r="C1682" t="str">
            <v>Г. Смоленск, ул. Кирова, д. 27в</v>
          </cell>
          <cell r="D1682">
            <v>10805000</v>
          </cell>
        </row>
        <row r="1683">
          <cell r="C1683" t="str">
            <v>Г. Смоленск, ул. Кирова, д. 29</v>
          </cell>
          <cell r="D1683">
            <v>71401.820000000007</v>
          </cell>
        </row>
        <row r="1684">
          <cell r="C1684" t="str">
            <v>Г. Смоленск, ул. Кирова, д. 34</v>
          </cell>
          <cell r="D1684">
            <v>70012.94</v>
          </cell>
        </row>
        <row r="1685">
          <cell r="C1685" t="str">
            <v>Г. Смоленск, ул. Кирова, д. 55</v>
          </cell>
          <cell r="D1685">
            <v>118548.39</v>
          </cell>
        </row>
        <row r="1686">
          <cell r="C1686" t="str">
            <v>Г. Смоленск, ул. Кловская, д. 25</v>
          </cell>
          <cell r="D1686">
            <v>17875000</v>
          </cell>
        </row>
        <row r="1687">
          <cell r="C1687" t="str">
            <v>Г. Смоленск, ул. Ключевая, д. 6б</v>
          </cell>
          <cell r="D1687">
            <v>58354.239999999998</v>
          </cell>
        </row>
        <row r="1688">
          <cell r="C1688" t="str">
            <v>Г. Смоленск, ул. Козлова, д. 5</v>
          </cell>
          <cell r="D1688">
            <v>77787.899999999994</v>
          </cell>
        </row>
        <row r="1689">
          <cell r="C1689" t="str">
            <v>Г. Смоленск, ул. Коненкова, д. 3</v>
          </cell>
          <cell r="D1689">
            <v>4501200</v>
          </cell>
        </row>
        <row r="1690">
          <cell r="C1690" t="str">
            <v>Г. Смоленск, ул. Кооперативная, д. 31</v>
          </cell>
          <cell r="D1690">
            <v>41462.76</v>
          </cell>
        </row>
        <row r="1691">
          <cell r="C1691" t="str">
            <v>Г. Смоленск, ул. Котовского, д. 1а</v>
          </cell>
          <cell r="D1691">
            <v>61787.8</v>
          </cell>
        </row>
        <row r="1692">
          <cell r="C1692" t="str">
            <v>Г. Смоленск, ул. Котовского, д. 5б</v>
          </cell>
          <cell r="D1692">
            <v>13855593.77</v>
          </cell>
        </row>
        <row r="1693">
          <cell r="C1693" t="str">
            <v>Г. Смоленск, ул. Котовского, д. 7</v>
          </cell>
          <cell r="D1693">
            <v>63456.24</v>
          </cell>
        </row>
        <row r="1694">
          <cell r="C1694" t="str">
            <v>Г. Смоленск, ул. Крупской, д. 43/2</v>
          </cell>
          <cell r="D1694">
            <v>89757.26</v>
          </cell>
        </row>
        <row r="1695">
          <cell r="C1695" t="str">
            <v>Г. Смоленск, ул. Крупской, д. 44б</v>
          </cell>
          <cell r="D1695">
            <v>10805000</v>
          </cell>
        </row>
        <row r="1696">
          <cell r="C1696" t="str">
            <v>Г. Смоленск, ул. Крупской, д. 62</v>
          </cell>
          <cell r="D1696">
            <v>18380604</v>
          </cell>
        </row>
        <row r="1697">
          <cell r="C1697" t="str">
            <v>Г. Смоленск, ул. Крупской, д. 64</v>
          </cell>
          <cell r="D1697">
            <v>5812500</v>
          </cell>
        </row>
        <row r="1698">
          <cell r="C1698" t="str">
            <v>Г. Смоленск, ул. Куйбышева, д. 9</v>
          </cell>
          <cell r="D1698">
            <v>3735000</v>
          </cell>
        </row>
        <row r="1699">
          <cell r="C1699" t="str">
            <v>Г. Смоленск, ул. Кутузова, д. 2а</v>
          </cell>
          <cell r="D1699">
            <v>15938902.57</v>
          </cell>
        </row>
        <row r="1700">
          <cell r="C1700" t="str">
            <v>Г. Смоленск, ул. Кутузова, д. 4</v>
          </cell>
          <cell r="D1700">
            <v>14782014.419999998</v>
          </cell>
        </row>
        <row r="1701">
          <cell r="C1701" t="str">
            <v>Г. Смоленск, ул. Кутузова, д. 6</v>
          </cell>
          <cell r="D1701">
            <v>140963.93</v>
          </cell>
        </row>
        <row r="1702">
          <cell r="C1702" t="str">
            <v>Г. Смоленск, ул. Кутузова, д. 8</v>
          </cell>
          <cell r="D1702">
            <v>15527674.57</v>
          </cell>
        </row>
        <row r="1703">
          <cell r="C1703" t="str">
            <v>Г. Смоленск, ул. Кутузова, д. 8а</v>
          </cell>
          <cell r="D1703">
            <v>13903153.15</v>
          </cell>
        </row>
        <row r="1704">
          <cell r="C1704" t="str">
            <v>Г. Смоленск, ул. Кутузова, д. 30</v>
          </cell>
          <cell r="D1704">
            <v>22306660.73</v>
          </cell>
        </row>
        <row r="1705">
          <cell r="C1705" t="str">
            <v>Г. Смоленск, ул. Лавочкина, д. 42</v>
          </cell>
          <cell r="D1705">
            <v>130394.82</v>
          </cell>
        </row>
        <row r="1706">
          <cell r="C1706" t="str">
            <v>Г. Смоленск, ул. Лавочкина, д. 43</v>
          </cell>
          <cell r="D1706">
            <v>69592.600000000006</v>
          </cell>
        </row>
        <row r="1707">
          <cell r="C1707" t="str">
            <v>Г. Смоленск, ул. Лавочкина, д. 44</v>
          </cell>
          <cell r="D1707">
            <v>117435.57</v>
          </cell>
        </row>
        <row r="1708">
          <cell r="C1708" t="str">
            <v>Г. Смоленск, ул. Лавочкина, д. 53а</v>
          </cell>
          <cell r="D1708">
            <v>8321560</v>
          </cell>
        </row>
        <row r="1709">
          <cell r="C1709" t="str">
            <v>Г. Смоленск, ул. Лавочкина, д. 54а</v>
          </cell>
          <cell r="D1709">
            <v>13534188.799999999</v>
          </cell>
        </row>
        <row r="1710">
          <cell r="C1710" t="str">
            <v>Г. Смоленск, ул. Лавочкина, д. 54б</v>
          </cell>
          <cell r="D1710">
            <v>24825955.57</v>
          </cell>
        </row>
        <row r="1711">
          <cell r="C1711" t="str">
            <v>Г. Смоленск, ул. Лавочкина, д. 56</v>
          </cell>
          <cell r="D1711">
            <v>7151056</v>
          </cell>
        </row>
        <row r="1712">
          <cell r="C1712" t="str">
            <v>Г. Смоленск, ул. Лавочкина, д. 58</v>
          </cell>
          <cell r="D1712">
            <v>7197211.6799999997</v>
          </cell>
        </row>
        <row r="1713">
          <cell r="C1713" t="str">
            <v>Г. Смоленск, ул. Лавочкина, д. 60</v>
          </cell>
          <cell r="D1713">
            <v>4889542.4000000004</v>
          </cell>
        </row>
        <row r="1714">
          <cell r="C1714" t="str">
            <v>Г. Смоленск, ул. Ленина, д. 30</v>
          </cell>
          <cell r="D1714">
            <v>77124.41</v>
          </cell>
        </row>
        <row r="1715">
          <cell r="C1715" t="str">
            <v>Г. Смоленск, ул. Ленина, д. 31/19</v>
          </cell>
          <cell r="D1715">
            <v>10201026.880000001</v>
          </cell>
        </row>
        <row r="1716">
          <cell r="C1716" t="str">
            <v>Г. Смоленск, ул. Ленина, д. 34</v>
          </cell>
          <cell r="D1716">
            <v>75609.289999999994</v>
          </cell>
        </row>
        <row r="1717">
          <cell r="C1717" t="str">
            <v>Г. Смоленск, ул. Ленина, д. 38</v>
          </cell>
          <cell r="D1717">
            <v>75943.16</v>
          </cell>
        </row>
        <row r="1718">
          <cell r="C1718" t="str">
            <v>Г. Смоленск, ул. Ломоносова, д. 1/74</v>
          </cell>
          <cell r="D1718">
            <v>136430.76999999999</v>
          </cell>
        </row>
        <row r="1719">
          <cell r="C1719" t="str">
            <v>Г. Смоленск, ул. Ломоносова, д. 3</v>
          </cell>
          <cell r="D1719">
            <v>109690.75</v>
          </cell>
        </row>
        <row r="1720">
          <cell r="C1720" t="str">
            <v>Г. Смоленск, ул. Ломоносова, д. 5</v>
          </cell>
          <cell r="D1720">
            <v>20160861.5</v>
          </cell>
        </row>
        <row r="1721">
          <cell r="C1721" t="str">
            <v>Г. Смоленск, ул. Ломоносова, д. 6а</v>
          </cell>
          <cell r="D1721">
            <v>24661770.550000001</v>
          </cell>
        </row>
        <row r="1722">
          <cell r="C1722" t="str">
            <v>Г. Смоленск, ул. Ломоносова, д. 6б</v>
          </cell>
          <cell r="D1722">
            <v>131867.95000000001</v>
          </cell>
        </row>
        <row r="1723">
          <cell r="C1723" t="str">
            <v>Г. Смоленск, ул. Ломоносова, д. 9</v>
          </cell>
          <cell r="D1723">
            <v>109641.22</v>
          </cell>
        </row>
        <row r="1724">
          <cell r="C1724" t="str">
            <v>Г. Смоленск, ул. Ломоносова, д. 15а</v>
          </cell>
          <cell r="D1724">
            <v>125429.54</v>
          </cell>
        </row>
        <row r="1725">
          <cell r="C1725" t="str">
            <v>Г. Смоленск, ул. Ломоносова, д. 16</v>
          </cell>
          <cell r="D1725">
            <v>165804.67000000001</v>
          </cell>
        </row>
        <row r="1726">
          <cell r="C1726" t="str">
            <v>Г. Смоленск, ул. Ломоносова, д. 17</v>
          </cell>
          <cell r="D1726">
            <v>21807077.759999998</v>
          </cell>
        </row>
        <row r="1727">
          <cell r="C1727" t="str">
            <v>Г. Смоленск, ул. Ломоносова, д. 17а</v>
          </cell>
          <cell r="D1727">
            <v>21975968.799999997</v>
          </cell>
        </row>
        <row r="1728">
          <cell r="C1728" t="str">
            <v>Г. Смоленск, ул. Ломоносова, д. 21</v>
          </cell>
          <cell r="D1728">
            <v>5817325</v>
          </cell>
        </row>
        <row r="1729">
          <cell r="C1729" t="str">
            <v>Г. Смоленск, ул. Ломоносова, д. 21а</v>
          </cell>
          <cell r="D1729">
            <v>24463289.600000001</v>
          </cell>
        </row>
        <row r="1730">
          <cell r="C1730" t="str">
            <v>Г. Смоленск, ул. Ломоносова, д. 23</v>
          </cell>
          <cell r="D1730">
            <v>4724568</v>
          </cell>
        </row>
        <row r="1731">
          <cell r="C1731" t="str">
            <v>Г. Смоленск, ул. Мало-Краснофлотская, д. 29б</v>
          </cell>
          <cell r="D1731">
            <v>4313650</v>
          </cell>
        </row>
        <row r="1732">
          <cell r="C1732" t="str">
            <v>Г. Смоленск, ул. Мало-Краснофлотская, д. 31</v>
          </cell>
          <cell r="D1732">
            <v>66436.56</v>
          </cell>
        </row>
        <row r="1733">
          <cell r="C1733" t="str">
            <v>Г. Смоленск, ул. Мало-Краснофлотская, д. 31а</v>
          </cell>
          <cell r="D1733">
            <v>81902.28</v>
          </cell>
        </row>
        <row r="1734">
          <cell r="C1734" t="str">
            <v>Г. Смоленск, ул. Мало-Краснофлотская, д. 33</v>
          </cell>
          <cell r="D1734">
            <v>72308.960000000006</v>
          </cell>
        </row>
        <row r="1735">
          <cell r="C1735" t="str">
            <v>Г. Смоленск, ул. Мало-Краснофлотская, д. 35</v>
          </cell>
          <cell r="D1735">
            <v>75212.53</v>
          </cell>
        </row>
        <row r="1736">
          <cell r="C1736" t="str">
            <v>Г. Смоленск, ул. Марии Октябрьской, д. 14</v>
          </cell>
          <cell r="D1736">
            <v>10784878.6</v>
          </cell>
        </row>
        <row r="1737">
          <cell r="C1737" t="str">
            <v>Г. Смоленск, ул. Маршала Еременко, д. 2</v>
          </cell>
          <cell r="D1737">
            <v>7440144.5</v>
          </cell>
        </row>
        <row r="1738">
          <cell r="C1738" t="str">
            <v>Г. Смоленск, ул. Маршала Еременко, д. 4</v>
          </cell>
          <cell r="D1738">
            <v>7431795.0599999996</v>
          </cell>
        </row>
        <row r="1739">
          <cell r="C1739" t="str">
            <v>Г. Смоленск, ул. Маршала Еременко, д. 28</v>
          </cell>
          <cell r="D1739">
            <v>10781878.92</v>
          </cell>
        </row>
        <row r="1740">
          <cell r="C1740" t="str">
            <v>Г. Смоленск, ул. Маршала Еременко, д. 50</v>
          </cell>
          <cell r="D1740">
            <v>5961600</v>
          </cell>
        </row>
        <row r="1741">
          <cell r="C1741" t="str">
            <v>Г. Смоленск, ул. Маршала Жукова, д. 13</v>
          </cell>
          <cell r="D1741">
            <v>92241.24</v>
          </cell>
        </row>
        <row r="1742">
          <cell r="C1742" t="str">
            <v>Г. Смоленск, ул. Маршала Соколовского, д. 22</v>
          </cell>
          <cell r="D1742">
            <v>21237013.829999998</v>
          </cell>
        </row>
        <row r="1743">
          <cell r="C1743" t="str">
            <v>Г. Смоленск, ул. Маяковского, д. 5</v>
          </cell>
          <cell r="D1743">
            <v>3673113.8</v>
          </cell>
        </row>
        <row r="1744">
          <cell r="C1744" t="str">
            <v>Г. Смоленск, ул. Минская, д. 13</v>
          </cell>
          <cell r="D1744">
            <v>2718163.69</v>
          </cell>
        </row>
        <row r="1745">
          <cell r="C1745" t="str">
            <v>Г. Смоленск, ул. Минская, д. 13а</v>
          </cell>
          <cell r="D1745">
            <v>843727.47</v>
          </cell>
        </row>
        <row r="1746">
          <cell r="C1746" t="str">
            <v>Г. Смоленск, ул. Молодёжная, д. 14</v>
          </cell>
          <cell r="D1746">
            <v>3700398</v>
          </cell>
        </row>
        <row r="1747">
          <cell r="C1747" t="str">
            <v>Г. Смоленск, ул. Московский Большак, д. 47</v>
          </cell>
          <cell r="D1747">
            <v>35525.93</v>
          </cell>
        </row>
        <row r="1748">
          <cell r="C1748" t="str">
            <v>Г. Смоленск, ул. Московский Большак, д. 55а</v>
          </cell>
          <cell r="D1748">
            <v>311379.19999999995</v>
          </cell>
        </row>
        <row r="1749">
          <cell r="C1749" t="str">
            <v xml:space="preserve">Г. Смоленск, ул. Нарвская, д. 5, корпус 2 </v>
          </cell>
          <cell r="D1749">
            <v>3328560</v>
          </cell>
        </row>
        <row r="1750">
          <cell r="C1750" t="str">
            <v>Г. Смоленск, ул. Нарвская, д. 15</v>
          </cell>
          <cell r="D1750">
            <v>1274420</v>
          </cell>
        </row>
        <row r="1751">
          <cell r="C1751" t="str">
            <v>Г. Смоленск, ул. Нахимова, д. 1а</v>
          </cell>
          <cell r="D1751">
            <v>90093.77</v>
          </cell>
        </row>
        <row r="1752">
          <cell r="C1752" t="str">
            <v>Г. Смоленск, ул. Нахимова, д. 3</v>
          </cell>
          <cell r="D1752">
            <v>51971.66</v>
          </cell>
        </row>
        <row r="1753">
          <cell r="C1753" t="str">
            <v>Г. Смоленск, ул. Нахимова, д. 3а</v>
          </cell>
          <cell r="D1753">
            <v>73743.259999999995</v>
          </cell>
        </row>
        <row r="1754">
          <cell r="C1754" t="str">
            <v>Г. Смоленск, ул. Нахимова, д. 4</v>
          </cell>
          <cell r="D1754">
            <v>5251400</v>
          </cell>
        </row>
        <row r="1755">
          <cell r="C1755" t="str">
            <v>Г. Смоленск, ул. Нахимова, д. 5</v>
          </cell>
          <cell r="D1755">
            <v>52327.08</v>
          </cell>
        </row>
        <row r="1756">
          <cell r="C1756" t="str">
            <v>Г. Смоленск, ул. Нахимова, д. 6а</v>
          </cell>
          <cell r="D1756">
            <v>6564250</v>
          </cell>
        </row>
        <row r="1757">
          <cell r="C1757" t="str">
            <v>Г. Смоленск, ул. Нахимова, д. 8</v>
          </cell>
          <cell r="D1757">
            <v>139290.63</v>
          </cell>
        </row>
        <row r="1758">
          <cell r="C1758" t="str">
            <v>Г. Смоленск, ул. Нахимова, д. 10</v>
          </cell>
          <cell r="D1758">
            <v>68891.63</v>
          </cell>
        </row>
        <row r="1759">
          <cell r="C1759" t="str">
            <v>Г. Смоленск, ул. Нахимова, д. 11</v>
          </cell>
          <cell r="D1759">
            <v>69514.48</v>
          </cell>
        </row>
        <row r="1760">
          <cell r="C1760" t="str">
            <v>Г. Смоленск, ул. Нахимова, д. 13а</v>
          </cell>
          <cell r="D1760">
            <v>7247605.3399999999</v>
          </cell>
        </row>
        <row r="1761">
          <cell r="C1761" t="str">
            <v>Г. Смоленск, ул. Нахимова, д. 13б</v>
          </cell>
          <cell r="D1761">
            <v>7248877.1399999997</v>
          </cell>
        </row>
        <row r="1762">
          <cell r="C1762" t="str">
            <v>Г. Смоленск, ул. Нахимова, д. 13г</v>
          </cell>
          <cell r="D1762">
            <v>7270000</v>
          </cell>
        </row>
        <row r="1763">
          <cell r="C1763" t="str">
            <v>Г. Смоленск, ул. Нахимова, д. 18а</v>
          </cell>
          <cell r="D1763">
            <v>35059105.700000003</v>
          </cell>
        </row>
        <row r="1764">
          <cell r="C1764" t="str">
            <v>Г. Смоленск, ул. Нахимова, д. 31</v>
          </cell>
          <cell r="D1764">
            <v>3738678.95</v>
          </cell>
        </row>
        <row r="1765">
          <cell r="C1765" t="str">
            <v>Г. Смоленск, ул. Нахимсона, д. 9</v>
          </cell>
          <cell r="D1765">
            <v>3455463.1999999997</v>
          </cell>
        </row>
        <row r="1766">
          <cell r="C1766" t="str">
            <v>Г. Смоленск, ул. Николаева, д. 6</v>
          </cell>
          <cell r="D1766">
            <v>10585386.350000001</v>
          </cell>
        </row>
        <row r="1767">
          <cell r="C1767" t="str">
            <v>Г. Смоленск, ул. Николаева, д. 16в</v>
          </cell>
          <cell r="D1767">
            <v>2832005</v>
          </cell>
        </row>
        <row r="1768">
          <cell r="C1768" t="str">
            <v>Г. Смоленск, ул. Николаева, д. 20</v>
          </cell>
          <cell r="D1768">
            <v>14321528.939999999</v>
          </cell>
        </row>
        <row r="1769">
          <cell r="C1769" t="str">
            <v>Г. Смоленск, ул. Николаева, д. 24</v>
          </cell>
          <cell r="D1769">
            <v>4631964.8</v>
          </cell>
        </row>
        <row r="1770">
          <cell r="C1770" t="str">
            <v>Г. Смоленск, ул. Николаева, д. 27а</v>
          </cell>
          <cell r="D1770">
            <v>14340000</v>
          </cell>
        </row>
        <row r="1771">
          <cell r="C1771" t="str">
            <v>Г. Смоленск, ул. Николаева, д. 34</v>
          </cell>
          <cell r="D1771">
            <v>129685.22</v>
          </cell>
        </row>
        <row r="1772">
          <cell r="C1772" t="str">
            <v>Г. Смоленск, ул. Николаева, д. 34а</v>
          </cell>
          <cell r="D1772">
            <v>129663.37</v>
          </cell>
        </row>
        <row r="1773">
          <cell r="C1773" t="str">
            <v>Г. Смоленск, ул. Николаева, д. 36</v>
          </cell>
          <cell r="D1773">
            <v>23666124.75</v>
          </cell>
        </row>
        <row r="1774">
          <cell r="C1774" t="str">
            <v>Г. Смоленск, ул. Николаева, д. 38</v>
          </cell>
          <cell r="D1774">
            <v>96664.59</v>
          </cell>
        </row>
        <row r="1775">
          <cell r="C1775" t="str">
            <v>Г. Смоленск, ул. Николаева, д. 40</v>
          </cell>
          <cell r="D1775">
            <v>33313.339999999997</v>
          </cell>
        </row>
        <row r="1776">
          <cell r="C1776" t="str">
            <v>Г. Смоленск, ул. Николаева, д. 42</v>
          </cell>
          <cell r="D1776">
            <v>33066.839999999997</v>
          </cell>
        </row>
        <row r="1777">
          <cell r="C1777" t="str">
            <v>Г. Смоленск, ул. Николаева, д. 44</v>
          </cell>
          <cell r="D1777">
            <v>180399.96</v>
          </cell>
        </row>
        <row r="1778">
          <cell r="C1778" t="str">
            <v>Г. Смоленск, ул. Николаева, д. 51</v>
          </cell>
          <cell r="D1778">
            <v>142970.29</v>
          </cell>
        </row>
        <row r="1779">
          <cell r="C1779" t="str">
            <v>Г. Смоленск, ул. Николаева, д. 61/38</v>
          </cell>
          <cell r="D1779">
            <v>129214.13</v>
          </cell>
        </row>
        <row r="1780">
          <cell r="C1780" t="str">
            <v>Г. Смоленск, ул. Николаева, д. 69</v>
          </cell>
          <cell r="D1780">
            <v>66775.02</v>
          </cell>
        </row>
        <row r="1781">
          <cell r="C1781" t="str">
            <v>Г. Смоленск, ул. Николаева, д. 77</v>
          </cell>
          <cell r="D1781">
            <v>17827838.800000001</v>
          </cell>
        </row>
        <row r="1782">
          <cell r="C1782" t="str">
            <v>Г. Смоленск, ул. Николаева, д. 79</v>
          </cell>
          <cell r="D1782">
            <v>14314643.529999999</v>
          </cell>
        </row>
        <row r="1783">
          <cell r="C1783" t="str">
            <v>Г. Смоленск, ул. Новая Слобода-Садки, д. 6а</v>
          </cell>
          <cell r="D1783">
            <v>9370.49</v>
          </cell>
        </row>
        <row r="1784">
          <cell r="C1784" t="str">
            <v>Г. Смоленск, ул. Ново-Киевская, д. 1</v>
          </cell>
          <cell r="D1784">
            <v>8627300</v>
          </cell>
        </row>
        <row r="1785">
          <cell r="C1785" t="str">
            <v>Г. Смоленск, ул. Ново-Киевская, д. 3</v>
          </cell>
          <cell r="D1785">
            <v>3735000</v>
          </cell>
        </row>
        <row r="1786">
          <cell r="C1786" t="str">
            <v>Г. Смоленск, ул. Ново-Киевская, д. 5</v>
          </cell>
          <cell r="D1786">
            <v>140794.45000000001</v>
          </cell>
        </row>
        <row r="1787">
          <cell r="C1787" t="str">
            <v>Г. Смоленск, ул. Ново-Краснофлотская, д. 7</v>
          </cell>
          <cell r="D1787">
            <v>128902.03</v>
          </cell>
        </row>
        <row r="1788">
          <cell r="C1788" t="str">
            <v>Г. Смоленск, ул. Ново-Краснофлотская, д. 13</v>
          </cell>
          <cell r="D1788">
            <v>174048.61</v>
          </cell>
        </row>
        <row r="1789">
          <cell r="C1789" t="str">
            <v>Г. Смоленск, 
ул. Ново-Краснофлотская, д. 15</v>
          </cell>
          <cell r="D1789">
            <v>23055007.850000001</v>
          </cell>
        </row>
        <row r="1790">
          <cell r="C1790" t="str">
            <v>Г. Смоленск, ул. Ново-Рославльская, д. 4</v>
          </cell>
          <cell r="D1790">
            <v>22956.91</v>
          </cell>
        </row>
        <row r="1791">
          <cell r="C1791" t="str">
            <v>Г. Смоленск, ул. Нормандия-Неман, д. 2а</v>
          </cell>
          <cell r="D1791">
            <v>24997473.100000001</v>
          </cell>
        </row>
        <row r="1792">
          <cell r="C1792" t="str">
            <v>Г. Смоленск, ул. Нормандия-Неман, д. 16</v>
          </cell>
          <cell r="D1792">
            <v>73710.58</v>
          </cell>
        </row>
        <row r="1793">
          <cell r="C1793" t="str">
            <v>Г. Смоленск, ул. Нормандия-Неман, д. 19, корпус 1</v>
          </cell>
          <cell r="D1793">
            <v>7248306.3899999997</v>
          </cell>
        </row>
        <row r="1794">
          <cell r="C1794" t="str">
            <v>Г. Смоленск, ул. Нормандия-Неман, д. 22</v>
          </cell>
          <cell r="D1794">
            <v>3275235.1999999997</v>
          </cell>
        </row>
        <row r="1795">
          <cell r="C1795" t="str">
            <v>Г. Смоленск, ул. Нормандия-Неман, д. 23б</v>
          </cell>
          <cell r="D1795">
            <v>14310476.369999999</v>
          </cell>
        </row>
        <row r="1796">
          <cell r="C1796" t="str">
            <v>Г. Смоленск, ул. Нормандия-Неман, д. 23в</v>
          </cell>
          <cell r="D1796">
            <v>10805000</v>
          </cell>
        </row>
        <row r="1797">
          <cell r="C1797" t="str">
            <v>Г. Смоленск, ул. Нормандия-Неман, д. 30</v>
          </cell>
          <cell r="D1797">
            <v>21410000</v>
          </cell>
        </row>
        <row r="1798">
          <cell r="C1798" t="str">
            <v>Г. Смоленск, ул. Октябрьской революции, д. 3</v>
          </cell>
          <cell r="D1798">
            <v>22913.78</v>
          </cell>
        </row>
        <row r="1799">
          <cell r="C1799" t="str">
            <v>Г. Смоленск, ул. Октябрьской революции, д. 3а</v>
          </cell>
          <cell r="D1799">
            <v>54840.27</v>
          </cell>
        </row>
        <row r="1800">
          <cell r="C1800" t="str">
            <v>Г. Смоленск, ул. Октябрьской революции, д. 4</v>
          </cell>
          <cell r="D1800">
            <v>16289393.149999999</v>
          </cell>
        </row>
        <row r="1801">
          <cell r="C1801" t="str">
            <v>Г. Смоленск, ул. Октябрьской революции, д. 13</v>
          </cell>
          <cell r="D1801">
            <v>3735000</v>
          </cell>
        </row>
        <row r="1802">
          <cell r="C1802" t="str">
            <v>Г. Смоленск, ул. Октябрьской революции, д. 18</v>
          </cell>
          <cell r="D1802">
            <v>33733.230000000003</v>
          </cell>
        </row>
        <row r="1803">
          <cell r="C1803" t="str">
            <v>Г. Смоленск, ул. Октябрьской революции, д. 20</v>
          </cell>
          <cell r="D1803">
            <v>69262.97</v>
          </cell>
        </row>
        <row r="1804">
          <cell r="C1804" t="str">
            <v>Г. Смоленск, ул. Октябрьской революции, д. 22</v>
          </cell>
          <cell r="D1804">
            <v>100157.03</v>
          </cell>
        </row>
        <row r="1805">
          <cell r="C1805" t="str">
            <v>Г. Смоленск, ул. Октябрьской революции, д. 24</v>
          </cell>
          <cell r="D1805">
            <v>49596.74</v>
          </cell>
        </row>
        <row r="1806">
          <cell r="C1806" t="str">
            <v>Г. Смоленск, ул. Октябрьской революции, д. 28</v>
          </cell>
          <cell r="D1806">
            <v>3542184</v>
          </cell>
        </row>
        <row r="1807">
          <cell r="C1807" t="str">
            <v>Г. Смоленск, ул. Октябрьской революции, д. 40</v>
          </cell>
          <cell r="D1807">
            <v>35244396</v>
          </cell>
        </row>
        <row r="1808">
          <cell r="C1808" t="str">
            <v>Г. Смоленск, ул. Оршанская, д. 15</v>
          </cell>
          <cell r="D1808">
            <v>3735000</v>
          </cell>
        </row>
        <row r="1809">
          <cell r="C1809" t="str">
            <v>Г. Смоленск, ул. Папанина, д. 12а</v>
          </cell>
          <cell r="D1809">
            <v>47987.14</v>
          </cell>
        </row>
        <row r="1810">
          <cell r="C1810" t="str">
            <v>Г. Смоленск, ул. Петра Алексеева, д. 5</v>
          </cell>
          <cell r="D1810">
            <v>21366542.729999997</v>
          </cell>
        </row>
        <row r="1811">
          <cell r="C1811" t="str">
            <v>Г. Смоленск, ул. Попова, д. 4</v>
          </cell>
          <cell r="D1811">
            <v>16066714.92</v>
          </cell>
        </row>
        <row r="1812">
          <cell r="C1812" t="str">
            <v>Г. Смоленск, ул. Попова, д. 4а</v>
          </cell>
          <cell r="D1812">
            <v>12320391</v>
          </cell>
        </row>
        <row r="1813">
          <cell r="C1813" t="str">
            <v>Г. Смоленск, ул. Попова, д. 6</v>
          </cell>
          <cell r="D1813">
            <v>13424861.330000002</v>
          </cell>
        </row>
        <row r="1814">
          <cell r="C1814" t="str">
            <v>Г. Смоленск, ул. Попова, д. 8</v>
          </cell>
          <cell r="D1814">
            <v>13446235.379999999</v>
          </cell>
        </row>
        <row r="1815">
          <cell r="C1815" t="str">
            <v>Г. Смоленск, ул. Попова, д. 14</v>
          </cell>
          <cell r="D1815">
            <v>14139263.030000001</v>
          </cell>
        </row>
        <row r="1816">
          <cell r="C1816" t="str">
            <v>Г. Смоленск, ул. Попова, д. 14а</v>
          </cell>
          <cell r="D1816">
            <v>14149554.890000001</v>
          </cell>
        </row>
        <row r="1817">
          <cell r="C1817" t="str">
            <v>Г. Смоленск, ул. Попова, д. 16</v>
          </cell>
          <cell r="D1817">
            <v>13392984.27</v>
          </cell>
        </row>
        <row r="1818">
          <cell r="C1818" t="str">
            <v>Г. Смоленск, ул. Попова, д. 18</v>
          </cell>
          <cell r="D1818">
            <v>17525538.949999999</v>
          </cell>
        </row>
        <row r="1819">
          <cell r="C1819" t="str">
            <v>Г. Смоленск, ул. Попова, д. 22</v>
          </cell>
          <cell r="D1819">
            <v>18127045.82</v>
          </cell>
        </row>
        <row r="1820">
          <cell r="C1820" t="str">
            <v>Г. Смоленск, ул. Попова, д. 38</v>
          </cell>
          <cell r="D1820">
            <v>15754200</v>
          </cell>
        </row>
        <row r="1821">
          <cell r="C1821" t="str">
            <v>Г. Смоленск, ул. Попова, д. 40а</v>
          </cell>
          <cell r="D1821">
            <v>17830679.450000003</v>
          </cell>
        </row>
        <row r="1822">
          <cell r="C1822" t="str">
            <v>Г. Смоленск, ул. Попова, д. 86</v>
          </cell>
          <cell r="D1822">
            <v>24945000</v>
          </cell>
        </row>
        <row r="1823">
          <cell r="C1823" t="str">
            <v>Г. Смоленск, ул. Попова, д. 104</v>
          </cell>
          <cell r="D1823">
            <v>14340000</v>
          </cell>
        </row>
        <row r="1824">
          <cell r="C1824" t="str">
            <v>Г. Смоленск, ул. Попова, д. 112</v>
          </cell>
          <cell r="D1824">
            <v>7270000</v>
          </cell>
        </row>
        <row r="1825">
          <cell r="C1825" t="str">
            <v>Г. Смоленск, ул. Попова, д. 120</v>
          </cell>
          <cell r="D1825">
            <v>32015000</v>
          </cell>
        </row>
        <row r="1826">
          <cell r="C1826" t="str">
            <v>Г. Смоленск, ул. Попова, д. 134</v>
          </cell>
          <cell r="D1826">
            <v>7270000</v>
          </cell>
        </row>
        <row r="1827">
          <cell r="C1827" t="str">
            <v>Г. Смоленск, ул. Пригородная, д. 2</v>
          </cell>
          <cell r="D1827">
            <v>11162467.680000002</v>
          </cell>
        </row>
        <row r="1828">
          <cell r="C1828" t="str">
            <v>Г. Смоленск, ул. Радищева, д. 7</v>
          </cell>
          <cell r="D1828">
            <v>58664.59</v>
          </cell>
        </row>
        <row r="1829">
          <cell r="C1829" t="str">
            <v>Г. Смоленск, ул. Радищева, д. 8</v>
          </cell>
          <cell r="D1829">
            <v>3629264</v>
          </cell>
        </row>
        <row r="1830">
          <cell r="C1830" t="str">
            <v>Г. Смоленск, ул. Радищева, д. 9а</v>
          </cell>
          <cell r="D1830">
            <v>2354056.09</v>
          </cell>
        </row>
        <row r="1831">
          <cell r="C1831" t="str">
            <v>Г. Смоленск, ул. Радищева, д. 10</v>
          </cell>
          <cell r="D1831">
            <v>58664.59</v>
          </cell>
        </row>
        <row r="1832">
          <cell r="C1832" t="str">
            <v>Г. Смоленск, ул. Радищева, д. 13</v>
          </cell>
          <cell r="D1832">
            <v>5043338.42</v>
          </cell>
        </row>
        <row r="1833">
          <cell r="C1833" t="str">
            <v>Г. Смоленск, ул. Радищева, д. 14а</v>
          </cell>
          <cell r="D1833">
            <v>1983032</v>
          </cell>
        </row>
        <row r="1834">
          <cell r="C1834" t="str">
            <v>Г. Смоленск, ул. Радищева, д. 15</v>
          </cell>
          <cell r="D1834">
            <v>63891.02</v>
          </cell>
        </row>
        <row r="1835">
          <cell r="C1835" t="str">
            <v>Г. Смоленск, ул. Радищева, д. 19</v>
          </cell>
          <cell r="D1835">
            <v>12882.07</v>
          </cell>
        </row>
        <row r="1836">
          <cell r="C1836" t="str">
            <v>Г. Смоленск, ул. Раевского, д. 1</v>
          </cell>
          <cell r="D1836">
            <v>137241.37</v>
          </cell>
        </row>
        <row r="1837">
          <cell r="C1837" t="str">
            <v>Г. Смоленск, ул. Раевского, д. 3</v>
          </cell>
          <cell r="D1837">
            <v>140439.12</v>
          </cell>
        </row>
        <row r="1838">
          <cell r="C1838" t="str">
            <v>Г. Смоленск, ул. Реввоенсовета, д. 16</v>
          </cell>
          <cell r="D1838">
            <v>8699236.8000000007</v>
          </cell>
        </row>
        <row r="1839">
          <cell r="C1839" t="str">
            <v>Г. Смоленск, ул. Реввоенсовета, д. 20</v>
          </cell>
          <cell r="D1839">
            <v>84792.27</v>
          </cell>
        </row>
        <row r="1840">
          <cell r="C1840" t="str">
            <v>Г. Смоленск, ул. Румянцева, д. 3</v>
          </cell>
          <cell r="D1840">
            <v>134925.9</v>
          </cell>
        </row>
        <row r="1841">
          <cell r="C1841" t="str">
            <v>Г. Смоленск, ул. Румянцева, д. 7</v>
          </cell>
          <cell r="D1841">
            <v>9189950</v>
          </cell>
        </row>
        <row r="1842">
          <cell r="C1842" t="str">
            <v>Г. Смоленск, ул. Румянцева, д. 9</v>
          </cell>
          <cell r="D1842">
            <v>44257429</v>
          </cell>
        </row>
        <row r="1843">
          <cell r="C1843" t="str">
            <v>Г. Смоленск, ул. Румянцева, д. 17</v>
          </cell>
          <cell r="D1843">
            <v>24178055.5</v>
          </cell>
        </row>
        <row r="1844">
          <cell r="C1844" t="str">
            <v>Г. Смоленск, ул. Румянцева, д. 17а</v>
          </cell>
          <cell r="D1844">
            <v>107941.81</v>
          </cell>
        </row>
        <row r="1845">
          <cell r="C1845" t="str">
            <v>Г. Смоленск, ул. Румянцева, д. 17б</v>
          </cell>
          <cell r="D1845">
            <v>24052153.800000001</v>
          </cell>
        </row>
        <row r="1846">
          <cell r="C1846" t="str">
            <v>Г. Смоленск, ул. Рыленкова, д. 27</v>
          </cell>
          <cell r="D1846">
            <v>14308008.34</v>
          </cell>
        </row>
        <row r="1847">
          <cell r="C1847" t="str">
            <v>Г. Смоленск, ул. Рыленкова, д. 46</v>
          </cell>
          <cell r="D1847">
            <v>17875000</v>
          </cell>
        </row>
        <row r="1848">
          <cell r="C1848" t="str">
            <v>Г. Смоленск, ул. Рыленкова, д. 63</v>
          </cell>
          <cell r="D1848">
            <v>17875000</v>
          </cell>
        </row>
        <row r="1849">
          <cell r="C1849" t="str">
            <v>Г. Смоленск, ул. Рыленкова, д. 74</v>
          </cell>
          <cell r="D1849">
            <v>14340000</v>
          </cell>
        </row>
        <row r="1850">
          <cell r="C1850" t="str">
            <v>Г. Смоленск, ул. Рыленкова, д. 89</v>
          </cell>
          <cell r="D1850">
            <v>14340000</v>
          </cell>
        </row>
        <row r="1851">
          <cell r="C1851" t="str">
            <v>Г. Смоленск, ул. Седова, д. 17</v>
          </cell>
          <cell r="D1851">
            <v>20920928.25</v>
          </cell>
        </row>
        <row r="1852">
          <cell r="C1852" t="str">
            <v>Г. Смоленск, ул. Седова, д. 20</v>
          </cell>
          <cell r="D1852">
            <v>7284518.4400000004</v>
          </cell>
        </row>
        <row r="1853">
          <cell r="C1853" t="str">
            <v>Г. Смоленск, ул. Седова, д. 26</v>
          </cell>
          <cell r="D1853">
            <v>10771662.93</v>
          </cell>
        </row>
        <row r="1854">
          <cell r="C1854" t="str">
            <v>Г. Смоленск, ул. Седова, д. 31а</v>
          </cell>
          <cell r="D1854">
            <v>47095.61</v>
          </cell>
        </row>
        <row r="1855">
          <cell r="C1855" t="str">
            <v>Г. Смоленск, ул. Седова, д. 46</v>
          </cell>
          <cell r="D1855">
            <v>58754.57</v>
          </cell>
        </row>
        <row r="1856">
          <cell r="C1856" t="str">
            <v>Г. Смоленск, ул. Седова, д. 56</v>
          </cell>
          <cell r="D1856">
            <v>48614.2</v>
          </cell>
        </row>
        <row r="1857">
          <cell r="C1857" t="str">
            <v>Г. Смоленск, ул. Седова, д. 56а</v>
          </cell>
          <cell r="D1857">
            <v>48534.83</v>
          </cell>
        </row>
        <row r="1858">
          <cell r="C1858" t="str">
            <v>Г. Смоленск, ул. Смоленская, д. 16</v>
          </cell>
          <cell r="D1858">
            <v>3538028</v>
          </cell>
        </row>
        <row r="1859">
          <cell r="C1859" t="str">
            <v>Г. Смоленск, ул. Соболева, д. 82</v>
          </cell>
          <cell r="D1859">
            <v>96411.67</v>
          </cell>
        </row>
        <row r="1860">
          <cell r="C1860" t="str">
            <v>Г. Смоленск, ул. Соболева, д. 84</v>
          </cell>
          <cell r="D1860">
            <v>73429.740000000005</v>
          </cell>
        </row>
        <row r="1861">
          <cell r="C1861" t="str">
            <v>Г. Смоленск, ул. Соболева, д. 105</v>
          </cell>
          <cell r="D1861">
            <v>434000</v>
          </cell>
        </row>
        <row r="1862">
          <cell r="C1862" t="str">
            <v>Г. Смоленск, ул. Соболева, д. 109</v>
          </cell>
          <cell r="D1862">
            <v>108296.75</v>
          </cell>
        </row>
        <row r="1863">
          <cell r="C1863" t="str">
            <v>Г. Смоленск, ул. Средне-Лермонтовская, д. 20/4</v>
          </cell>
          <cell r="D1863">
            <v>148989.15</v>
          </cell>
        </row>
        <row r="1864">
          <cell r="C1864" t="str">
            <v>Г. Смоленск, ул. Твардовского, д. 1</v>
          </cell>
          <cell r="D1864">
            <v>12426156.890000001</v>
          </cell>
        </row>
        <row r="1865">
          <cell r="C1865" t="str">
            <v>Г. Смоленск, ул. Твардовского, д. 2б</v>
          </cell>
          <cell r="D1865">
            <v>79209.740000000005</v>
          </cell>
        </row>
        <row r="1866">
          <cell r="C1866" t="str">
            <v>Г. Смоленск, ул. Твардовского, д. 4</v>
          </cell>
          <cell r="D1866">
            <v>11559106.52</v>
          </cell>
        </row>
        <row r="1867">
          <cell r="C1867" t="str">
            <v>Г. Смоленск, ул. Твардовского, д. 15</v>
          </cell>
          <cell r="D1867">
            <v>11970939.59</v>
          </cell>
        </row>
        <row r="1868">
          <cell r="C1868" t="str">
            <v>Г. Смоленск, ул. Тенишевой, д. 31</v>
          </cell>
          <cell r="D1868">
            <v>21378601.290000003</v>
          </cell>
        </row>
        <row r="1869">
          <cell r="C1869" t="str">
            <v>Г. Смоленск, ул. Толмачева, д. 3</v>
          </cell>
          <cell r="D1869">
            <v>7245885.3599999994</v>
          </cell>
        </row>
        <row r="1870">
          <cell r="C1870" t="str">
            <v>Г. Смоленск, ул. Толмачева, д. 5</v>
          </cell>
          <cell r="D1870">
            <v>7270000</v>
          </cell>
        </row>
        <row r="1871">
          <cell r="C1871" t="str">
            <v>Г. Смоленск, ул. Толмачева, д. 7</v>
          </cell>
          <cell r="D1871">
            <v>10785269.460000001</v>
          </cell>
        </row>
        <row r="1872">
          <cell r="C1872" t="str">
            <v>Г. Смоленск, ул. Тухачевского, д. 1</v>
          </cell>
          <cell r="D1872">
            <v>3000800</v>
          </cell>
        </row>
        <row r="1873">
          <cell r="C1873" t="str">
            <v>Г. Смоленск, ул. Тухачевского, д. 3</v>
          </cell>
          <cell r="D1873">
            <v>28395232.5</v>
          </cell>
        </row>
        <row r="1874">
          <cell r="C1874" t="str">
            <v>Г. Смоленск, ул. Тухачевского, д. 9</v>
          </cell>
          <cell r="D1874">
            <v>6219200.8300000001</v>
          </cell>
        </row>
        <row r="1875">
          <cell r="C1875" t="str">
            <v>Г. Смоленск, ул. Тухачевского, д. 11</v>
          </cell>
          <cell r="D1875">
            <v>131677.51</v>
          </cell>
        </row>
        <row r="1876">
          <cell r="C1876" t="str">
            <v>Г. Смоленск, ул. Урицкого, д. 15</v>
          </cell>
          <cell r="D1876">
            <v>6376700</v>
          </cell>
        </row>
        <row r="1877">
          <cell r="C1877" t="str">
            <v>Г. Смоленск, ул. Фрунзе, д. 6</v>
          </cell>
          <cell r="D1877">
            <v>4126100</v>
          </cell>
        </row>
        <row r="1878">
          <cell r="C1878" t="str">
            <v>Г. Смоленск, ул. Фрунзе, д. 39</v>
          </cell>
          <cell r="D1878">
            <v>3375696.5000000005</v>
          </cell>
        </row>
        <row r="1879">
          <cell r="C1879" t="str">
            <v>Г. Смоленск, ул. Центральная, д. 3</v>
          </cell>
          <cell r="D1879">
            <v>5750404.8000000007</v>
          </cell>
        </row>
        <row r="1880">
          <cell r="C1880" t="str">
            <v>Г. Смоленск, ул. Центральная, д. 5</v>
          </cell>
          <cell r="D1880">
            <v>5553851</v>
          </cell>
        </row>
        <row r="1881">
          <cell r="C1881" t="str">
            <v>Г. Смоленск, ул. Центральная, д. 5а</v>
          </cell>
          <cell r="D1881">
            <v>4072398.0399999996</v>
          </cell>
        </row>
        <row r="1882">
          <cell r="C1882" t="str">
            <v xml:space="preserve">Г. Смоленск, ул. Центральная, д. 13 </v>
          </cell>
          <cell r="D1882">
            <v>3778427.66</v>
          </cell>
        </row>
        <row r="1883">
          <cell r="C1883" t="str">
            <v>Г. Смоленск, ул. Центральная, д. 20/1</v>
          </cell>
          <cell r="D1883">
            <v>4809214</v>
          </cell>
        </row>
        <row r="1884">
          <cell r="C1884" t="str">
            <v>Г. Смоленск, ул. Чернышевского, д. 4</v>
          </cell>
          <cell r="D1884">
            <v>63963.53</v>
          </cell>
        </row>
        <row r="1885">
          <cell r="C1885" t="str">
            <v>Г. Смоленск, ул. Чернышевского, д. 4а</v>
          </cell>
          <cell r="D1885">
            <v>63603.040000000001</v>
          </cell>
        </row>
        <row r="1886">
          <cell r="C1886" t="str">
            <v>Г. Смоленск, ул. Чернышевского, д. 10а</v>
          </cell>
          <cell r="D1886">
            <v>6691.87</v>
          </cell>
        </row>
        <row r="1887">
          <cell r="C1887" t="str">
            <v>Г. Смоленск, ул. Чернышевского, д. 16а</v>
          </cell>
          <cell r="D1887">
            <v>60172.03</v>
          </cell>
        </row>
        <row r="1888">
          <cell r="C1888" t="str">
            <v>Г. Смоленск, ул. Чернышевского, д. 18</v>
          </cell>
          <cell r="D1888">
            <v>2834507.8</v>
          </cell>
        </row>
        <row r="1889">
          <cell r="C1889" t="str">
            <v>Г. Смоленск, ул. Черняховского, д. 8</v>
          </cell>
          <cell r="D1889">
            <v>6023313.1200000001</v>
          </cell>
        </row>
        <row r="1890">
          <cell r="C1890" t="str">
            <v>Г. Смоленск, ул. Черняховского, д. 18б</v>
          </cell>
          <cell r="D1890">
            <v>4982760.4800000004</v>
          </cell>
        </row>
        <row r="1891">
          <cell r="C1891" t="str">
            <v>Г. Смоленск, ул. Шевченко, д. 1/35</v>
          </cell>
          <cell r="D1891">
            <v>10805000</v>
          </cell>
        </row>
        <row r="1892">
          <cell r="C1892" t="str">
            <v>Г. Смоленск, ул. Шевченко, д. 58</v>
          </cell>
          <cell r="D1892">
            <v>139224.28</v>
          </cell>
        </row>
        <row r="1893">
          <cell r="C1893" t="str">
            <v>Г. Смоленск, ул. Шевченко, д. 60</v>
          </cell>
          <cell r="D1893">
            <v>107400.35</v>
          </cell>
        </row>
        <row r="1894">
          <cell r="C1894" t="str">
            <v>Г. Смоленск, ул. Шевченко, д. 61</v>
          </cell>
          <cell r="D1894">
            <v>17331381.66</v>
          </cell>
        </row>
        <row r="1895">
          <cell r="C1895" t="str">
            <v>Г. Смоленск, ул. Шевченко, д. 63</v>
          </cell>
          <cell r="D1895">
            <v>16537893.76</v>
          </cell>
        </row>
        <row r="1896">
          <cell r="C1896" t="str">
            <v>Г. Смоленск, ул. Шевченко, д. 67</v>
          </cell>
          <cell r="D1896">
            <v>110352.58</v>
          </cell>
        </row>
        <row r="1897">
          <cell r="C1897" t="str">
            <v>Г. Смоленск, ул. Шевченко, д. 69</v>
          </cell>
          <cell r="D1897">
            <v>17284761.460000001</v>
          </cell>
        </row>
        <row r="1898">
          <cell r="C1898" t="str">
            <v>Г. Смоленск, ул. Шевченко, д. 73а</v>
          </cell>
          <cell r="D1898">
            <v>3748689.0799999996</v>
          </cell>
        </row>
        <row r="1899">
          <cell r="C1899" t="str">
            <v>Г. Смоленск, ул. Шевченко, д. 73б</v>
          </cell>
          <cell r="D1899">
            <v>3749726.2699999996</v>
          </cell>
        </row>
        <row r="1900">
          <cell r="C1900" t="str">
            <v>Г. Смоленск, ул. Шевченко, д. 76</v>
          </cell>
          <cell r="D1900">
            <v>19801349.75</v>
          </cell>
        </row>
        <row r="1901">
          <cell r="C1901" t="str">
            <v>Г. Смоленск, ул. Щорса, д. 14</v>
          </cell>
          <cell r="D1901">
            <v>18225191.899999999</v>
          </cell>
        </row>
        <row r="1902">
          <cell r="D1902">
            <v>106248185.21999995</v>
          </cell>
        </row>
        <row r="1903">
          <cell r="C1903" t="str">
            <v>Дер. Бобыри, ул. Центральная, д. 5</v>
          </cell>
          <cell r="D1903">
            <v>47514.37</v>
          </cell>
        </row>
        <row r="1904">
          <cell r="C1904" t="str">
            <v>Дер. Бобыри, ул. Центральная, д. 7</v>
          </cell>
          <cell r="D1904">
            <v>50006.94</v>
          </cell>
        </row>
        <row r="1905">
          <cell r="C1905" t="str">
            <v>Дер. Вязгино, ул. Дорожная, д. 4</v>
          </cell>
          <cell r="D1905">
            <v>46634.12</v>
          </cell>
        </row>
        <row r="1906">
          <cell r="C1906" t="str">
            <v>Дер. Вязгино, ул. Дорожная, д. 5</v>
          </cell>
          <cell r="D1906">
            <v>46893.33</v>
          </cell>
        </row>
        <row r="1907">
          <cell r="C1907" t="str">
            <v>Дер. Вязгино, ул. Дорожная, д. 6</v>
          </cell>
          <cell r="D1907">
            <v>44883.9</v>
          </cell>
        </row>
        <row r="1908">
          <cell r="C1908" t="str">
            <v>Дер. Вязгино, ул. Дорожная, д. 7</v>
          </cell>
          <cell r="D1908">
            <v>5825520</v>
          </cell>
        </row>
        <row r="1909">
          <cell r="C1909" t="str">
            <v>Дер. Вязгино, ул. Дорожная, д. 8</v>
          </cell>
          <cell r="D1909">
            <v>45732.43</v>
          </cell>
        </row>
        <row r="1910">
          <cell r="C1910" t="str">
            <v>Дер. Дивасы, ул. Мичурина, д. 1</v>
          </cell>
          <cell r="D1910">
            <v>122500</v>
          </cell>
        </row>
        <row r="1911">
          <cell r="C1911" t="str">
            <v>Дер. ДРСУ-5, д. 1</v>
          </cell>
          <cell r="D1911">
            <v>1483235.2</v>
          </cell>
        </row>
        <row r="1912">
          <cell r="C1912" t="str">
            <v>Дер. ДРСУ-5, д. 2</v>
          </cell>
          <cell r="D1912">
            <v>1492030.4000000001</v>
          </cell>
        </row>
        <row r="1913">
          <cell r="C1913" t="str">
            <v>Дер. ДРСУ-5, д. 3</v>
          </cell>
          <cell r="D1913">
            <v>1901963.2000000002</v>
          </cell>
        </row>
        <row r="1914">
          <cell r="C1914" t="str">
            <v>Дер. ДРСУ-5, д. 4</v>
          </cell>
          <cell r="D1914">
            <v>1470998.4000000001</v>
          </cell>
        </row>
        <row r="1915">
          <cell r="C1915" t="str">
            <v>Дер. ДРСУ-5, д. 5</v>
          </cell>
          <cell r="D1915">
            <v>2085515.1999999997</v>
          </cell>
        </row>
        <row r="1916">
          <cell r="C1916" t="str">
            <v>Дер. ДРСУ-5, д. 7</v>
          </cell>
          <cell r="D1916">
            <v>3647236.8000000003</v>
          </cell>
        </row>
        <row r="1917">
          <cell r="C1917" t="str">
            <v>Дер. ДРСУ-5, д. 8</v>
          </cell>
          <cell r="D1917">
            <v>3996368</v>
          </cell>
        </row>
        <row r="1918">
          <cell r="C1918" t="str">
            <v>Дер. Магалинщина, ул. Садовая, д. 1</v>
          </cell>
          <cell r="D1918">
            <v>57846.65</v>
          </cell>
        </row>
        <row r="1919">
          <cell r="C1919" t="str">
            <v>Дер. Магалинщина, ул. Садовая, д. 2</v>
          </cell>
          <cell r="D1919">
            <v>61490.22</v>
          </cell>
        </row>
        <row r="1920">
          <cell r="C1920" t="str">
            <v>Дер. Михновка, ул. Молодежная, д. 5</v>
          </cell>
          <cell r="D1920">
            <v>4917648</v>
          </cell>
        </row>
        <row r="1921">
          <cell r="C1921" t="str">
            <v>Дер. Русилово, ул. Центральная, д. 3</v>
          </cell>
          <cell r="D1921">
            <v>3782000</v>
          </cell>
        </row>
        <row r="1922">
          <cell r="C1922" t="str">
            <v>Дер. Русилово, ул. Центральная, д. 5</v>
          </cell>
          <cell r="D1922">
            <v>3696750</v>
          </cell>
        </row>
        <row r="1923">
          <cell r="C1923" t="str">
            <v>Дер. Русилово, ул. Центральная, д. 7</v>
          </cell>
          <cell r="D1923">
            <v>43319.95</v>
          </cell>
        </row>
        <row r="1924">
          <cell r="C1924" t="str">
            <v>Дер. Санаторий Борок, д. 1</v>
          </cell>
          <cell r="D1924">
            <v>2792375.8</v>
          </cell>
        </row>
        <row r="1925">
          <cell r="C1925" t="str">
            <v>Дер. Санаторий Борок, д. 4</v>
          </cell>
          <cell r="D1925">
            <v>82419.02</v>
          </cell>
        </row>
        <row r="1926">
          <cell r="C1926" t="str">
            <v>Дер. Сметанино, ул. Ветеранов, д. 11</v>
          </cell>
          <cell r="D1926">
            <v>5425000</v>
          </cell>
        </row>
        <row r="1927">
          <cell r="C1927" t="str">
            <v>Дер. Сметанино, ул. Озерная, д. 4</v>
          </cell>
          <cell r="D1927">
            <v>65149.75</v>
          </cell>
        </row>
        <row r="1928">
          <cell r="C1928" t="str">
            <v>Дер. Сметанино, ул. Озерная, д. 5</v>
          </cell>
          <cell r="D1928">
            <v>77112.44</v>
          </cell>
        </row>
        <row r="1929">
          <cell r="C1929" t="str">
            <v>Дер. Тепличный комбинат № 1, д. 1</v>
          </cell>
          <cell r="D1929">
            <v>62595.8</v>
          </cell>
        </row>
        <row r="1930">
          <cell r="C1930" t="str">
            <v>Дер. Тепличный комбинат № 1, д. 2</v>
          </cell>
          <cell r="D1930">
            <v>64900.54</v>
          </cell>
        </row>
        <row r="1931">
          <cell r="C1931" t="str">
            <v>Дер. Тепличный комбинат № 1, д. 3</v>
          </cell>
          <cell r="D1931">
            <v>61370.76</v>
          </cell>
        </row>
        <row r="1932">
          <cell r="C1932" t="str">
            <v>Пос. Автозаправочной станции, д. 1</v>
          </cell>
          <cell r="D1932">
            <v>65468.26</v>
          </cell>
        </row>
        <row r="1933">
          <cell r="C1933" t="str">
            <v>Пос. Авторемзавод, д. 6</v>
          </cell>
          <cell r="D1933">
            <v>9505076.4000000004</v>
          </cell>
        </row>
        <row r="1934">
          <cell r="C1934" t="str">
            <v>Пос. Гедеоновка, д. 12</v>
          </cell>
          <cell r="D1934">
            <v>69726.64</v>
          </cell>
        </row>
        <row r="1935">
          <cell r="C1935" t="str">
            <v>Пос. Гедеоновка, д. 13</v>
          </cell>
          <cell r="D1935">
            <v>69862.73</v>
          </cell>
        </row>
        <row r="1936">
          <cell r="C1936" t="str">
            <v>Пос. Гедеоновка, д. 14</v>
          </cell>
          <cell r="D1936">
            <v>64490.38</v>
          </cell>
        </row>
        <row r="1937">
          <cell r="C1937" t="str">
            <v>С. Катынь, ул. Витебское шоссе, д. 4</v>
          </cell>
          <cell r="D1937">
            <v>7403530.4000000004</v>
          </cell>
        </row>
        <row r="1938">
          <cell r="C1938" t="str">
            <v>С. Катынь, ул. Витебское шоссе, д. 5</v>
          </cell>
          <cell r="D1938">
            <v>4687820</v>
          </cell>
        </row>
        <row r="1939">
          <cell r="C1939" t="str">
            <v>С. Ольша, ул. Заозерная, д. 3</v>
          </cell>
          <cell r="D1939">
            <v>49879.69</v>
          </cell>
        </row>
        <row r="1940">
          <cell r="C1940" t="str">
            <v>С. Ольша, ул. Заозерная, д. 4</v>
          </cell>
          <cell r="D1940">
            <v>50107.02</v>
          </cell>
        </row>
        <row r="1941">
          <cell r="C1941" t="str">
            <v>С. Ольша, ул. Заозерная, д. 5</v>
          </cell>
          <cell r="D1941">
            <v>4756873</v>
          </cell>
        </row>
        <row r="1942">
          <cell r="C1942" t="str">
            <v>С. Печерск, ул. Автодорожная, д. 2</v>
          </cell>
          <cell r="D1942">
            <v>110221.85</v>
          </cell>
        </row>
        <row r="1943">
          <cell r="C1943" t="str">
            <v>С. Печерск, ул. Минская, д. 2</v>
          </cell>
          <cell r="D1943">
            <v>111121.60000000001</v>
          </cell>
        </row>
        <row r="1944">
          <cell r="C1944" t="str">
            <v>С. Пригорское, ул. Октябрьская, д. 1</v>
          </cell>
          <cell r="D1944">
            <v>60185.919999999998</v>
          </cell>
        </row>
        <row r="1945">
          <cell r="C1945" t="str">
            <v>С. Пригорское, ул. Октябрьская, д. 3</v>
          </cell>
          <cell r="D1945">
            <v>60153.270000000004</v>
          </cell>
        </row>
        <row r="1946">
          <cell r="C1946" t="str">
            <v>С. Пригорское, ул. Октябрьская, д. 5</v>
          </cell>
          <cell r="D1946">
            <v>63273.020000000004</v>
          </cell>
        </row>
        <row r="1947">
          <cell r="C1947" t="str">
            <v>С. Пригорское, ул. Октябрьская, д. 7</v>
          </cell>
          <cell r="D1947">
            <v>16071470</v>
          </cell>
        </row>
        <row r="1948">
          <cell r="C1948" t="str">
            <v>С. Пригорское, ул. Октябрьская, д. 9</v>
          </cell>
          <cell r="D1948">
            <v>19064465</v>
          </cell>
        </row>
        <row r="1949">
          <cell r="C1949" t="str">
            <v>С. Пригорское, ул. Октябрьская, д. 11</v>
          </cell>
          <cell r="D1949">
            <v>46206.82</v>
          </cell>
        </row>
        <row r="1950">
          <cell r="C1950" t="str">
            <v>С. Талашкино, ул. Парковая, д. 6</v>
          </cell>
          <cell r="D1950">
            <v>441242</v>
          </cell>
        </row>
        <row r="1951">
          <cell r="D1951">
            <v>12149572.610000001</v>
          </cell>
        </row>
        <row r="1952">
          <cell r="C1952" t="str">
            <v>Г. Сычевка, ул. 8 Марта, д. 11</v>
          </cell>
          <cell r="D1952">
            <v>2375000</v>
          </cell>
        </row>
        <row r="1953">
          <cell r="C1953" t="str">
            <v>Г. Сычевка, ст. Сычевка, д. 16</v>
          </cell>
          <cell r="D1953">
            <v>58269.36</v>
          </cell>
        </row>
        <row r="1954">
          <cell r="C1954" t="str">
            <v>Г. Сычевка, ул. Большая Советская, д. 21</v>
          </cell>
          <cell r="D1954">
            <v>4160956.4</v>
          </cell>
        </row>
        <row r="1955">
          <cell r="C1955" t="str">
            <v>Г. Сычевка, ул. Большая Советская, д. 22</v>
          </cell>
          <cell r="D1955">
            <v>44989.72</v>
          </cell>
        </row>
        <row r="1956">
          <cell r="C1956" t="str">
            <v>Г. Сычевка, ул. Большая Советская, д. 24</v>
          </cell>
          <cell r="D1956">
            <v>2480000</v>
          </cell>
        </row>
        <row r="1957">
          <cell r="C1957" t="str">
            <v>Г. Сычевка, ул. Винокурова, д. 6а</v>
          </cell>
          <cell r="D1957">
            <v>65673.95</v>
          </cell>
        </row>
        <row r="1958">
          <cell r="C1958" t="str">
            <v>Г. Сычевка, ул. Винокурова, д. 8а</v>
          </cell>
          <cell r="D1958">
            <v>66648.23</v>
          </cell>
        </row>
        <row r="1959">
          <cell r="C1959" t="str">
            <v>Г. Сычевка, ул. Гоголя, д. 39</v>
          </cell>
          <cell r="D1959">
            <v>54383.05</v>
          </cell>
        </row>
        <row r="1960">
          <cell r="C1960" t="str">
            <v>Г. Сычевка, ул. Карла Маркса, д. 4</v>
          </cell>
          <cell r="D1960">
            <v>61722.68</v>
          </cell>
        </row>
        <row r="1961">
          <cell r="C1961" t="str">
            <v>Г. Сычевка, ул. Карла Маркса, д. 5</v>
          </cell>
          <cell r="D1961">
            <v>55177.64</v>
          </cell>
        </row>
        <row r="1962">
          <cell r="C1962" t="str">
            <v>Г. Сычевка, ул. Красноармейская, д. 80а</v>
          </cell>
          <cell r="D1962">
            <v>64360.69</v>
          </cell>
        </row>
        <row r="1963">
          <cell r="C1963" t="str">
            <v>Г. Сычевка, ул. Крыленко, д. 20</v>
          </cell>
          <cell r="D1963">
            <v>54761.94</v>
          </cell>
        </row>
        <row r="1964">
          <cell r="C1964" t="str">
            <v>Г. Сычевка, ул. Крыленко, д. 38</v>
          </cell>
          <cell r="D1964">
            <v>333104</v>
          </cell>
        </row>
        <row r="1965">
          <cell r="C1965" t="str">
            <v>Г. Сычевка, ул. Ломоносова, д. 16</v>
          </cell>
          <cell r="D1965">
            <v>2017675</v>
          </cell>
        </row>
        <row r="1966">
          <cell r="C1966" t="str">
            <v>Г. Сычевка, ул. Луначарского, д. 6а</v>
          </cell>
          <cell r="D1966">
            <v>41061</v>
          </cell>
        </row>
        <row r="1967">
          <cell r="C1967" t="str">
            <v>Дер. Вараксино, ул. Набережная, д. 3</v>
          </cell>
          <cell r="D1967">
            <v>75665.789999999994</v>
          </cell>
        </row>
        <row r="1968">
          <cell r="C1968" t="str">
            <v>Дер. Ладыгино, ул. Луговая, д. 4</v>
          </cell>
          <cell r="D1968">
            <v>28639.88</v>
          </cell>
        </row>
        <row r="1969">
          <cell r="C1969" t="str">
            <v>Дер. Мальцево, ул. Труда, д. 1</v>
          </cell>
          <cell r="D1969">
            <v>52434.48</v>
          </cell>
        </row>
        <row r="1970">
          <cell r="C1970" t="str">
            <v>Дер. Юшино, ул. Центральная, д. 25</v>
          </cell>
          <cell r="D1970">
            <v>59048.800000000003</v>
          </cell>
        </row>
        <row r="1971">
          <cell r="D1971">
            <v>6421408.4000000004</v>
          </cell>
        </row>
        <row r="1972">
          <cell r="C1972" t="str">
            <v>Дер. Вешки, ул. Елочки, д. 21</v>
          </cell>
          <cell r="D1972">
            <v>46134.1</v>
          </cell>
        </row>
        <row r="1973">
          <cell r="C1973" t="str">
            <v>Дер. Вешки, ул. Южная, д. 4</v>
          </cell>
          <cell r="D1973">
            <v>46242.35</v>
          </cell>
        </row>
        <row r="1974">
          <cell r="C1974" t="str">
            <v>Дер. Михали, ул. Центральная, д. 1</v>
          </cell>
          <cell r="D1974">
            <v>46502.16</v>
          </cell>
        </row>
        <row r="1975">
          <cell r="C1975" t="str">
            <v>С. Угра, ул. Десантная, д. 9</v>
          </cell>
          <cell r="D1975">
            <v>64512.27</v>
          </cell>
        </row>
        <row r="1976">
          <cell r="C1976" t="str">
            <v>С. Угра, ул. Железнодорожная, д. 16</v>
          </cell>
          <cell r="D1976">
            <v>1558615.52</v>
          </cell>
        </row>
        <row r="1977">
          <cell r="C1977" t="str">
            <v>С. Угра, ул. Ленина, д. 24</v>
          </cell>
          <cell r="D1977">
            <v>1925187</v>
          </cell>
        </row>
        <row r="1978">
          <cell r="C1978" t="str">
            <v>С. Угра, ул. Ленина, д. 28</v>
          </cell>
          <cell r="D1978">
            <v>2734215</v>
          </cell>
        </row>
        <row r="1979">
          <cell r="D1979">
            <v>9652396.3399999999</v>
          </cell>
        </row>
        <row r="1980">
          <cell r="C1980" t="str">
            <v>Пгт Хиславичи, пер. Кооперативный, д. 2</v>
          </cell>
          <cell r="D1980">
            <v>75951.78</v>
          </cell>
        </row>
        <row r="1981">
          <cell r="C1981" t="str">
            <v>Пгт Хиславичи, ул. Берестнева, д. 25</v>
          </cell>
          <cell r="D1981">
            <v>9511336.120000001</v>
          </cell>
        </row>
        <row r="1982">
          <cell r="C1982" t="str">
            <v>Пгт Хиславичи, ул. Гагарина, д. 1</v>
          </cell>
          <cell r="D1982">
            <v>65108.44</v>
          </cell>
        </row>
        <row r="1983">
          <cell r="D1983">
            <v>1662260.25</v>
          </cell>
        </row>
        <row r="1984">
          <cell r="C1984" t="str">
            <v>Пгт Холм-Жирковский, ул. Ленина, д. 3</v>
          </cell>
          <cell r="D1984">
            <v>57802.46</v>
          </cell>
        </row>
        <row r="1985">
          <cell r="C1985" t="str">
            <v>Пгт Холм-Жирковский, ул. Октябрьская, д. 31</v>
          </cell>
          <cell r="D1985">
            <v>66739.490000000005</v>
          </cell>
        </row>
        <row r="1986">
          <cell r="C1986" t="str">
            <v>Пгт Холм-Жирковский, ул. Октябрьская, д. 33</v>
          </cell>
          <cell r="D1986">
            <v>47318.3</v>
          </cell>
        </row>
        <row r="1987">
          <cell r="C1987" t="str">
            <v>пгт Холм-Жирковский, ул. Свердлова, д. 13</v>
          </cell>
          <cell r="D1987">
            <v>1490400</v>
          </cell>
        </row>
        <row r="1988">
          <cell r="D1988">
            <v>9118312.1500000004</v>
          </cell>
        </row>
        <row r="1989">
          <cell r="C1989" t="str">
            <v>Пгт Шумячи, ул. Высокая, д. 8</v>
          </cell>
          <cell r="D1989">
            <v>62551.88</v>
          </cell>
        </row>
        <row r="1990">
          <cell r="C1990" t="str">
            <v>Пгт Шумячи, ул. Понятовская, д. 41</v>
          </cell>
          <cell r="D1990">
            <v>5323091</v>
          </cell>
        </row>
        <row r="1991">
          <cell r="C1991" t="str">
            <v>Пгт Шумячи, ул. Садовая, д. 20</v>
          </cell>
          <cell r="D1991">
            <v>49275.08</v>
          </cell>
        </row>
        <row r="1992">
          <cell r="C1992" t="str">
            <v>Пгт Шумячи, ул. Садовая, д. 25</v>
          </cell>
          <cell r="D1992">
            <v>3513157</v>
          </cell>
        </row>
        <row r="1993">
          <cell r="C1993" t="str">
            <v>Пгт Шумячи, ул. Санаторная школа, д. 2</v>
          </cell>
          <cell r="D1993">
            <v>48861.42</v>
          </cell>
        </row>
        <row r="1994">
          <cell r="C1994" t="str">
            <v>Пгт Шумячи, ул. Санаторная школа, д. 3</v>
          </cell>
          <cell r="D1994">
            <v>72355.259999999995</v>
          </cell>
        </row>
        <row r="1995">
          <cell r="C1995" t="str">
            <v>Пгт Шумячи, ул. Санаторная школа, д. 4</v>
          </cell>
          <cell r="D1995">
            <v>49020.51</v>
          </cell>
        </row>
        <row r="1996">
          <cell r="D1996">
            <v>187718311.32999998</v>
          </cell>
        </row>
        <row r="1997">
          <cell r="C1997" t="str">
            <v>Г. Ярцево, просп. Металлургов, д. 7</v>
          </cell>
          <cell r="D1997">
            <v>10805000</v>
          </cell>
        </row>
        <row r="1998">
          <cell r="C1998" t="str">
            <v>Г. Ярцево, просп. Металлургов, д. 11</v>
          </cell>
          <cell r="D1998">
            <v>14340000</v>
          </cell>
        </row>
        <row r="1999">
          <cell r="C1999" t="str">
            <v>Г. Ярцево, просп. Металлургов, д. 14</v>
          </cell>
          <cell r="D1999">
            <v>7270000</v>
          </cell>
        </row>
        <row r="2000">
          <cell r="C2000" t="str">
            <v>Г. Ярцево, просп. Металлургов, д. 28</v>
          </cell>
          <cell r="D2000">
            <v>10805000</v>
          </cell>
        </row>
        <row r="2001">
          <cell r="C2001" t="str">
            <v>Г. Ярцево, ул. Автозаводская, д. 2</v>
          </cell>
          <cell r="D2001">
            <v>7270000</v>
          </cell>
        </row>
        <row r="2002">
          <cell r="C2002" t="str">
            <v>Г. Ярцево, ул. Автозаводская, д. 8</v>
          </cell>
          <cell r="D2002">
            <v>7526160.0199999996</v>
          </cell>
        </row>
        <row r="2003">
          <cell r="C2003" t="str">
            <v>Г. Ярцево, ул. Автозаводская, д. 34</v>
          </cell>
          <cell r="D2003">
            <v>10805000</v>
          </cell>
        </row>
        <row r="2004">
          <cell r="C2004" t="str">
            <v>Г. Ярцево, ул. Краснооктябрьская, д. 33а</v>
          </cell>
          <cell r="D2004">
            <v>3046868.8000000003</v>
          </cell>
        </row>
        <row r="2005">
          <cell r="C2005" t="str">
            <v>Г. Ярцево, ул. Ленинская, д. 4</v>
          </cell>
          <cell r="D2005">
            <v>41423.879999999997</v>
          </cell>
        </row>
        <row r="2006">
          <cell r="C2006" t="str">
            <v>Г. Ярцево, ул. Советская, д. 11</v>
          </cell>
          <cell r="D2006">
            <v>122358.26</v>
          </cell>
        </row>
        <row r="2007">
          <cell r="C2007" t="str">
            <v>Г. Ярцево, ул. Советская, д. 18</v>
          </cell>
          <cell r="D2007">
            <v>6742000</v>
          </cell>
        </row>
        <row r="2008">
          <cell r="C2008" t="str">
            <v>Г. Ярцево, ул. Советская, д. 31</v>
          </cell>
          <cell r="D2008">
            <v>15480092</v>
          </cell>
        </row>
        <row r="2009">
          <cell r="C2009" t="str">
            <v>Г. Ярцево, ул. Солнечная, д. 1</v>
          </cell>
          <cell r="D2009">
            <v>31846401.5</v>
          </cell>
        </row>
        <row r="2010">
          <cell r="C2010" t="str">
            <v xml:space="preserve">Г. Ярцево, ул. Старозавопье, д. 1 </v>
          </cell>
          <cell r="D2010">
            <v>10786426.59</v>
          </cell>
        </row>
        <row r="2011">
          <cell r="C2011" t="str">
            <v>Г. Ярцево, ул. Строителей, д. 4</v>
          </cell>
          <cell r="D2011">
            <v>31824266</v>
          </cell>
        </row>
        <row r="2012">
          <cell r="C2012" t="str">
            <v>Г. Ярцево, ул. Чернышевского, д. 8</v>
          </cell>
          <cell r="D2012">
            <v>7312056.3999999994</v>
          </cell>
        </row>
        <row r="2013">
          <cell r="C2013" t="str">
            <v>Г. Ярцево, ул. Чернышевского, д. 9/8</v>
          </cell>
          <cell r="D2013">
            <v>8569872</v>
          </cell>
        </row>
        <row r="2014">
          <cell r="C2014" t="str">
            <v>Г. Ярцево, ул. Шоссейная, д. 35</v>
          </cell>
          <cell r="D2014">
            <v>722768</v>
          </cell>
        </row>
        <row r="2015">
          <cell r="C2015" t="str">
            <v>Дер. Капыревщина, ул. Магистральная, д. 21</v>
          </cell>
          <cell r="D2015">
            <v>2332617.88</v>
          </cell>
        </row>
        <row r="2016">
          <cell r="C2016" t="str">
            <v xml:space="preserve">Дер. Михейково, ул. Юбилейная, д. 3 </v>
          </cell>
          <cell r="D2016">
            <v>70000</v>
          </cell>
        </row>
        <row r="2020">
          <cell r="C2020" t="str">
            <v>Г. Велиж, ул. Володарского, д. 167</v>
          </cell>
          <cell r="D2020">
            <v>3053200.64</v>
          </cell>
        </row>
        <row r="2021">
          <cell r="C2021" t="str">
            <v>Г. Велиж, ул. Еременко, д. 27</v>
          </cell>
          <cell r="D2021">
            <v>5864444.8399999999</v>
          </cell>
        </row>
        <row r="2022">
          <cell r="C2022" t="str">
            <v>Г. Велиж, ул. Ивановская, д. 11</v>
          </cell>
          <cell r="D2022">
            <v>9668806.1999999993</v>
          </cell>
        </row>
        <row r="2023">
          <cell r="C2023" t="str">
            <v>Г. Велиж, ул. Ивановская, д. 27</v>
          </cell>
          <cell r="D2023">
            <v>9047574.1999999993</v>
          </cell>
        </row>
        <row r="2024">
          <cell r="C2024" t="str">
            <v>Г. Велиж, ул. Ивановская, д. 3</v>
          </cell>
          <cell r="D2024">
            <v>5676304.4000000004</v>
          </cell>
        </row>
        <row r="2025">
          <cell r="C2025" t="str">
            <v>Г. Велиж, ул. Ивановская, д. 5</v>
          </cell>
          <cell r="D2025">
            <v>5709264.9600000009</v>
          </cell>
        </row>
        <row r="2026">
          <cell r="C2026" t="str">
            <v>Г. Велиж, ул. Казанская, д. 12</v>
          </cell>
          <cell r="D2026">
            <v>2136560</v>
          </cell>
        </row>
        <row r="2027">
          <cell r="C2027" t="str">
            <v>Г. Велиж, ул. Кропоткина, д. 33</v>
          </cell>
          <cell r="D2027">
            <v>4772450</v>
          </cell>
        </row>
        <row r="2028">
          <cell r="C2028" t="str">
            <v>Г. Велиж, ул. Энгельса, д. 14</v>
          </cell>
          <cell r="D2028">
            <v>4469570.4000000004</v>
          </cell>
        </row>
        <row r="2029">
          <cell r="C2029" t="str">
            <v>Г. Велиж, ул. Энгельса, д. 7а</v>
          </cell>
          <cell r="D2029">
            <v>4997444.2</v>
          </cell>
        </row>
        <row r="2030">
          <cell r="D2030">
            <v>1738128514.7599998</v>
          </cell>
        </row>
        <row r="2031">
          <cell r="C2031" t="str">
            <v>Г. Вязьма, пер. Загородный, д. 25</v>
          </cell>
          <cell r="D2031">
            <v>34655835</v>
          </cell>
        </row>
        <row r="2032">
          <cell r="C2032" t="str">
            <v>Г. Вязьма, пер. Устинкин, д. 7а</v>
          </cell>
          <cell r="D2032">
            <v>5514800</v>
          </cell>
        </row>
        <row r="2033">
          <cell r="C2033" t="str">
            <v>Г. Вязьма, пр. 25 Октября, д. 2</v>
          </cell>
          <cell r="D2033">
            <v>53906982.5</v>
          </cell>
        </row>
        <row r="2034">
          <cell r="C2034" t="str">
            <v>Г. Вязьма, ул. 1-я Садовая, д. 10</v>
          </cell>
          <cell r="D2034">
            <v>7034969.5</v>
          </cell>
        </row>
        <row r="2035">
          <cell r="C2035" t="str">
            <v>Г. Вязьма, ул. 2-я Новоторжская, д. 14</v>
          </cell>
          <cell r="D2035">
            <v>9833588</v>
          </cell>
        </row>
        <row r="2036">
          <cell r="C2036" t="str">
            <v>Г. Вязьма, ул. 2-я Новоторжская, д. 16</v>
          </cell>
          <cell r="D2036">
            <v>9584385.1999999993</v>
          </cell>
        </row>
        <row r="2037">
          <cell r="C2037" t="str">
            <v>Г. Вязьма, ул. Восстания, д. 5а</v>
          </cell>
          <cell r="D2037">
            <v>44156377.5</v>
          </cell>
        </row>
        <row r="2038">
          <cell r="C2038" t="str">
            <v>Г. Вязьма, ул. Восстания, д. 6</v>
          </cell>
          <cell r="D2038">
            <v>31851693</v>
          </cell>
        </row>
        <row r="2039">
          <cell r="C2039" t="str">
            <v>Г. Вязьма, ул. Восстания, д. 7</v>
          </cell>
          <cell r="D2039">
            <v>26507851</v>
          </cell>
        </row>
        <row r="2040">
          <cell r="C2040" t="str">
            <v>Г. Вязьма, ул. Дмитрова гора, д. 2</v>
          </cell>
          <cell r="D2040">
            <v>18452423.549999997</v>
          </cell>
        </row>
        <row r="2041">
          <cell r="C2041" t="str">
            <v>Г. Вязьма, ул. Докучаева, д. 37</v>
          </cell>
          <cell r="D2041">
            <v>26971986.5</v>
          </cell>
        </row>
        <row r="2042">
          <cell r="C2042" t="str">
            <v>Г. Вязьма, ул. Кирова, д. 14а</v>
          </cell>
          <cell r="D2042">
            <v>7700257.9000000004</v>
          </cell>
        </row>
        <row r="2043">
          <cell r="C2043" t="str">
            <v>Г. Вязьма, ул. Красноармейское шоссе, д. 1</v>
          </cell>
          <cell r="D2043">
            <v>17771571.199999999</v>
          </cell>
        </row>
        <row r="2044">
          <cell r="C2044" t="str">
            <v>Г. Вязьма, ул. Красноармейское шоссе, д. 5а</v>
          </cell>
          <cell r="D2044">
            <v>38239557</v>
          </cell>
        </row>
        <row r="2045">
          <cell r="C2045" t="str">
            <v>Г. Вязьма, ул. Красноармейское шоссе, д. 9а</v>
          </cell>
          <cell r="D2045">
            <v>45283699</v>
          </cell>
        </row>
        <row r="2046">
          <cell r="C2046" t="str">
            <v>Г. Вязьма, ул. Красноармейское шоссе, д. 11а</v>
          </cell>
          <cell r="D2046">
            <v>31348461.359999999</v>
          </cell>
        </row>
        <row r="2047">
          <cell r="C2047" t="str">
            <v>Г. Вязьма, ул. Кронштадтская, д. 1</v>
          </cell>
          <cell r="D2047">
            <v>7690352</v>
          </cell>
        </row>
        <row r="2048">
          <cell r="C2048" t="str">
            <v>Г. Вязьма, ул. Кронштадтская, д. 2</v>
          </cell>
          <cell r="D2048">
            <v>8714002.5600000005</v>
          </cell>
        </row>
        <row r="2049">
          <cell r="C2049" t="str">
            <v>Г. Вязьма, ул. Кронштадтская, д. 23</v>
          </cell>
          <cell r="D2049">
            <v>37172829.099999994</v>
          </cell>
        </row>
        <row r="2050">
          <cell r="C2050" t="str">
            <v>Г. Вязьма, ул. Кронштадтская, д. 25</v>
          </cell>
          <cell r="D2050">
            <v>35286001</v>
          </cell>
        </row>
        <row r="2051">
          <cell r="C2051" t="str">
            <v>Г. Вязьма, ул. Лейтенанта Шмидта, д. 10</v>
          </cell>
          <cell r="D2051">
            <v>31793418.57</v>
          </cell>
        </row>
        <row r="2052">
          <cell r="C2052" t="str">
            <v>Г. Вязьма, ул. Лейтенанта Шмидта, д. 12</v>
          </cell>
          <cell r="D2052">
            <v>31991036.579999998</v>
          </cell>
        </row>
        <row r="2053">
          <cell r="C2053" t="str">
            <v>Г. Вязьма, ул. Ленина, д. 42</v>
          </cell>
          <cell r="D2053">
            <v>24282484.150000002</v>
          </cell>
        </row>
        <row r="2054">
          <cell r="C2054" t="str">
            <v>Г. Вязьма, ул. Ленина, д. 48</v>
          </cell>
          <cell r="D2054">
            <v>26963178.050000001</v>
          </cell>
        </row>
        <row r="2055">
          <cell r="C2055" t="str">
            <v>Г. Вязьма, ул. Ленина, д. 53а</v>
          </cell>
          <cell r="D2055">
            <v>2981789</v>
          </cell>
        </row>
        <row r="2056">
          <cell r="C2056" t="str">
            <v>Г. Вязьма, ул. Ленина, д. 63</v>
          </cell>
          <cell r="D2056">
            <v>12405835.600000001</v>
          </cell>
        </row>
        <row r="2057">
          <cell r="C2057" t="str">
            <v>Г. Вязьма, ул. Ленина, д. 63б</v>
          </cell>
          <cell r="D2057">
            <v>23838274.399999999</v>
          </cell>
        </row>
        <row r="2058">
          <cell r="C2058" t="str">
            <v>Г. Вязьма, ул. Маяковского, д. 2</v>
          </cell>
          <cell r="D2058">
            <v>27596645</v>
          </cell>
        </row>
        <row r="2059">
          <cell r="C2059" t="str">
            <v>Г. Вязьма, ул. Маяковского, д. 21</v>
          </cell>
          <cell r="D2059">
            <v>25900232.050000001</v>
          </cell>
        </row>
        <row r="2060">
          <cell r="C2060" t="str">
            <v>Г. Вязьма, ул. Молодежная, д. 7</v>
          </cell>
          <cell r="D2060">
            <v>8138558</v>
          </cell>
        </row>
        <row r="2061">
          <cell r="C2061" t="str">
            <v>Г. Вязьма, ул. Молодежная, д. 13</v>
          </cell>
          <cell r="D2061">
            <v>8750951</v>
          </cell>
        </row>
        <row r="2062">
          <cell r="C2062" t="str">
            <v>Г. Вязьма, ул. Московская, д. 7</v>
          </cell>
          <cell r="D2062">
            <v>62631707</v>
          </cell>
        </row>
        <row r="2063">
          <cell r="C2063" t="str">
            <v>Г. Вязьма, ул. Московская, д. 9</v>
          </cell>
          <cell r="D2063">
            <v>62582865</v>
          </cell>
        </row>
        <row r="2064">
          <cell r="C2064" t="str">
            <v>Г. Вязьма, ул. Московская, д. 15</v>
          </cell>
          <cell r="D2064">
            <v>32310348</v>
          </cell>
        </row>
        <row r="2065">
          <cell r="C2065" t="str">
            <v>Г. Вязьма, ул. Московская, д. 16</v>
          </cell>
          <cell r="D2065">
            <v>31378819.5</v>
          </cell>
        </row>
        <row r="2066">
          <cell r="C2066" t="str">
            <v>Г. Вязьма, ул. Московская, д. 17</v>
          </cell>
          <cell r="D2066">
            <v>30971379.5</v>
          </cell>
        </row>
        <row r="2067">
          <cell r="C2067" t="str">
            <v>Г. Вязьма, ул. Московская, д. 18</v>
          </cell>
          <cell r="D2067">
            <v>30943005.500000004</v>
          </cell>
        </row>
        <row r="2068">
          <cell r="C2068" t="str">
            <v>Г. Вязьма, ул. Панино, д. 17г</v>
          </cell>
          <cell r="D2068">
            <v>4702598.5</v>
          </cell>
        </row>
        <row r="2069">
          <cell r="C2069" t="str">
            <v>Г. Вязьма, ул. Парижской Коммуны, д. 3</v>
          </cell>
          <cell r="D2069">
            <v>6286944</v>
          </cell>
        </row>
        <row r="2070">
          <cell r="C2070" t="str">
            <v>Г. Вязьма, ул. Парижской Коммуны, д. 8</v>
          </cell>
          <cell r="D2070">
            <v>11533510.399999999</v>
          </cell>
        </row>
        <row r="2071">
          <cell r="C2071" t="str">
            <v>Г. Вязьма, ул. Парковая, д. 2</v>
          </cell>
          <cell r="D2071">
            <v>41097150.599999994</v>
          </cell>
        </row>
        <row r="2072">
          <cell r="C2072" t="str">
            <v>Г. Вязьма, ул. Парковая, д. 6</v>
          </cell>
          <cell r="D2072">
            <v>18168560</v>
          </cell>
        </row>
        <row r="2073">
          <cell r="C2073" t="str">
            <v>Г. Вязьма, ул. Плетниковка, д. 1</v>
          </cell>
          <cell r="D2073">
            <v>26567277</v>
          </cell>
        </row>
        <row r="2074">
          <cell r="C2074" t="str">
            <v>Г. Вязьма, ул. Плетниковка, д. 7</v>
          </cell>
          <cell r="D2074">
            <v>5806819</v>
          </cell>
        </row>
        <row r="2075">
          <cell r="C2075" t="str">
            <v>Г. Вязьма, ул. Плотникова, д. 15а</v>
          </cell>
          <cell r="D2075">
            <v>1540400</v>
          </cell>
        </row>
        <row r="2076">
          <cell r="C2076" t="str">
            <v>Г. Вязьма, ул. Покровского, д. 1</v>
          </cell>
          <cell r="D2076">
            <v>19766966</v>
          </cell>
        </row>
        <row r="2077">
          <cell r="C2077" t="str">
            <v>Г. Вязьма, ул. Полины Осипенко, д. 17</v>
          </cell>
          <cell r="D2077">
            <v>21921185.600000001</v>
          </cell>
        </row>
        <row r="2078">
          <cell r="C2078" t="str">
            <v>Г. Вязьма, ул. Полины Осипенко, д. 19</v>
          </cell>
          <cell r="D2078">
            <v>26507712</v>
          </cell>
        </row>
        <row r="2079">
          <cell r="C2079" t="str">
            <v>Г. Вязьма, ул. Репина, д. 14</v>
          </cell>
          <cell r="D2079">
            <v>9309795.8000000007</v>
          </cell>
        </row>
        <row r="2080">
          <cell r="C2080" t="str">
            <v>Г. Вязьма, ул. Репина, д. 15</v>
          </cell>
          <cell r="D2080">
            <v>6369264.3000000007</v>
          </cell>
        </row>
        <row r="2081">
          <cell r="C2081" t="str">
            <v>Г. Вязьма, ул. Репина, д. 17</v>
          </cell>
          <cell r="D2081">
            <v>34699383</v>
          </cell>
        </row>
        <row r="2082">
          <cell r="C2082" t="str">
            <v>Г. Вязьма, ул. Свердлова, д. 10</v>
          </cell>
          <cell r="D2082">
            <v>23258357.700000003</v>
          </cell>
        </row>
        <row r="2083">
          <cell r="C2083" t="str">
            <v>Г. Вязьма, ул. Смоленская, д. 6</v>
          </cell>
          <cell r="D2083">
            <v>1927614.2</v>
          </cell>
        </row>
        <row r="2084">
          <cell r="C2084" t="str">
            <v>Г. Вязьма, ул. Смоленская, д. 21</v>
          </cell>
          <cell r="D2084">
            <v>1882499.9</v>
          </cell>
        </row>
        <row r="2085">
          <cell r="C2085" t="str">
            <v>Г. Вязьма, ул. Смоленская, д. 23</v>
          </cell>
          <cell r="D2085">
            <v>1731728.3</v>
          </cell>
        </row>
        <row r="2086">
          <cell r="C2086" t="str">
            <v>Г. Вязьма, ул. Строителей, д. 10</v>
          </cell>
          <cell r="D2086">
            <v>42944718.800000004</v>
          </cell>
        </row>
        <row r="2087">
          <cell r="C2087" t="str">
            <v>Г. Вязьма, ул. Сычевское шоссе, д. 2а</v>
          </cell>
          <cell r="D2087">
            <v>8469166.4000000004</v>
          </cell>
        </row>
        <row r="2088">
          <cell r="C2088" t="str">
            <v>Г. Вязьма, ул. Фрунзе, д. 3а</v>
          </cell>
          <cell r="D2088">
            <v>11983332.5</v>
          </cell>
        </row>
        <row r="2089">
          <cell r="C2089" t="str">
            <v>Г. Вязьма, ул. Юбилейная, д. 1а</v>
          </cell>
          <cell r="D2089">
            <v>40344418</v>
          </cell>
        </row>
        <row r="2090">
          <cell r="C2090" t="str">
            <v>Г. Вязьма, ул. Юбилейная, д. 2</v>
          </cell>
          <cell r="D2090">
            <v>21974480.5</v>
          </cell>
        </row>
        <row r="2091">
          <cell r="C2091" t="str">
            <v>Г. Вязьма, ул. Юбилейная, д. 4</v>
          </cell>
          <cell r="D2091">
            <v>9855131.8000000007</v>
          </cell>
        </row>
        <row r="2092">
          <cell r="C2092" t="str">
            <v>Г. Вязьма, ул. Юбилейная, д. 9</v>
          </cell>
          <cell r="D2092">
            <v>27318889</v>
          </cell>
        </row>
        <row r="2093">
          <cell r="C2093" t="str">
            <v>Г. Вязьма, ул. Юбилейная, д. 17</v>
          </cell>
          <cell r="D2093">
            <v>43319817.050000004</v>
          </cell>
        </row>
        <row r="2094">
          <cell r="C2094" t="str">
            <v>Г. Вязьма, ул. Юбилейная, д. 21</v>
          </cell>
          <cell r="D2094">
            <v>45440733</v>
          </cell>
        </row>
        <row r="2095">
          <cell r="C2095" t="str">
            <v>Г. Вязьма, ул. Юбилейная, д. 23</v>
          </cell>
          <cell r="D2095">
            <v>20308060</v>
          </cell>
        </row>
        <row r="2096">
          <cell r="C2096" t="str">
            <v>Г. Вязьма, ул. Юбилейная, д. 25</v>
          </cell>
          <cell r="D2096">
            <v>20774024</v>
          </cell>
        </row>
        <row r="2097">
          <cell r="C2097" t="str">
            <v>Г. Вязьма, ул. Юбилейная, д. 27</v>
          </cell>
          <cell r="D2097">
            <v>23000298</v>
          </cell>
        </row>
        <row r="2098">
          <cell r="C2098" t="str">
            <v>Г. Вязьма, ул. Юбилейная, д. 29</v>
          </cell>
          <cell r="D2098">
            <v>25147840</v>
          </cell>
        </row>
        <row r="2099">
          <cell r="C2099" t="str">
            <v>Дер. Кайдаково, ул. Парковая, д. 6</v>
          </cell>
          <cell r="D2099">
            <v>5037784.4000000004</v>
          </cell>
        </row>
        <row r="2100">
          <cell r="C2100" t="str">
            <v>Дер. Куртино, ул. Болотная, д. 19</v>
          </cell>
          <cell r="D2100">
            <v>7460820</v>
          </cell>
        </row>
        <row r="2101">
          <cell r="C2101" t="str">
            <v>Дер. Новое Село, ул. Октябрьская, д. 1</v>
          </cell>
          <cell r="D2101">
            <v>7446098</v>
          </cell>
        </row>
        <row r="2102">
          <cell r="C2102" t="str">
            <v>Дер. Новое Село, ул. Полевая, д. 1</v>
          </cell>
          <cell r="D2102">
            <v>3605981.6</v>
          </cell>
        </row>
        <row r="2103">
          <cell r="C2103" t="str">
            <v>Дер. Октябрьский, ул. Железнодорожная, д. 5</v>
          </cell>
          <cell r="D2103">
            <v>4629436</v>
          </cell>
        </row>
        <row r="2104">
          <cell r="C2104" t="str">
            <v>Дер. Относово, ул. Школьная, д. 9</v>
          </cell>
          <cell r="D2104">
            <v>5244731.1999999993</v>
          </cell>
        </row>
        <row r="2105">
          <cell r="C2105" t="str">
            <v>Дер. Относово, ул. Школьная, д. 12</v>
          </cell>
          <cell r="D2105">
            <v>1251485.6000000001</v>
          </cell>
        </row>
        <row r="2106">
          <cell r="C2106" t="str">
            <v>Дер. Тюхменево, ул. Карьероуправления, д. 12а</v>
          </cell>
          <cell r="D2106">
            <v>5405564.4000000004</v>
          </cell>
        </row>
        <row r="2107">
          <cell r="C2107" t="str">
            <v>Дер. Тюхменево, ул. Карьероуправления, д. 14</v>
          </cell>
          <cell r="D2107">
            <v>5403586.7999999998</v>
          </cell>
        </row>
        <row r="2108">
          <cell r="C2108" t="str">
            <v>Дер. Черное, ул. Просвещения, д. 1</v>
          </cell>
          <cell r="D2108">
            <v>9619006</v>
          </cell>
        </row>
        <row r="2109">
          <cell r="C2109" t="str">
            <v>Пос. Березняки, д. 1</v>
          </cell>
          <cell r="D2109">
            <v>9430490.4800000004</v>
          </cell>
        </row>
        <row r="2110">
          <cell r="C2110" t="str">
            <v>Пос. Березняки, д. 2</v>
          </cell>
          <cell r="D2110">
            <v>9441991.4800000004</v>
          </cell>
        </row>
        <row r="2111">
          <cell r="C2111" t="str">
            <v>Пос. Березняки, д. 3</v>
          </cell>
          <cell r="D2111">
            <v>9453492.4800000004</v>
          </cell>
        </row>
        <row r="2112">
          <cell r="C2112" t="str">
            <v>С. Андрейково, ул. Мира, д. 18</v>
          </cell>
          <cell r="D2112">
            <v>9465713.5999999996</v>
          </cell>
        </row>
        <row r="2113">
          <cell r="C2113" t="str">
            <v>С. Андрейково, ул. Садовая, д. 1</v>
          </cell>
          <cell r="D2113">
            <v>8554193.5999999996</v>
          </cell>
        </row>
        <row r="2114">
          <cell r="C2114" t="str">
            <v>С. Бывалицы, ул. Б. Советская, д. 38</v>
          </cell>
          <cell r="D2114">
            <v>3196200</v>
          </cell>
        </row>
        <row r="2115">
          <cell r="C2115" t="str">
            <v>С. Бывалицы, ул. Мелиоративная, д. 4</v>
          </cell>
          <cell r="D2115">
            <v>3439380</v>
          </cell>
        </row>
        <row r="2116">
          <cell r="C2116" t="str">
            <v>С. Бывалицы, ул. Мелиоративная, д. 7</v>
          </cell>
          <cell r="D2116">
            <v>3665940</v>
          </cell>
        </row>
        <row r="2117">
          <cell r="C2117" t="str">
            <v>С. Бывалицы, ул. Мелиоративная, д. 15</v>
          </cell>
          <cell r="D2117">
            <v>3527700</v>
          </cell>
        </row>
        <row r="2118">
          <cell r="C2118" t="str">
            <v>С. Вяземский, ул. Каретниковой, д. 1</v>
          </cell>
          <cell r="D2118">
            <v>4304395</v>
          </cell>
        </row>
        <row r="2119">
          <cell r="C2119" t="str">
            <v>С. Вяземский, ул. Каретниковой, д. 3</v>
          </cell>
          <cell r="D2119">
            <v>4289227</v>
          </cell>
        </row>
        <row r="2120">
          <cell r="C2120" t="str">
            <v>С. Вязьма-Брянская, ул. Центральная, д. 2</v>
          </cell>
          <cell r="D2120">
            <v>5500001.2000000002</v>
          </cell>
        </row>
        <row r="2121">
          <cell r="C2121" t="str">
            <v>С. Вязьма-Брянская, ул. Школьная, д. 2</v>
          </cell>
          <cell r="D2121">
            <v>1670392</v>
          </cell>
        </row>
        <row r="2122">
          <cell r="C2122" t="str">
            <v>С. Ново-Никольское, д. 17</v>
          </cell>
          <cell r="D2122">
            <v>8630752</v>
          </cell>
        </row>
        <row r="2123">
          <cell r="C2123" t="str">
            <v>С. Новый, ул. 1 Мая, д. 3</v>
          </cell>
          <cell r="D2123">
            <v>4963143.5999999996</v>
          </cell>
        </row>
        <row r="2124">
          <cell r="C2124" t="str">
            <v>С. Новый, ул. 1 Мая, д. 5</v>
          </cell>
          <cell r="D2124">
            <v>6277952.7999999998</v>
          </cell>
        </row>
        <row r="2125">
          <cell r="C2125" t="str">
            <v>С. Шуйское, ул. Новоселов, д. 1</v>
          </cell>
          <cell r="D2125">
            <v>3860012</v>
          </cell>
        </row>
        <row r="2126">
          <cell r="C2126" t="str">
            <v>С. Шуйское, ул. Новоселов, д. 3</v>
          </cell>
          <cell r="D2126">
            <v>3857900</v>
          </cell>
        </row>
        <row r="2127">
          <cell r="C2127" t="str">
            <v>Ст. Семлево, ул. Полевая, д. 13</v>
          </cell>
          <cell r="D2127">
            <v>2398318.4</v>
          </cell>
        </row>
        <row r="2128">
          <cell r="D2128">
            <v>542702520.06999993</v>
          </cell>
        </row>
        <row r="2129">
          <cell r="C2129" t="str">
            <v>Г. Гагарин, мкр. Лесной, ул. Мира, д. 4</v>
          </cell>
          <cell r="D2129">
            <v>2712500</v>
          </cell>
        </row>
        <row r="2130">
          <cell r="C2130" t="str">
            <v>Г. Гагарин, пер. Мелиоративный, д. 15</v>
          </cell>
          <cell r="D2130">
            <v>14154782</v>
          </cell>
        </row>
        <row r="2131">
          <cell r="C2131" t="str">
            <v>Г. Гагарин, пр. Сельхозтехника, д. 10</v>
          </cell>
          <cell r="D2131">
            <v>16501267.5</v>
          </cell>
        </row>
        <row r="2132">
          <cell r="C2132" t="str">
            <v>Г. Гагарин, пр. Сельхозтехника, д. 8</v>
          </cell>
          <cell r="D2132">
            <v>16105640</v>
          </cell>
        </row>
        <row r="2133">
          <cell r="C2133" t="str">
            <v>Г. Гагарин, ул. 26 Бакинских комиссаров, д. 9</v>
          </cell>
          <cell r="D2133">
            <v>40808231.75</v>
          </cell>
        </row>
        <row r="2134">
          <cell r="C2134" t="str">
            <v>Г. Гагарин, ул. 50 лет ВЛКСМ, д. 2/1</v>
          </cell>
          <cell r="D2134">
            <v>22741028.5</v>
          </cell>
        </row>
        <row r="2135">
          <cell r="C2135" t="str">
            <v>Г. Гагарин, ул. 50 лет ВЛКСМ, д. 4</v>
          </cell>
          <cell r="D2135">
            <v>12894721.000000002</v>
          </cell>
        </row>
        <row r="2136">
          <cell r="C2136" t="str">
            <v>Г. Гагарин, ул. Гагарина, д. 23</v>
          </cell>
          <cell r="D2136">
            <v>8969925.5</v>
          </cell>
        </row>
        <row r="2137">
          <cell r="C2137" t="str">
            <v>Г. Гагарин, ул. Герцена, д. 41</v>
          </cell>
          <cell r="D2137">
            <v>8072329.5199999996</v>
          </cell>
        </row>
        <row r="2138">
          <cell r="C2138" t="str">
            <v>Г. Гагарин, ул. Герцена, д. 52</v>
          </cell>
          <cell r="D2138">
            <v>10128143.6</v>
          </cell>
        </row>
        <row r="2139">
          <cell r="C2139" t="str">
            <v>Г. Гагарин, ул. Ленина, д. 77</v>
          </cell>
          <cell r="D2139">
            <v>9900272</v>
          </cell>
        </row>
        <row r="2140">
          <cell r="C2140" t="str">
            <v>Г. Гагарин, ул. Ленина, д. 81</v>
          </cell>
          <cell r="D2140">
            <v>8048000</v>
          </cell>
        </row>
        <row r="2141">
          <cell r="C2141" t="str">
            <v>Г. Гагарин, ул. Молодежная, д. 2</v>
          </cell>
          <cell r="D2141">
            <v>16715489</v>
          </cell>
        </row>
        <row r="2142">
          <cell r="C2142" t="str">
            <v>Г. Гагарин, ул. Молодежная, д. 6</v>
          </cell>
          <cell r="D2142">
            <v>8228581</v>
          </cell>
        </row>
        <row r="2143">
          <cell r="C2143" t="str">
            <v>Г. Гагарин, ул. Молодежная, д. 8</v>
          </cell>
          <cell r="D2143">
            <v>6899360</v>
          </cell>
        </row>
        <row r="2144">
          <cell r="C2144" t="str">
            <v>Г. Гагарин, ул. Петра Алексеева, д. 10</v>
          </cell>
          <cell r="D2144">
            <v>99104780.400000006</v>
          </cell>
        </row>
        <row r="2145">
          <cell r="C2145" t="str">
            <v>Г. Гагарин, ул. Петра Алексеева, д. 12</v>
          </cell>
          <cell r="D2145">
            <v>34409406</v>
          </cell>
        </row>
        <row r="2146">
          <cell r="C2146" t="str">
            <v>Г. Гагарин, ул. Пушная, д. 4</v>
          </cell>
          <cell r="D2146">
            <v>15343935</v>
          </cell>
        </row>
        <row r="2147">
          <cell r="C2147" t="str">
            <v>Г. Гагарин, ул. Пушная, д. 16</v>
          </cell>
          <cell r="D2147">
            <v>5341764</v>
          </cell>
        </row>
        <row r="2148">
          <cell r="C2148" t="str">
            <v>Г. Гагарин, ул. Солнцева, д. 16</v>
          </cell>
          <cell r="D2148">
            <v>41145987.5</v>
          </cell>
        </row>
        <row r="2149">
          <cell r="C2149" t="str">
            <v>Г. Гагарин, ул. Строителей, д. 6</v>
          </cell>
          <cell r="D2149">
            <v>39978886</v>
          </cell>
        </row>
        <row r="2150">
          <cell r="C2150" t="str">
            <v>Г. Гагарин, ул. Строителей, д. 86</v>
          </cell>
          <cell r="D2150">
            <v>11837051.5</v>
          </cell>
        </row>
        <row r="2151">
          <cell r="C2151" t="str">
            <v>Дер. Клушино, ул. Молодежная, д. 3</v>
          </cell>
          <cell r="D2151">
            <v>5827837.4000000004</v>
          </cell>
        </row>
        <row r="2152">
          <cell r="C2152" t="str">
            <v>Дер. Клушино, ул. Молодежная, д. 4</v>
          </cell>
          <cell r="D2152">
            <v>5400982.7999999998</v>
          </cell>
        </row>
        <row r="2153">
          <cell r="C2153" t="str">
            <v>Дер. Клушино, ул. Молодежная, д. 8</v>
          </cell>
          <cell r="D2153">
            <v>2370600</v>
          </cell>
        </row>
        <row r="2154">
          <cell r="C2154" t="str">
            <v>Дер. Мамоново, ул. Центральная, д. 2</v>
          </cell>
          <cell r="D2154">
            <v>790208</v>
          </cell>
        </row>
        <row r="2155">
          <cell r="C2155" t="str">
            <v>Дер. Никольское, ул. Центральная, д. 12</v>
          </cell>
          <cell r="D2155">
            <v>4562290</v>
          </cell>
        </row>
        <row r="2156">
          <cell r="C2156" t="str">
            <v>Дер. Никольское, ул. Центральная, д. 14</v>
          </cell>
          <cell r="D2156">
            <v>4545186</v>
          </cell>
        </row>
        <row r="2157">
          <cell r="C2157" t="str">
            <v>Дер. Никольское, ул. Центральная, д. 16</v>
          </cell>
          <cell r="D2157">
            <v>4581762</v>
          </cell>
        </row>
        <row r="2158">
          <cell r="C2158" t="str">
            <v>Дер. Покров, ул. Центральная, д. 15</v>
          </cell>
          <cell r="D2158">
            <v>1931514</v>
          </cell>
        </row>
        <row r="2159">
          <cell r="C2159" t="str">
            <v>Дер. Покров, ул. Центральная, д. 17</v>
          </cell>
          <cell r="D2159">
            <v>4474546</v>
          </cell>
        </row>
        <row r="2160">
          <cell r="C2160" t="str">
            <v>Дер. Покров, ул. Центральная, д. 23</v>
          </cell>
          <cell r="D2160">
            <v>4545394</v>
          </cell>
        </row>
        <row r="2161">
          <cell r="C2161" t="str">
            <v>Дер. Родоманово, ул. Мира, д. 1</v>
          </cell>
          <cell r="D2161">
            <v>6429784</v>
          </cell>
        </row>
        <row r="2162">
          <cell r="C2162" t="str">
            <v>Дер. Родоманово, ул. Новая, д. 1</v>
          </cell>
          <cell r="D2162">
            <v>5654160</v>
          </cell>
        </row>
        <row r="2163">
          <cell r="C2163" t="str">
            <v>Дер. Родоманово, ул. Советская, д. 4</v>
          </cell>
          <cell r="D2163">
            <v>1304216.6000000001</v>
          </cell>
        </row>
        <row r="2164">
          <cell r="C2164" t="str">
            <v>Дер. Родоманово, ул. Советская, д. 5</v>
          </cell>
          <cell r="D2164">
            <v>2924234</v>
          </cell>
        </row>
        <row r="2165">
          <cell r="C2165" t="str">
            <v>Дер. Родоманово, ул. Советская, д. 7</v>
          </cell>
          <cell r="D2165">
            <v>1295623.3999999999</v>
          </cell>
        </row>
        <row r="2166">
          <cell r="C2166" t="str">
            <v>Пос. Благодатное, д. 11</v>
          </cell>
          <cell r="D2166">
            <v>6230764</v>
          </cell>
        </row>
        <row r="2167">
          <cell r="C2167" t="str">
            <v>С. Карманово, ул. Пролетарская, д. 3</v>
          </cell>
          <cell r="D2167">
            <v>2438150</v>
          </cell>
        </row>
        <row r="2168">
          <cell r="C2168" t="str">
            <v>С. Карманово, ул. Пролетарская, д. 9</v>
          </cell>
          <cell r="D2168">
            <v>1591755.1</v>
          </cell>
        </row>
        <row r="2169">
          <cell r="C2169" t="str">
            <v>С. Карманово, ул. Самохина, д. 7</v>
          </cell>
          <cell r="D2169">
            <v>2133794.7999999998</v>
          </cell>
        </row>
        <row r="2170">
          <cell r="C2170" t="str">
            <v>С. Карманово, ул. Советская, д. 44</v>
          </cell>
          <cell r="D2170">
            <v>2886944.2</v>
          </cell>
        </row>
        <row r="2171">
          <cell r="C2171" t="str">
            <v>С. Карманово, ул. Советская, д. 50</v>
          </cell>
          <cell r="D2171">
            <v>1129454.8</v>
          </cell>
        </row>
        <row r="2172">
          <cell r="C2172" t="str">
            <v>С. Карманово, ул. Советская, д. 50а</v>
          </cell>
          <cell r="D2172">
            <v>1163210</v>
          </cell>
        </row>
        <row r="2173">
          <cell r="C2173" t="str">
            <v xml:space="preserve">С. Карманово, ул. Торфяников, д. 2 </v>
          </cell>
          <cell r="D2173">
            <v>1214769.2</v>
          </cell>
        </row>
        <row r="2174">
          <cell r="C2174" t="str">
            <v>С. Пречистое, ул. Парковая, д. 2</v>
          </cell>
          <cell r="D2174">
            <v>4254840</v>
          </cell>
        </row>
        <row r="2175">
          <cell r="C2175" t="str">
            <v>С. Пречистое, ул. Центральная, д. 2</v>
          </cell>
          <cell r="D2175">
            <v>1865780</v>
          </cell>
        </row>
        <row r="2176">
          <cell r="C2176" t="str">
            <v>С. Пречистое, ул. Центральная, д. 4</v>
          </cell>
          <cell r="D2176">
            <v>1855220</v>
          </cell>
        </row>
        <row r="2177">
          <cell r="C2177" t="str">
            <v>С. Пречистое, ул. Центральная, д. 5</v>
          </cell>
          <cell r="D2177">
            <v>5014700</v>
          </cell>
        </row>
        <row r="2178">
          <cell r="C2178" t="str">
            <v>С. Серго-Ивановское, ул. Заводская, д. 8</v>
          </cell>
          <cell r="D2178">
            <v>4242718</v>
          </cell>
        </row>
        <row r="2179">
          <cell r="D2179">
            <v>418755.2</v>
          </cell>
        </row>
        <row r="2180">
          <cell r="C2180" t="str">
            <v>С. Глинка, ул. Ленина, д. 16</v>
          </cell>
          <cell r="D2180">
            <v>418755.2</v>
          </cell>
        </row>
        <row r="2181">
          <cell r="D2181">
            <v>35822195.649999999</v>
          </cell>
        </row>
        <row r="2182">
          <cell r="C2182" t="str">
            <v>Г. Демидов, пр. Суворовский, д. 6</v>
          </cell>
          <cell r="D2182">
            <v>8891908.5199999996</v>
          </cell>
        </row>
        <row r="2183">
          <cell r="C2183" t="str">
            <v>Г. Демидов, пр. Суворовский, д. 10</v>
          </cell>
          <cell r="D2183">
            <v>167858</v>
          </cell>
        </row>
        <row r="2184">
          <cell r="C2184" t="str">
            <v>Г. Демидов, ул. Витебская, д. 25</v>
          </cell>
          <cell r="D2184">
            <v>4169485.63</v>
          </cell>
        </row>
        <row r="2185">
          <cell r="C2185" t="str">
            <v>Г. Демидов, ул. Кооперативная, д. 2</v>
          </cell>
          <cell r="D2185">
            <v>7257500</v>
          </cell>
        </row>
        <row r="2186">
          <cell r="C2186" t="str">
            <v>Г. Демидов, ул. Просвещения, д. 8</v>
          </cell>
          <cell r="D2186">
            <v>2762500</v>
          </cell>
        </row>
        <row r="2187">
          <cell r="C2187" t="str">
            <v>Г. Демидов, ул. Фрадкова, д. 19</v>
          </cell>
          <cell r="D2187">
            <v>5013004</v>
          </cell>
        </row>
        <row r="2188">
          <cell r="C2188" t="str">
            <v>Г. Демидов, ул. Фрадкова, д. 21</v>
          </cell>
          <cell r="D2188">
            <v>4023912</v>
          </cell>
        </row>
        <row r="2189">
          <cell r="C2189" t="str">
            <v>Г. Демидов, ул. Хренова, д. 14</v>
          </cell>
          <cell r="D2189">
            <v>1998117.5</v>
          </cell>
        </row>
        <row r="2190">
          <cell r="C2190" t="str">
            <v>Г. Демидов, ул. Хренова, д. 16а</v>
          </cell>
          <cell r="D2190">
            <v>1537910</v>
          </cell>
        </row>
        <row r="2191">
          <cell r="D2191">
            <v>372106590.19999999</v>
          </cell>
        </row>
        <row r="2192">
          <cell r="C2192" t="str">
            <v>Г. Десногорск, мкрн. 1, д. 7</v>
          </cell>
          <cell r="D2192">
            <v>9172720</v>
          </cell>
        </row>
        <row r="2193">
          <cell r="C2193" t="str">
            <v>Г. Десногорск, мкрн. 1, д. 8</v>
          </cell>
          <cell r="D2193">
            <v>85005800</v>
          </cell>
        </row>
        <row r="2194">
          <cell r="C2194" t="str">
            <v>Г. Десногорск, мкрн. 1, д. 9</v>
          </cell>
          <cell r="D2194">
            <v>9520480</v>
          </cell>
        </row>
        <row r="2195">
          <cell r="C2195" t="str">
            <v>Г. Десногорск, мкрн. 3, д. 1а</v>
          </cell>
          <cell r="D2195">
            <v>7527366.1799999997</v>
          </cell>
        </row>
        <row r="2196">
          <cell r="C2196" t="str">
            <v>Г. Десногорск, мкрн. 3, д. 3</v>
          </cell>
          <cell r="D2196">
            <v>7249268.0899999999</v>
          </cell>
        </row>
        <row r="2197">
          <cell r="C2197" t="str">
            <v>Г. Десногорск, мкрн. 3, д. 4</v>
          </cell>
          <cell r="D2197">
            <v>14315907.529999999</v>
          </cell>
        </row>
        <row r="2198">
          <cell r="C2198" t="str">
            <v>Г. Десногорск, мкрн. 3, д. 5</v>
          </cell>
          <cell r="D2198">
            <v>21373680.91</v>
          </cell>
        </row>
        <row r="2199">
          <cell r="C2199" t="str">
            <v>Г. Десногорск, мкрн. 3, д. 6</v>
          </cell>
          <cell r="D2199">
            <v>14321987.58</v>
          </cell>
        </row>
        <row r="2200">
          <cell r="C2200" t="str">
            <v>Г. Десногорск, мкрн. 3, д. 7</v>
          </cell>
          <cell r="D2200">
            <v>14312045.220000001</v>
          </cell>
        </row>
        <row r="2201">
          <cell r="C2201" t="str">
            <v>Г. Десногорск, мкрн. 3, д. 8</v>
          </cell>
          <cell r="D2201">
            <v>7249205.4900000002</v>
          </cell>
        </row>
        <row r="2202">
          <cell r="C2202" t="str">
            <v>Г. Десногорск, мкрн. 3, д. 9</v>
          </cell>
          <cell r="D2202">
            <v>7300626.8499999996</v>
          </cell>
        </row>
        <row r="2203">
          <cell r="C2203" t="str">
            <v>Г. Десногорск, мкрн. 3, д. 16а</v>
          </cell>
          <cell r="D2203">
            <v>7526354.6100000003</v>
          </cell>
        </row>
        <row r="2204">
          <cell r="C2204" t="str">
            <v>Г. Десногорск, мкрн. 3, д. 16б</v>
          </cell>
          <cell r="D2204">
            <v>7522993</v>
          </cell>
        </row>
        <row r="2205">
          <cell r="C2205" t="str">
            <v>Г. Десногорск, мкрн. 3, д. 17</v>
          </cell>
          <cell r="D2205">
            <v>7250403.9400000004</v>
          </cell>
        </row>
        <row r="2206">
          <cell r="C2206" t="str">
            <v>Г. Десногорск, мкрн. 3, д. 18</v>
          </cell>
          <cell r="D2206">
            <v>10789712.890000001</v>
          </cell>
        </row>
        <row r="2207">
          <cell r="C2207" t="str">
            <v>Г. Десногорск, мкрн. 3, д. 19</v>
          </cell>
          <cell r="D2207">
            <v>10848165.550000001</v>
          </cell>
        </row>
        <row r="2208">
          <cell r="C2208" t="str">
            <v>Г. Десногорск, мкрн. 3, д. 20</v>
          </cell>
          <cell r="D2208">
            <v>21400216.440000001</v>
          </cell>
        </row>
        <row r="2209">
          <cell r="C2209" t="str">
            <v>Г. Десногорск, мкрн. 3, д. 21</v>
          </cell>
          <cell r="D2209">
            <v>7294802.1900000004</v>
          </cell>
        </row>
        <row r="2210">
          <cell r="C2210" t="str">
            <v>Г. Десногорск, мкрн. 3, д. 22</v>
          </cell>
          <cell r="D2210">
            <v>10787117.199999999</v>
          </cell>
        </row>
        <row r="2211">
          <cell r="C2211" t="str">
            <v>Г. Десногорск, мкрн. 4, д. 1</v>
          </cell>
          <cell r="D2211">
            <v>3739538.96</v>
          </cell>
        </row>
        <row r="2212">
          <cell r="C2212" t="str">
            <v>Г. Десногорск, мкрн. 4, д. 2</v>
          </cell>
          <cell r="D2212">
            <v>3740109.7100000004</v>
          </cell>
        </row>
        <row r="2213">
          <cell r="C2213" t="str">
            <v>Г. Десногорск, мкрн. 4, д. 3</v>
          </cell>
          <cell r="D2213">
            <v>7253575.9799999995</v>
          </cell>
        </row>
        <row r="2214">
          <cell r="C2214" t="str">
            <v>Г. Десногорск, мкрн. 4, д. 4</v>
          </cell>
          <cell r="D2214">
            <v>10846646.24</v>
          </cell>
        </row>
        <row r="2215">
          <cell r="C2215" t="str">
            <v>Г. Десногорск, мкрн. 4, д. 6</v>
          </cell>
          <cell r="D2215">
            <v>7583835.7199999997</v>
          </cell>
        </row>
        <row r="2216">
          <cell r="C2216" t="str">
            <v>Г. Десногорск, мкрн. 4, д. 9</v>
          </cell>
          <cell r="D2216">
            <v>7257120.2999999998</v>
          </cell>
        </row>
        <row r="2217">
          <cell r="C2217" t="str">
            <v>Г. Десногорск, мкрн. 4, д. 10</v>
          </cell>
          <cell r="D2217">
            <v>10848100.4</v>
          </cell>
        </row>
        <row r="2218">
          <cell r="C2218" t="str">
            <v>Г. Десногорск, мкрн. 4, д. 11</v>
          </cell>
          <cell r="D2218">
            <v>3721236.14</v>
          </cell>
        </row>
        <row r="2219">
          <cell r="C2219" t="str">
            <v>Г. Десногорск, мкрн. 4, д. 12</v>
          </cell>
          <cell r="D2219">
            <v>7255473.25</v>
          </cell>
        </row>
        <row r="2220">
          <cell r="C2220" t="str">
            <v>Г. Десногорск, мкрн. 4, д. 13</v>
          </cell>
          <cell r="D2220">
            <v>10856017.84</v>
          </cell>
        </row>
        <row r="2221">
          <cell r="C2221" t="str">
            <v>Г. Десногорск, мкрн. 4, д. 14</v>
          </cell>
          <cell r="D2221">
            <v>3723010.93</v>
          </cell>
        </row>
        <row r="2222">
          <cell r="C2222" t="str">
            <v>Г. Десногорск, мкрн. 4, д. 15</v>
          </cell>
          <cell r="D2222">
            <v>10787875.58</v>
          </cell>
        </row>
        <row r="2223">
          <cell r="C2223" t="str">
            <v>Г. Десногорск, мкрн. 4, д. 43</v>
          </cell>
          <cell r="D2223">
            <v>3725195.48</v>
          </cell>
        </row>
        <row r="2224">
          <cell r="D2224">
            <v>273315563.5</v>
          </cell>
        </row>
        <row r="2225">
          <cell r="C2225" t="str">
            <v>Пгт Верхнеднепровский, пер. Днепровский, д. 2</v>
          </cell>
          <cell r="D2225">
            <v>31883617.999999996</v>
          </cell>
        </row>
        <row r="2226">
          <cell r="C2226" t="str">
            <v>Пгт Верхнеднепровский, 
ул. Комсомольская, д. 16</v>
          </cell>
          <cell r="D2226">
            <v>30758268</v>
          </cell>
        </row>
        <row r="2227">
          <cell r="C2227" t="str">
            <v>Пгт Верхнеднепровский, 
ул. Комсомольская, д. 25</v>
          </cell>
          <cell r="D2227">
            <v>29251266.5</v>
          </cell>
        </row>
        <row r="2228">
          <cell r="C2228" t="str">
            <v>Пгт Верхнеднепровский, 
ул. Комсомольская, д. 27</v>
          </cell>
          <cell r="D2228">
            <v>23878709.5</v>
          </cell>
        </row>
        <row r="2229">
          <cell r="C2229" t="str">
            <v>Пгт Верхнеднепровский, 
ул. Комсомольская, д. 31</v>
          </cell>
          <cell r="D2229">
            <v>43562610.5</v>
          </cell>
        </row>
        <row r="2230">
          <cell r="C2230" t="str">
            <v>Пгт Верхнеднепровский, ул. Ленина, д. 17</v>
          </cell>
          <cell r="D2230">
            <v>6974767.5</v>
          </cell>
        </row>
        <row r="2231">
          <cell r="C2231" t="str">
            <v>Пгт Верхнеднепровский, ул. Молодежная, д. 12</v>
          </cell>
          <cell r="D2231">
            <v>39168114</v>
          </cell>
        </row>
        <row r="2232">
          <cell r="C2232" t="str">
            <v>Пгт Верхнеднепровский, ул. Молодежная, д. 20</v>
          </cell>
          <cell r="D2232">
            <v>5508950</v>
          </cell>
        </row>
        <row r="2233">
          <cell r="C2233" t="str">
            <v>Пгт Верхнеднепровский, ул. Молодежная, д. 22</v>
          </cell>
          <cell r="D2233">
            <v>37700472.5</v>
          </cell>
        </row>
        <row r="2234">
          <cell r="C2234" t="str">
            <v>Пгт Верхнеднепровский, ул. Советская, д. 13</v>
          </cell>
          <cell r="D2234">
            <v>4007258</v>
          </cell>
        </row>
        <row r="2235">
          <cell r="C2235" t="str">
            <v>Пгт Верхнеднепровский, ул. Советская, д. 15</v>
          </cell>
          <cell r="D2235">
            <v>3025854.5</v>
          </cell>
        </row>
        <row r="2236">
          <cell r="C2236" t="str">
            <v>Пгт Верхнеднепровский, ул. Советская, д. 17</v>
          </cell>
          <cell r="D2236">
            <v>2757320</v>
          </cell>
        </row>
        <row r="2237">
          <cell r="C2237" t="str">
            <v>Пгт Верхнеднепровский, ул. Советская, д. 19</v>
          </cell>
          <cell r="D2237">
            <v>1950520</v>
          </cell>
        </row>
        <row r="2238">
          <cell r="C2238" t="str">
            <v>Пгт Верхнеднепровский, ул. Советская, д. 22</v>
          </cell>
          <cell r="D2238">
            <v>12430704.5</v>
          </cell>
        </row>
        <row r="2239">
          <cell r="C2239" t="str">
            <v>С. Алексино, ул. Центральная, д. 21</v>
          </cell>
          <cell r="D2239">
            <v>457130</v>
          </cell>
        </row>
        <row r="2240">
          <cell r="D2240">
            <v>89686517.800000012</v>
          </cell>
        </row>
        <row r="2241">
          <cell r="C2241" t="str">
            <v>Г. Духовщина, ул. Бугаева, д. 45</v>
          </cell>
          <cell r="D2241">
            <v>5589400</v>
          </cell>
        </row>
        <row r="2242">
          <cell r="C2242" t="str">
            <v>Г. Духовщина, ул. Глинки, д. 10</v>
          </cell>
          <cell r="D2242">
            <v>8821005.1999999993</v>
          </cell>
        </row>
        <row r="2243">
          <cell r="C2243" t="str">
            <v>Г. Духовщина, ул. Горького, д. 7а</v>
          </cell>
          <cell r="D2243">
            <v>7503521.6000000006</v>
          </cell>
        </row>
        <row r="2244">
          <cell r="C2244" t="str">
            <v>Г. Духовщина, ул. Горького, д. 14</v>
          </cell>
          <cell r="D2244">
            <v>5864947.4000000004</v>
          </cell>
        </row>
        <row r="2245">
          <cell r="C2245" t="str">
            <v>Г. Духовщина, ул. Исаковского, д. 47</v>
          </cell>
          <cell r="D2245">
            <v>9831435.5999999996</v>
          </cell>
        </row>
        <row r="2246">
          <cell r="C2246" t="str">
            <v>Г. Духовщина, ул. Карла Либкнехта, д. 54</v>
          </cell>
          <cell r="D2246">
            <v>7188789.8000000007</v>
          </cell>
        </row>
        <row r="2247">
          <cell r="C2247" t="str">
            <v>Г. Духовщина, ул. Смоленская, д. 49</v>
          </cell>
          <cell r="D2247">
            <v>7043731.2000000002</v>
          </cell>
        </row>
        <row r="2248">
          <cell r="C2248" t="str">
            <v>Г. Духовщина, ул. Смоленская, д. 53</v>
          </cell>
          <cell r="D2248">
            <v>1948904.7999999998</v>
          </cell>
        </row>
        <row r="2249">
          <cell r="C2249" t="str">
            <v>Г. Духовщина, ул. Смоленская, д. 55/40</v>
          </cell>
          <cell r="D2249">
            <v>7317251</v>
          </cell>
        </row>
        <row r="2250">
          <cell r="C2250" t="str">
            <v>Г. Духовщина, ул. Смоленская, д. 56</v>
          </cell>
          <cell r="D2250">
            <v>1977306.7999999998</v>
          </cell>
        </row>
        <row r="2251">
          <cell r="C2251" t="str">
            <v>Г. Духовщина, ул. Смоленская, д. 65/14</v>
          </cell>
          <cell r="D2251">
            <v>7051641.1999999993</v>
          </cell>
        </row>
        <row r="2252">
          <cell r="C2252" t="str">
            <v>Пгт Озерный, ст. Сошно, д. 1</v>
          </cell>
          <cell r="D2252">
            <v>5404983.1999999993</v>
          </cell>
        </row>
        <row r="2253">
          <cell r="C2253" t="str">
            <v>Пгт Озерный, ул. Ленина, д. 9/1</v>
          </cell>
          <cell r="D2253">
            <v>7071800</v>
          </cell>
        </row>
        <row r="2254">
          <cell r="C2254" t="str">
            <v>Пгт Озерный, ул. Парковая, д. 3</v>
          </cell>
          <cell r="D2254">
            <v>7071800</v>
          </cell>
        </row>
        <row r="2255">
          <cell r="D2255">
            <v>89354316.399999991</v>
          </cell>
        </row>
        <row r="2256">
          <cell r="C2256" t="str">
            <v>Г. Ельня, ул. Гвардейская, д. 75</v>
          </cell>
          <cell r="D2256">
            <v>5565547.2000000002</v>
          </cell>
        </row>
        <row r="2257">
          <cell r="C2257" t="str">
            <v>Г. Ельня, ул. Говорова, д. 10</v>
          </cell>
          <cell r="D2257">
            <v>2498201.7999999998</v>
          </cell>
        </row>
        <row r="2258">
          <cell r="C2258" t="str">
            <v>Г. Ельня, ул. Говорова, д. 13</v>
          </cell>
          <cell r="D2258">
            <v>4846037</v>
          </cell>
        </row>
        <row r="2259">
          <cell r="C2259" t="str">
            <v>Г. Ельня, ул. Интернациональная, д. 40а</v>
          </cell>
          <cell r="D2259">
            <v>6668500</v>
          </cell>
        </row>
        <row r="2260">
          <cell r="C2260" t="str">
            <v>Г. Ельня, ул. Интернациональная, д. 42</v>
          </cell>
          <cell r="D2260">
            <v>13259462</v>
          </cell>
        </row>
        <row r="2261">
          <cell r="C2261" t="str">
            <v>Г. Ельня, ул. Интернациональная, д. 56</v>
          </cell>
          <cell r="D2261">
            <v>2646250</v>
          </cell>
        </row>
        <row r="2262">
          <cell r="C2262" t="str">
            <v>Г. Ельня, ул. Капитанова, д. 37</v>
          </cell>
          <cell r="D2262">
            <v>8093025</v>
          </cell>
        </row>
        <row r="2263">
          <cell r="C2263" t="str">
            <v>Г. Ельня, ул. Капитанова, д. 40</v>
          </cell>
          <cell r="D2263">
            <v>8891454.5999999996</v>
          </cell>
        </row>
        <row r="2264">
          <cell r="C2264" t="str">
            <v>Г. Ельня, ул. Красноармейская, д. 15</v>
          </cell>
          <cell r="D2264">
            <v>1650440</v>
          </cell>
        </row>
        <row r="2265">
          <cell r="C2265" t="str">
            <v>Г. Ельня, ул. Ленина, д. 55</v>
          </cell>
          <cell r="D2265">
            <v>4056750</v>
          </cell>
        </row>
        <row r="2266">
          <cell r="C2266" t="str">
            <v>Г. Ельня, ул. Молодежная, д. 6</v>
          </cell>
          <cell r="D2266">
            <v>8552775</v>
          </cell>
        </row>
        <row r="2267">
          <cell r="C2267" t="str">
            <v>Г. Ельня, ул. Ольги Ржевской, д. 63</v>
          </cell>
          <cell r="D2267">
            <v>3090416</v>
          </cell>
        </row>
        <row r="2268">
          <cell r="C2268" t="str">
            <v>Г. Ельня, ул. Пролетарская, д. 2</v>
          </cell>
          <cell r="D2268">
            <v>2141251.1999999997</v>
          </cell>
        </row>
        <row r="2269">
          <cell r="C2269" t="str">
            <v>Г. Ельня, ул. Советская, д. 67</v>
          </cell>
          <cell r="D2269">
            <v>6531022.2000000002</v>
          </cell>
        </row>
        <row r="2270">
          <cell r="C2270" t="str">
            <v>Г. Ельня, ул. Строительная, д. 2</v>
          </cell>
          <cell r="D2270">
            <v>8019076.8000000007</v>
          </cell>
        </row>
        <row r="2271">
          <cell r="C2271" t="str">
            <v>Г. Ельня, ул. Энгельса, д. 4</v>
          </cell>
          <cell r="D2271">
            <v>2844107.5999999996</v>
          </cell>
        </row>
        <row r="2272">
          <cell r="D2272">
            <v>3231940.6799999997</v>
          </cell>
        </row>
        <row r="2273">
          <cell r="C2273" t="str">
            <v>С. Ершичи, ул. Луговая, д. 4</v>
          </cell>
          <cell r="D2273">
            <v>3231940.6799999997</v>
          </cell>
        </row>
        <row r="2274">
          <cell r="D2274">
            <v>136700206.10000002</v>
          </cell>
        </row>
        <row r="2275">
          <cell r="C2275" t="str">
            <v>Дер. Каменка, ул. Магистральная, д. 3</v>
          </cell>
          <cell r="D2275">
            <v>4764393.3</v>
          </cell>
        </row>
        <row r="2276">
          <cell r="C2276" t="str">
            <v>Дер. Каменка, ул. Магистральная, д. 6/2</v>
          </cell>
          <cell r="D2276">
            <v>8288022.7000000002</v>
          </cell>
        </row>
        <row r="2277">
          <cell r="C2277" t="str">
            <v>Дер. Каменка, ул. Центральная, д. 14</v>
          </cell>
          <cell r="D2277">
            <v>4963001</v>
          </cell>
        </row>
        <row r="2278">
          <cell r="C2278" t="str">
            <v>Дер. Каменка, ул. Центральная, д. 16</v>
          </cell>
          <cell r="D2278">
            <v>4916129</v>
          </cell>
        </row>
        <row r="2279">
          <cell r="C2279" t="str">
            <v>Дер. Пищулино, ул. Школа-интернат, д. 14</v>
          </cell>
          <cell r="D2279">
            <v>2474069.9</v>
          </cell>
        </row>
        <row r="2280">
          <cell r="C2280" t="str">
            <v>Дер. Пищулино, ул. Школа-интернат, д. 15</v>
          </cell>
          <cell r="D2280">
            <v>1808971.1</v>
          </cell>
        </row>
        <row r="2281">
          <cell r="C2281" t="str">
            <v>Дер. Титково, ул. Центральная, д. 36</v>
          </cell>
          <cell r="D2281">
            <v>7871560.5</v>
          </cell>
        </row>
        <row r="2282">
          <cell r="C2282" t="str">
            <v>Дер. Титково, ул. Центральная, д. 38</v>
          </cell>
          <cell r="D2282">
            <v>4773981.5999999996</v>
          </cell>
        </row>
        <row r="2283">
          <cell r="C2283" t="str">
            <v>Дер. Тюшино, ул. Цветочная, д. 8</v>
          </cell>
          <cell r="D2283">
            <v>11390834.199999999</v>
          </cell>
        </row>
        <row r="2284">
          <cell r="C2284" t="str">
            <v>Дер. Тюшино, ул. Цветочная, д. 9</v>
          </cell>
          <cell r="D2284">
            <v>8058309.1999999993</v>
          </cell>
        </row>
        <row r="2285">
          <cell r="C2285" t="str">
            <v>Дер. Тюшино, ул. Цветочная, д. 10</v>
          </cell>
          <cell r="D2285">
            <v>8058309.1999999993</v>
          </cell>
        </row>
        <row r="2286">
          <cell r="C2286" t="str">
            <v>Дер. Тюшино, ул. Центральная, д. 87</v>
          </cell>
          <cell r="D2286">
            <v>8486277.5999999996</v>
          </cell>
        </row>
        <row r="2287">
          <cell r="C2287" t="str">
            <v>Пгт Кардымово, ул. Красноармейская, д. 18</v>
          </cell>
          <cell r="D2287">
            <v>11837750</v>
          </cell>
        </row>
        <row r="2288">
          <cell r="C2288" t="str">
            <v>Пгт Кардымово, ул. Ленина, д. 45</v>
          </cell>
          <cell r="D2288">
            <v>9785004.5</v>
          </cell>
        </row>
        <row r="2289">
          <cell r="C2289" t="str">
            <v>Пгт Кардымово, ул. Ленина, д. 47</v>
          </cell>
          <cell r="D2289">
            <v>9785590.4000000004</v>
          </cell>
        </row>
        <row r="2290">
          <cell r="C2290" t="str">
            <v>Пгт Кардымово, ул. Октябрьская, д. 16</v>
          </cell>
          <cell r="D2290">
            <v>2315579.2999999998</v>
          </cell>
        </row>
        <row r="2291">
          <cell r="C2291" t="str">
            <v>Пгт Кардымово, ул. Советская, д. 24</v>
          </cell>
          <cell r="D2291">
            <v>9850903.1999999993</v>
          </cell>
        </row>
        <row r="2292">
          <cell r="C2292" t="str">
            <v>Пгт Кардымово, ул. Социалистическая, д. 3</v>
          </cell>
          <cell r="D2292">
            <v>5514800</v>
          </cell>
        </row>
        <row r="2293">
          <cell r="C2293" t="str">
            <v>Ст. Духовская, ул. Железнодорожная, д. 4</v>
          </cell>
          <cell r="D2293">
            <v>1923153.4</v>
          </cell>
        </row>
        <row r="2294">
          <cell r="C2294" t="str">
            <v>Ст. Духовская, ул. Железнодорожная, д. 5</v>
          </cell>
          <cell r="D2294">
            <v>9833566</v>
          </cell>
        </row>
        <row r="2295">
          <cell r="D2295">
            <v>71567080.350000009</v>
          </cell>
        </row>
        <row r="2296">
          <cell r="C2296" t="str">
            <v>Дер. Гусино, ул. Советская, д. 47</v>
          </cell>
          <cell r="D2296">
            <v>5024794</v>
          </cell>
        </row>
        <row r="2297">
          <cell r="C2297" t="str">
            <v>Дер. Белеи, ул. Центральная, д. 10</v>
          </cell>
          <cell r="D2297">
            <v>3831470</v>
          </cell>
        </row>
        <row r="2298">
          <cell r="C2298" t="str">
            <v>Дер. Лонница, ул. Мира, д. 3</v>
          </cell>
          <cell r="D2298">
            <v>5770041</v>
          </cell>
        </row>
        <row r="2299">
          <cell r="C2299" t="str">
            <v>Дер. Лонница, ул. Мира, д. 15</v>
          </cell>
          <cell r="D2299">
            <v>448976</v>
          </cell>
        </row>
        <row r="2300">
          <cell r="C2300" t="str">
            <v>Дер. Маньково, ул. Советская, д. 17</v>
          </cell>
          <cell r="D2300">
            <v>1761320</v>
          </cell>
        </row>
        <row r="2301">
          <cell r="C2301" t="str">
            <v>Дер. Маньково, ул. Советская, д. 19</v>
          </cell>
          <cell r="D2301">
            <v>1640108</v>
          </cell>
        </row>
        <row r="2302">
          <cell r="C2302" t="str">
            <v>Пгт Красный, пер. Строителей, д. 2</v>
          </cell>
          <cell r="D2302">
            <v>3598787.1999999997</v>
          </cell>
        </row>
        <row r="2303">
          <cell r="C2303" t="str">
            <v>Пгт Красный, пер. Строителей, д. 2а</v>
          </cell>
          <cell r="D2303">
            <v>12162464.15</v>
          </cell>
        </row>
        <row r="2304">
          <cell r="C2304" t="str">
            <v>Пгт Красный, пер. Строителей, д. 4</v>
          </cell>
          <cell r="D2304">
            <v>2395516.2000000002</v>
          </cell>
        </row>
        <row r="2305">
          <cell r="C2305" t="str">
            <v>Пгт Красный, пер. Строителей, д. 5а</v>
          </cell>
          <cell r="D2305">
            <v>4162917.6</v>
          </cell>
        </row>
        <row r="2306">
          <cell r="C2306" t="str">
            <v>Пгт Красный, пер. Строителей, д. 6а</v>
          </cell>
          <cell r="D2306">
            <v>4419160.4000000004</v>
          </cell>
        </row>
        <row r="2307">
          <cell r="C2307" t="str">
            <v>Пгт Красный, ул. Глинки, д. 1</v>
          </cell>
          <cell r="D2307">
            <v>1691975</v>
          </cell>
        </row>
        <row r="2308">
          <cell r="C2308" t="str">
            <v>Пгт Красный, ул. Глинки, д. 2а</v>
          </cell>
          <cell r="D2308">
            <v>2375679</v>
          </cell>
        </row>
        <row r="2309">
          <cell r="C2309" t="str">
            <v>Пгт Красный, ул. Глинки, д. 3</v>
          </cell>
          <cell r="D2309">
            <v>3195335</v>
          </cell>
        </row>
        <row r="2310">
          <cell r="C2310" t="str">
            <v>Пгт Красный, ул. Глинки, д. 18</v>
          </cell>
          <cell r="D2310">
            <v>5059223.5999999996</v>
          </cell>
        </row>
        <row r="2311">
          <cell r="C2311" t="str">
            <v>Пгт Красный, ул. Глинки, д. 18а</v>
          </cell>
          <cell r="D2311">
            <v>4387590</v>
          </cell>
        </row>
        <row r="2312">
          <cell r="C2312" t="str">
            <v>Пгт Красный, ул. Глинки, д. 20</v>
          </cell>
          <cell r="D2312">
            <v>4451979.1999999993</v>
          </cell>
        </row>
        <row r="2313">
          <cell r="C2313" t="str">
            <v>Пгт Красный, ул. Советская, д. 36</v>
          </cell>
          <cell r="D2313">
            <v>5189744</v>
          </cell>
        </row>
        <row r="2314">
          <cell r="D2314">
            <v>51592784.299999997</v>
          </cell>
        </row>
        <row r="2315">
          <cell r="C2315" t="str">
            <v>Дер. Любавичи, д. 33</v>
          </cell>
          <cell r="D2315">
            <v>4512748</v>
          </cell>
        </row>
        <row r="2316">
          <cell r="C2316" t="str">
            <v>Дер. Татарск, д. 73</v>
          </cell>
          <cell r="D2316">
            <v>1620432</v>
          </cell>
        </row>
        <row r="2317">
          <cell r="C2317" t="str">
            <v>Пгт Монастырщина, 
ул. Интернациональная, д. 9б</v>
          </cell>
          <cell r="D2317">
            <v>2076231</v>
          </cell>
        </row>
        <row r="2318">
          <cell r="C2318" t="str">
            <v>Пгт Монастырщина, ул. Мира, д. 6</v>
          </cell>
          <cell r="D2318">
            <v>2596836.1</v>
          </cell>
        </row>
        <row r="2319">
          <cell r="C2319" t="str">
            <v>Пгт Монастырщина, ул. Мира, д. 8</v>
          </cell>
          <cell r="D2319">
            <v>2750500</v>
          </cell>
        </row>
        <row r="2320">
          <cell r="C2320" t="str">
            <v>Пгт Монастырщина, ул. Мира, д. 10а</v>
          </cell>
          <cell r="D2320">
            <v>8584576</v>
          </cell>
        </row>
        <row r="2321">
          <cell r="C2321" t="str">
            <v>Пгт Монастырщина, ул. Пролетарская, д. 15</v>
          </cell>
          <cell r="D2321">
            <v>6699416.4000000004</v>
          </cell>
        </row>
        <row r="2322">
          <cell r="C2322" t="str">
            <v>Пгт Монастырщина, ул. Революционная, д. 17</v>
          </cell>
          <cell r="D2322">
            <v>6832366.0999999996</v>
          </cell>
        </row>
        <row r="2323">
          <cell r="C2323" t="str">
            <v>Пгт Монастырщина, ул. Советская, д. 1/15</v>
          </cell>
          <cell r="D2323">
            <v>6875871.5</v>
          </cell>
        </row>
        <row r="2324">
          <cell r="C2324" t="str">
            <v>Пос. Турковского Торфопредприятия, д. 4</v>
          </cell>
          <cell r="D2324">
            <v>9043807.1999999993</v>
          </cell>
        </row>
        <row r="2325">
          <cell r="D2325">
            <v>10484960.4</v>
          </cell>
        </row>
        <row r="2326">
          <cell r="C2326" t="str">
            <v>Дер. Бурцево, д. 50 (8-квартирный)</v>
          </cell>
          <cell r="D2326">
            <v>4926474</v>
          </cell>
        </row>
        <row r="2327">
          <cell r="C2327" t="str">
            <v>С. Новодугино, ул. Чкалова, д. 29</v>
          </cell>
          <cell r="D2327">
            <v>5558486.4000000004</v>
          </cell>
        </row>
        <row r="2328">
          <cell r="D2328">
            <v>338043486.49999994</v>
          </cell>
        </row>
        <row r="2329">
          <cell r="C2329" t="str">
            <v>Г. Починок, мкрн. Ёлки, д. 198</v>
          </cell>
          <cell r="D2329">
            <v>19421373.5</v>
          </cell>
        </row>
        <row r="2330">
          <cell r="C2330" t="str">
            <v>Г. Починок, пер. 2-й Советский, д. 7</v>
          </cell>
          <cell r="D2330">
            <v>17053496.600000001</v>
          </cell>
        </row>
        <row r="2331">
          <cell r="C2331" t="str">
            <v>Г. Починок, пер. Терешковой, д. 16</v>
          </cell>
          <cell r="D2331">
            <v>5703031.4000000004</v>
          </cell>
        </row>
        <row r="2332">
          <cell r="C2332" t="str">
            <v>Г. Починок, пер. Терешковой, д. 18</v>
          </cell>
          <cell r="D2332">
            <v>6113881.5999999996</v>
          </cell>
        </row>
        <row r="2333">
          <cell r="C2333" t="str">
            <v>Г. Починок, ул. Кирова, д. 14</v>
          </cell>
          <cell r="D2333">
            <v>14185351.799999999</v>
          </cell>
        </row>
        <row r="2334">
          <cell r="C2334" t="str">
            <v>Г. Починок, ул. Кирова, д. 16</v>
          </cell>
          <cell r="D2334">
            <v>20845269.199999999</v>
          </cell>
        </row>
        <row r="2335">
          <cell r="C2335" t="str">
            <v>Г. Починок, ул. Красноармейская, д. 19</v>
          </cell>
          <cell r="D2335">
            <v>813967</v>
          </cell>
        </row>
        <row r="2336">
          <cell r="C2336" t="str">
            <v>Г. Починок, ул. Красноармейская, д. 62</v>
          </cell>
          <cell r="D2336">
            <v>10424369</v>
          </cell>
        </row>
        <row r="2337">
          <cell r="C2337" t="str">
            <v>Г. Починок, ул. Красноармейская, д. 62а</v>
          </cell>
          <cell r="D2337">
            <v>10508737.199999999</v>
          </cell>
        </row>
        <row r="2338">
          <cell r="C2338" t="str">
            <v>Г. Починок, ул. Красноармейская, д. 64</v>
          </cell>
          <cell r="D2338">
            <v>10410380.199999999</v>
          </cell>
        </row>
        <row r="2339">
          <cell r="C2339" t="str">
            <v>Г. Починок, ул. Красноармейская, д. 66</v>
          </cell>
          <cell r="D2339">
            <v>5310404</v>
          </cell>
        </row>
        <row r="2340">
          <cell r="C2340" t="str">
            <v>Г. Починок, ул. Красноармейская, д. 68</v>
          </cell>
          <cell r="D2340">
            <v>10498386.800000001</v>
          </cell>
        </row>
        <row r="2341">
          <cell r="C2341" t="str">
            <v>Г. Починок, ул. Советская, д. 61</v>
          </cell>
          <cell r="D2341">
            <v>1875500</v>
          </cell>
        </row>
        <row r="2342">
          <cell r="C2342" t="str">
            <v>Г. Починок, ул. Советская, д. 65</v>
          </cell>
          <cell r="D2342">
            <v>16078966.400000002</v>
          </cell>
        </row>
        <row r="2343">
          <cell r="C2343" t="str">
            <v>Г. Починок, ул. Строителей, д. 20</v>
          </cell>
          <cell r="D2343">
            <v>5514800</v>
          </cell>
        </row>
        <row r="2344">
          <cell r="C2344" t="str">
            <v>Г. Починок, ул. Урицкого, д. 47</v>
          </cell>
          <cell r="D2344">
            <v>1875500</v>
          </cell>
        </row>
        <row r="2345">
          <cell r="C2345" t="str">
            <v>Г. Починок, ул. Урицкого, д. 49</v>
          </cell>
          <cell r="D2345">
            <v>2345835.1999999997</v>
          </cell>
        </row>
        <row r="2346">
          <cell r="C2346" t="str">
            <v>Дер. Даньково, д. 1</v>
          </cell>
          <cell r="D2346">
            <v>1242320</v>
          </cell>
        </row>
        <row r="2347">
          <cell r="C2347" t="str">
            <v>Дер. Денисово, д. 2/4</v>
          </cell>
          <cell r="D2347">
            <v>9177308.3999999985</v>
          </cell>
        </row>
        <row r="2348">
          <cell r="C2348" t="str">
            <v>Дер. Денисово, д. 2/5</v>
          </cell>
          <cell r="D2348">
            <v>9152070</v>
          </cell>
        </row>
        <row r="2349">
          <cell r="C2349" t="str">
            <v>Дер. Денисово, д. 2/6</v>
          </cell>
          <cell r="D2349">
            <v>9141745.1999999993</v>
          </cell>
        </row>
        <row r="2350">
          <cell r="C2350" t="str">
            <v>Дер. Мачулы, д. 87</v>
          </cell>
          <cell r="D2350">
            <v>5612556.4000000004</v>
          </cell>
        </row>
        <row r="2351">
          <cell r="C2351" t="str">
            <v>Дер. Плоское, д. 19</v>
          </cell>
          <cell r="D2351">
            <v>4843734.7</v>
          </cell>
        </row>
        <row r="2352">
          <cell r="C2352" t="str">
            <v>Дер. Плоское, д. 20</v>
          </cell>
          <cell r="D2352">
            <v>2751234.7</v>
          </cell>
        </row>
        <row r="2353">
          <cell r="C2353" t="str">
            <v>Дер. Прудки, ул. Пригорская, д. 1</v>
          </cell>
          <cell r="D2353">
            <v>9341498</v>
          </cell>
        </row>
        <row r="2354">
          <cell r="C2354" t="str">
            <v>Дер. Рябцево, д. 10</v>
          </cell>
          <cell r="D2354">
            <v>402896</v>
          </cell>
        </row>
        <row r="2355">
          <cell r="C2355" t="str">
            <v>Дер. Рябцево, д. 12</v>
          </cell>
          <cell r="D2355">
            <v>2235596</v>
          </cell>
        </row>
        <row r="2356">
          <cell r="C2356" t="str">
            <v>Дер. Сяковка, д. 2</v>
          </cell>
          <cell r="D2356">
            <v>499456</v>
          </cell>
        </row>
        <row r="2357">
          <cell r="C2357" t="str">
            <v>Дер. Сяковка, д. 3</v>
          </cell>
          <cell r="D2357">
            <v>500608</v>
          </cell>
        </row>
        <row r="2358">
          <cell r="C2358" t="str">
            <v>Дер. Сяковка, д. 4</v>
          </cell>
          <cell r="D2358">
            <v>501664</v>
          </cell>
        </row>
        <row r="2359">
          <cell r="C2359" t="str">
            <v>Пос. Стодолище, ул. Советская, д. 88а</v>
          </cell>
          <cell r="D2359">
            <v>879051.7</v>
          </cell>
        </row>
        <row r="2360">
          <cell r="C2360" t="str">
            <v>Пос. Стодолище, ул. Советская, д. 88б</v>
          </cell>
          <cell r="D2360">
            <v>879051.7</v>
          </cell>
        </row>
        <row r="2361">
          <cell r="C2361" t="str">
            <v>Пос. Стодолище, ул. Титова, д. 13</v>
          </cell>
          <cell r="D2361">
            <v>4478049.2</v>
          </cell>
        </row>
        <row r="2362">
          <cell r="C2362" t="str">
            <v>Пос. Шаталово-1, д. 392</v>
          </cell>
          <cell r="D2362">
            <v>23357051.799999997</v>
          </cell>
        </row>
        <row r="2363">
          <cell r="C2363" t="str">
            <v>Пос. Шаталово-1, д. 393</v>
          </cell>
          <cell r="D2363">
            <v>23542515.799999997</v>
          </cell>
        </row>
        <row r="2364">
          <cell r="C2364" t="str">
            <v>Пос. Шаталово-1, д. 394</v>
          </cell>
          <cell r="D2364">
            <v>23499687</v>
          </cell>
        </row>
        <row r="2365">
          <cell r="C2365" t="str">
            <v>Пос. Шаталово-1, д. 395</v>
          </cell>
          <cell r="D2365">
            <v>23325695</v>
          </cell>
        </row>
        <row r="2366">
          <cell r="C2366" t="str">
            <v>Пос. Шаталово-1, д. 396</v>
          </cell>
          <cell r="D2366">
            <v>23700447</v>
          </cell>
        </row>
        <row r="2367">
          <cell r="D2367">
            <v>361046856.19999999</v>
          </cell>
        </row>
        <row r="2368">
          <cell r="C2368" t="str">
            <v>Г. Рославль, мкрн. 16, д. 20</v>
          </cell>
          <cell r="D2368">
            <v>47970598</v>
          </cell>
        </row>
        <row r="2369">
          <cell r="C2369" t="str">
            <v>Г. Рославль, мкрн. 17, д. 14</v>
          </cell>
          <cell r="D2369">
            <v>25476792</v>
          </cell>
        </row>
        <row r="2370">
          <cell r="C2370" t="str">
            <v>Г. Рославль, мкрн. 17, д. 15</v>
          </cell>
          <cell r="D2370">
            <v>25975675</v>
          </cell>
        </row>
        <row r="2371">
          <cell r="C2371" t="str">
            <v>Г. Рославль, пер. 1-й Дачный, д. 3</v>
          </cell>
          <cell r="D2371">
            <v>15221289.5</v>
          </cell>
        </row>
        <row r="2372">
          <cell r="C2372" t="str">
            <v>Г. Рославль, пер. Орджоникидзе, д. 2</v>
          </cell>
          <cell r="D2372">
            <v>29163075.199999999</v>
          </cell>
        </row>
        <row r="2373">
          <cell r="C2373" t="str">
            <v>Г. Рославль, пос. Стеклозавода, д. 1</v>
          </cell>
          <cell r="D2373">
            <v>32848911.199999999</v>
          </cell>
        </row>
        <row r="2374">
          <cell r="C2374" t="str">
            <v>Г. Рославль, ул. 1-я Межевая, д. 3</v>
          </cell>
          <cell r="D2374">
            <v>7144307.5999999996</v>
          </cell>
        </row>
        <row r="2375">
          <cell r="C2375" t="str">
            <v>Г. Рославль, ул. 2-я Дачная, д. 13а</v>
          </cell>
          <cell r="D2375">
            <v>646793</v>
          </cell>
        </row>
        <row r="2376">
          <cell r="C2376" t="str">
            <v>Г. Рославль, ул. Каляева, д. 81а</v>
          </cell>
          <cell r="D2376">
            <v>3292752</v>
          </cell>
        </row>
        <row r="2377">
          <cell r="C2377" t="str">
            <v>Г. Рославль, ул. Карла Маркса, д. 1</v>
          </cell>
          <cell r="D2377">
            <v>5926580</v>
          </cell>
        </row>
        <row r="2378">
          <cell r="C2378" t="str">
            <v>Г. Рославль, ул. Карла Маркса, д. 3</v>
          </cell>
          <cell r="D2378">
            <v>25996120.400000002</v>
          </cell>
        </row>
        <row r="2379">
          <cell r="C2379" t="str">
            <v>Г. Рославль, ул. Комсомольская, д. 5</v>
          </cell>
          <cell r="D2379">
            <v>8079654</v>
          </cell>
        </row>
        <row r="2380">
          <cell r="C2380" t="str">
            <v>Г. Рославль, ул. Красина, д. 5</v>
          </cell>
          <cell r="D2380">
            <v>4859827.2</v>
          </cell>
        </row>
        <row r="2381">
          <cell r="C2381" t="str">
            <v>Г. Рославль, ул. Ленина, д. 1</v>
          </cell>
          <cell r="D2381">
            <v>5548147.2000000002</v>
          </cell>
        </row>
        <row r="2382">
          <cell r="C2382" t="str">
            <v>Г. Рославль, ул. Пушкина, д. 18</v>
          </cell>
          <cell r="D2382">
            <v>8375983</v>
          </cell>
        </row>
        <row r="2383">
          <cell r="C2383" t="str">
            <v>Г. Рославль, ул. Свердлова, д. 17а</v>
          </cell>
          <cell r="D2383">
            <v>1875500</v>
          </cell>
        </row>
        <row r="2384">
          <cell r="C2384" t="str">
            <v>Г. Рославль, ул. Урицкого, д. 11а</v>
          </cell>
          <cell r="D2384">
            <v>1500400</v>
          </cell>
        </row>
        <row r="2385">
          <cell r="C2385" t="str">
            <v>Г. Рославль, ул. Урицкого, д. 13</v>
          </cell>
          <cell r="D2385">
            <v>1762970</v>
          </cell>
        </row>
        <row r="2386">
          <cell r="C2386" t="str">
            <v>Г. Рославль, ул. Урицкого, д. 14а</v>
          </cell>
          <cell r="D2386">
            <v>6476700</v>
          </cell>
        </row>
        <row r="2387">
          <cell r="C2387" t="str">
            <v>Г. Рославль, ул. Урицкого, д. 16</v>
          </cell>
          <cell r="D2387">
            <v>3126025.6</v>
          </cell>
        </row>
        <row r="2388">
          <cell r="C2388" t="str">
            <v>Г. Рославль, ул. Чехова, д. 2</v>
          </cell>
          <cell r="D2388">
            <v>605583.5</v>
          </cell>
        </row>
        <row r="2389">
          <cell r="C2389" t="str">
            <v>Г. Рославль, ул. Чехова, д. 4</v>
          </cell>
          <cell r="D2389">
            <v>10658279.199999999</v>
          </cell>
        </row>
        <row r="2390">
          <cell r="C2390" t="str">
            <v>Г. Рославль, ул. Энгельса, д. 9</v>
          </cell>
          <cell r="D2390">
            <v>13260900.799999999</v>
          </cell>
        </row>
        <row r="2391">
          <cell r="C2391" t="str">
            <v>Г. Рославль, ул. Энгельса, д. 13</v>
          </cell>
          <cell r="D2391">
            <v>3575287.1999999997</v>
          </cell>
        </row>
        <row r="2392">
          <cell r="C2392" t="str">
            <v>Г. Рославль, ул. Энгельса, д. 14</v>
          </cell>
          <cell r="D2392">
            <v>5000965.5</v>
          </cell>
        </row>
        <row r="2393">
          <cell r="C2393" t="str">
            <v>Дер. Астапковичи, ул. Школьная, д. 2</v>
          </cell>
          <cell r="D2393">
            <v>1639760</v>
          </cell>
        </row>
        <row r="2394">
          <cell r="C2394" t="str">
            <v>Дер. Астапковичи, ул. Школьная, д. 3</v>
          </cell>
          <cell r="D2394">
            <v>1639760</v>
          </cell>
        </row>
        <row r="2395">
          <cell r="C2395" t="str">
            <v>Дер. Коски, ул. Центральная, д. 1</v>
          </cell>
          <cell r="D2395">
            <v>2784584</v>
          </cell>
        </row>
        <row r="2396">
          <cell r="C2396" t="str">
            <v>Дер. Коски, ул. Центральная, д. 2</v>
          </cell>
          <cell r="D2396">
            <v>2759624</v>
          </cell>
        </row>
        <row r="2397">
          <cell r="C2397" t="str">
            <v>Дер. Коски, ул. Центральная, д. 3</v>
          </cell>
          <cell r="D2397">
            <v>5197584</v>
          </cell>
        </row>
        <row r="2398">
          <cell r="C2398" t="str">
            <v>Дер. Крапивна, ул. Шоссейная, д. 1</v>
          </cell>
          <cell r="D2398">
            <v>5107935.3</v>
          </cell>
        </row>
        <row r="2399">
          <cell r="C2399" t="str">
            <v>Дер. Крапивна, ул. Шоссейная, д. 3</v>
          </cell>
          <cell r="D2399">
            <v>5116528.5</v>
          </cell>
        </row>
        <row r="2400">
          <cell r="C2400" t="str">
            <v>Дер. Льнозавода, ул. Заводская, д. 1</v>
          </cell>
          <cell r="D2400">
            <v>1500400</v>
          </cell>
        </row>
        <row r="2401">
          <cell r="C2401" t="str">
            <v>Дер. Малые Кириллы, ул. Головлева, д. 89</v>
          </cell>
          <cell r="D2401">
            <v>3883925</v>
          </cell>
        </row>
        <row r="2402">
          <cell r="C2402" t="str">
            <v>Дер. Малые Кириллы, ул. ПМК-24 Ельнинская, д. 2а</v>
          </cell>
          <cell r="D2402">
            <v>5539004.7000000002</v>
          </cell>
        </row>
        <row r="2403">
          <cell r="C2403" t="str">
            <v>Дер. Малые Кириллы, ул. ПМК-24 Ельнинская, д. 4а</v>
          </cell>
          <cell r="D2403">
            <v>6914701</v>
          </cell>
        </row>
        <row r="2404">
          <cell r="C2404" t="str">
            <v>Дер. Малые Кириллы, ул. Строителей, д. 5а</v>
          </cell>
          <cell r="D2404">
            <v>4203171.3</v>
          </cell>
        </row>
        <row r="2405">
          <cell r="C2405" t="str">
            <v>Дер. Перенка, д. 19</v>
          </cell>
          <cell r="D2405">
            <v>2241364</v>
          </cell>
        </row>
        <row r="2406">
          <cell r="C2406" t="str">
            <v>Дер. Перенка, д. 20</v>
          </cell>
          <cell r="D2406">
            <v>4888497.1999999993</v>
          </cell>
        </row>
        <row r="2407">
          <cell r="C2407" t="str">
            <v>Дер. Чижовка-2, ул. Центральная, д. 18</v>
          </cell>
          <cell r="D2407">
            <v>5603034.7999999998</v>
          </cell>
        </row>
        <row r="2408">
          <cell r="C2408" t="str">
            <v>Пос. Льнозавода, д. 20</v>
          </cell>
          <cell r="D2408">
            <v>2734383.1</v>
          </cell>
        </row>
        <row r="2409">
          <cell r="C2409" t="str">
            <v>Пос. Льнозавода, д. 22</v>
          </cell>
          <cell r="D2409">
            <v>4923482.2</v>
          </cell>
        </row>
        <row r="2410">
          <cell r="D2410">
            <v>204096201.22000003</v>
          </cell>
        </row>
        <row r="2411">
          <cell r="C2411" t="str">
            <v>Г. Рудня, пос. Молкомбината, д. 17</v>
          </cell>
          <cell r="D2411">
            <v>14234956.5</v>
          </cell>
        </row>
        <row r="2412">
          <cell r="C2412" t="str">
            <v>Г. Рудня, ул. Заречная, д. 24</v>
          </cell>
          <cell r="D2412">
            <v>6717462</v>
          </cell>
        </row>
        <row r="2413">
          <cell r="C2413" t="str">
            <v>Г. Рудня, ул. Комсомольская, д. 10б</v>
          </cell>
          <cell r="D2413">
            <v>5967500</v>
          </cell>
        </row>
        <row r="2414">
          <cell r="C2414" t="str">
            <v>Г. Рудня, ул. Льнозаводская, д. 12</v>
          </cell>
          <cell r="D2414">
            <v>2434640</v>
          </cell>
        </row>
        <row r="2415">
          <cell r="C2415" t="str">
            <v>Г. Рудня, ул. Мелиораторов, д. 31</v>
          </cell>
          <cell r="D2415">
            <v>6279713.9000000004</v>
          </cell>
        </row>
        <row r="2416">
          <cell r="C2416" t="str">
            <v>Г. Рудня, ул. Станционная, д. 12</v>
          </cell>
          <cell r="D2416">
            <v>1614938.9</v>
          </cell>
        </row>
        <row r="2417">
          <cell r="C2417" t="str">
            <v>Дер. Березино, ул. Мира, д. 29</v>
          </cell>
          <cell r="D2417">
            <v>5257463</v>
          </cell>
        </row>
        <row r="2418">
          <cell r="C2418" t="str">
            <v>Дер. Березино, ул. Мира, д. 29а</v>
          </cell>
          <cell r="D2418">
            <v>5037463</v>
          </cell>
        </row>
        <row r="2419">
          <cell r="C2419" t="str">
            <v>Дер. Березино, ул. Центральная, д. 12</v>
          </cell>
          <cell r="D2419">
            <v>1570228</v>
          </cell>
        </row>
        <row r="2420">
          <cell r="C2420" t="str">
            <v>Дер. Березино, ул. Центральная, д. 16</v>
          </cell>
          <cell r="D2420">
            <v>2521713</v>
          </cell>
        </row>
        <row r="2421">
          <cell r="C2421" t="str">
            <v>Дер. Гранки, пер. Школьный, д. 10</v>
          </cell>
          <cell r="D2421">
            <v>8021991.5999999996</v>
          </cell>
        </row>
        <row r="2422">
          <cell r="C2422" t="str">
            <v>Дер. Смолиговка, ул. Калинина, д. 11</v>
          </cell>
          <cell r="D2422">
            <v>3121408</v>
          </cell>
        </row>
        <row r="2423">
          <cell r="C2423" t="str">
            <v>Дер. Смолиговка, ул. Калинина, д. 23</v>
          </cell>
          <cell r="D2423">
            <v>2246128</v>
          </cell>
        </row>
        <row r="2424">
          <cell r="C2424" t="str">
            <v>Дер. Стаи, ул. Первомайская, д. 22</v>
          </cell>
          <cell r="D2424">
            <v>7587128</v>
          </cell>
        </row>
        <row r="2425">
          <cell r="C2425" t="str">
            <v>Дер. Сташки, ул. Молодежная, д. 3</v>
          </cell>
          <cell r="D2425">
            <v>4516101.6400000006</v>
          </cell>
        </row>
        <row r="2426">
          <cell r="C2426" t="str">
            <v>Дер. Сташки, ул. Молодежная, д. 5</v>
          </cell>
          <cell r="D2426">
            <v>6945887.4000000004</v>
          </cell>
        </row>
        <row r="2427">
          <cell r="C2427" t="str">
            <v>Дер. Чистик, ул. Комсомольская, д. 24</v>
          </cell>
          <cell r="D2427">
            <v>13666860</v>
          </cell>
        </row>
        <row r="2428">
          <cell r="C2428" t="str">
            <v>Дер. Чистик, ул. Комсомольская, д. 7</v>
          </cell>
          <cell r="D2428">
            <v>11121323.560000001</v>
          </cell>
        </row>
        <row r="2429">
          <cell r="C2429" t="str">
            <v>Дер. Чистик, ул. Комсомольская, д. 9</v>
          </cell>
          <cell r="D2429">
            <v>1453795.2</v>
          </cell>
        </row>
        <row r="2430">
          <cell r="C2430" t="str">
            <v>Дер. Чистик, ул. Луговая, д. 2</v>
          </cell>
          <cell r="D2430">
            <v>8936135.9200000018</v>
          </cell>
        </row>
        <row r="2431">
          <cell r="C2431" t="str">
            <v>Дер. Чистик, ул. Луговая, д. 4</v>
          </cell>
          <cell r="D2431">
            <v>8940839.4399999995</v>
          </cell>
        </row>
        <row r="2432">
          <cell r="C2432" t="str">
            <v>Дер. Чистик, ул. Луговая, д. 6</v>
          </cell>
          <cell r="D2432">
            <v>6092963.5600000005</v>
          </cell>
        </row>
        <row r="2433">
          <cell r="C2433" t="str">
            <v>Дер. Чистик, ул. Школьная, д. 3</v>
          </cell>
          <cell r="D2433">
            <v>10983057.84</v>
          </cell>
        </row>
        <row r="2434">
          <cell r="C2434" t="str">
            <v>Дер. Чистик, ул. Школьная, д. 5</v>
          </cell>
          <cell r="D2434">
            <v>5901344.96</v>
          </cell>
        </row>
        <row r="2435">
          <cell r="C2435" t="str">
            <v>Дер. Чистик, ул. Школьная, д. 9</v>
          </cell>
          <cell r="D2435">
            <v>10954934.039999999</v>
          </cell>
        </row>
        <row r="2436">
          <cell r="C2436" t="str">
            <v>Пгт Голынки, ул. Коммунистическая, д. 2</v>
          </cell>
          <cell r="D2436">
            <v>12774604.960000001</v>
          </cell>
        </row>
        <row r="2437">
          <cell r="C2437" t="str">
            <v>Пгт Голынки, ул. Ленина, д. 1</v>
          </cell>
          <cell r="D2437">
            <v>9975312</v>
          </cell>
        </row>
        <row r="2438">
          <cell r="C2438" t="str">
            <v>С. Понизовье, ул. им. Чибисова К.Н., д. 5</v>
          </cell>
          <cell r="D2438">
            <v>3103588.4000000004</v>
          </cell>
        </row>
        <row r="2439">
          <cell r="C2439" t="str">
            <v>С. Понизовье, ул. им. Чибисова К.Н., д. 26</v>
          </cell>
          <cell r="D2439">
            <v>9015124.4000000004</v>
          </cell>
        </row>
        <row r="2440">
          <cell r="C2440" t="str">
            <v xml:space="preserve">С. Понизовье, ул. им. Чибисова К.Н., д. 28 </v>
          </cell>
          <cell r="D2440">
            <v>7101594</v>
          </cell>
        </row>
        <row r="2441">
          <cell r="D2441">
            <v>351356024.44999999</v>
          </cell>
        </row>
        <row r="2442">
          <cell r="C2442" t="str">
            <v>Г. Сафоново, микрорайон-2, д. 9</v>
          </cell>
          <cell r="D2442">
            <v>35504977</v>
          </cell>
        </row>
        <row r="2443">
          <cell r="C2443" t="str">
            <v>Г. Сафоново, микрорайон-2, д. 10</v>
          </cell>
          <cell r="D2443">
            <v>25279133.939999998</v>
          </cell>
        </row>
        <row r="2444">
          <cell r="C2444" t="str">
            <v>Г. Сафоново, микрорайон-2, д. 13</v>
          </cell>
          <cell r="D2444">
            <v>36815260</v>
          </cell>
        </row>
        <row r="2445">
          <cell r="C2445" t="str">
            <v>Г. Сафоново, микрорайон-2, д. 20</v>
          </cell>
          <cell r="D2445">
            <v>33434499.52</v>
          </cell>
        </row>
        <row r="2446">
          <cell r="C2446" t="str">
            <v>Г. Сафоново, микрорайон-2, д. 21</v>
          </cell>
          <cell r="D2446">
            <v>36934468.990000002</v>
          </cell>
        </row>
        <row r="2447">
          <cell r="C2447" t="str">
            <v>Г. Сафоново, ул. Кирова, д. 10</v>
          </cell>
          <cell r="D2447">
            <v>9568801</v>
          </cell>
        </row>
        <row r="2448">
          <cell r="C2448" t="str">
            <v>Г. Сафоново, ул. Коммунистическая, д. 15</v>
          </cell>
          <cell r="D2448">
            <v>2213090</v>
          </cell>
        </row>
        <row r="2449">
          <cell r="C2449" t="str">
            <v>Г. Сафоново, ул. Красноармейская, д. 1а</v>
          </cell>
          <cell r="D2449">
            <v>6142740.8000000007</v>
          </cell>
        </row>
        <row r="2450">
          <cell r="C2450" t="str">
            <v>Г. Сафоново, ул. Ленина, д. 4</v>
          </cell>
          <cell r="D2450">
            <v>8589790</v>
          </cell>
        </row>
        <row r="2451">
          <cell r="C2451" t="str">
            <v>Г. Сафоново, ул. Ленинградская, д. 15</v>
          </cell>
          <cell r="D2451">
            <v>33299694.800000001</v>
          </cell>
        </row>
        <row r="2452">
          <cell r="C2452" t="str">
            <v>Г. Сафоново, ул. Первомайская, д. 63</v>
          </cell>
          <cell r="D2452">
            <v>38315875.200000003</v>
          </cell>
        </row>
        <row r="2453">
          <cell r="C2453" t="str">
            <v>Г. Сафоново, ул. Советская, д. 39</v>
          </cell>
          <cell r="D2453">
            <v>41048504</v>
          </cell>
        </row>
        <row r="2454">
          <cell r="C2454" t="str">
            <v>Дер. Вышегор, ул. Мира, д. 3</v>
          </cell>
          <cell r="D2454">
            <v>2451547.6</v>
          </cell>
        </row>
        <row r="2455">
          <cell r="C2455" t="str">
            <v>Дер. Крюково, д. 1</v>
          </cell>
          <cell r="D2455">
            <v>4494746</v>
          </cell>
        </row>
        <row r="2456">
          <cell r="C2456" t="str">
            <v>Дер. Крюково, д. 2</v>
          </cell>
          <cell r="D2456">
            <v>4764260</v>
          </cell>
        </row>
        <row r="2457">
          <cell r="C2457" t="str">
            <v>Дер. Николо-Погорелое, ул. Центральная, д. 2</v>
          </cell>
          <cell r="D2457">
            <v>4455686</v>
          </cell>
        </row>
        <row r="2458">
          <cell r="C2458" t="str">
            <v>Дер. Пушкино, ул. Пролетарская, д. 27</v>
          </cell>
          <cell r="D2458">
            <v>5052975.4000000004</v>
          </cell>
        </row>
        <row r="2459">
          <cell r="C2459" t="str">
            <v>С. Издешково, ул. 1-я Ленинская, д. 26</v>
          </cell>
          <cell r="D2459">
            <v>2494283</v>
          </cell>
        </row>
        <row r="2460">
          <cell r="C2460" t="str">
            <v>С. Издешково, ул. 2-я Ленинская, д. 7б</v>
          </cell>
          <cell r="D2460">
            <v>7262503.5</v>
          </cell>
        </row>
        <row r="2461">
          <cell r="C2461" t="str">
            <v>С. Издешково, ул. 2-я Ленинская, д. 9а</v>
          </cell>
          <cell r="D2461">
            <v>5668497.9000000004</v>
          </cell>
        </row>
        <row r="2462">
          <cell r="C2462" t="str">
            <v>С. Издешково, ул. 2-я Ленинская, д. 11а</v>
          </cell>
          <cell r="D2462">
            <v>6026779.7999999998</v>
          </cell>
        </row>
        <row r="2463">
          <cell r="C2463" t="str">
            <v>С. Издешково, ул. 2-я Ленинская, д. 21</v>
          </cell>
          <cell r="D2463">
            <v>1537910</v>
          </cell>
        </row>
        <row r="2464">
          <cell r="D2464">
            <v>7277500009.1300011</v>
          </cell>
        </row>
        <row r="2465">
          <cell r="C2465" t="str">
            <v>Г. Смоленск, городок Коминтерна, д. 9а</v>
          </cell>
          <cell r="D2465">
            <v>11254276.079999998</v>
          </cell>
        </row>
        <row r="2466">
          <cell r="C2466" t="str">
            <v>Г. Смоленск, мкрн. Южный, д. 29а</v>
          </cell>
          <cell r="D2466">
            <v>40604068</v>
          </cell>
        </row>
        <row r="2467">
          <cell r="C2467" t="str">
            <v>Г. Смоленск, мкрн. Южный, д. 29в</v>
          </cell>
          <cell r="D2467">
            <v>39614313.5</v>
          </cell>
        </row>
        <row r="2468">
          <cell r="C2468" t="str">
            <v>Г. Смоленск, мкрн. Южный, д. 39б</v>
          </cell>
          <cell r="D2468">
            <v>1995532</v>
          </cell>
        </row>
        <row r="2469">
          <cell r="C2469" t="str">
            <v>Г. Смоленск, мкрн. Южный, д. 39в</v>
          </cell>
          <cell r="D2469">
            <v>9900246.5</v>
          </cell>
        </row>
        <row r="2470">
          <cell r="C2470" t="str">
            <v>Г. Смоленск, пер. 1-й Мичуринский, д. 4а</v>
          </cell>
          <cell r="D2470">
            <v>20695492.149999999</v>
          </cell>
        </row>
        <row r="2471">
          <cell r="C2471" t="str">
            <v>Г. Смоленск, пер. 1-й Мичуринский, д. 4б</v>
          </cell>
          <cell r="D2471">
            <v>20494673.049999997</v>
          </cell>
        </row>
        <row r="2472">
          <cell r="C2472" t="str">
            <v>Г. Смоленск, пер. 2-й Краснинский, д. 8</v>
          </cell>
          <cell r="D2472">
            <v>38103920</v>
          </cell>
        </row>
        <row r="2473">
          <cell r="C2473" t="str">
            <v>Г. Смоленск, пер. 2-й Краснофлотский, д. 36</v>
          </cell>
          <cell r="D2473">
            <v>27459501.399999999</v>
          </cell>
        </row>
        <row r="2474">
          <cell r="C2474" t="str">
            <v>Г. Смоленск, пер. 2-й Краснофлотский, д. 38</v>
          </cell>
          <cell r="D2474">
            <v>34263615</v>
          </cell>
        </row>
        <row r="2475">
          <cell r="C2475" t="str">
            <v>Г. Смоленск, пер. 2-й Краснофлотский, д. 40</v>
          </cell>
          <cell r="D2475">
            <v>33371045.700000003</v>
          </cell>
        </row>
        <row r="2476">
          <cell r="C2476" t="str">
            <v>Г. Смоленск, пер. 4-й Краснофлотский, д. 3</v>
          </cell>
          <cell r="D2476">
            <v>16830425.899999999</v>
          </cell>
        </row>
        <row r="2477">
          <cell r="C2477" t="str">
            <v>Г. Смоленск, пер. 5-й Краснофлотский, д. 3</v>
          </cell>
          <cell r="D2477">
            <v>44317006.5</v>
          </cell>
        </row>
        <row r="2478">
          <cell r="C2478" t="str">
            <v>Г. Смоленск, пер. Госпитальный, д. 7</v>
          </cell>
          <cell r="D2478">
            <v>30395883</v>
          </cell>
        </row>
        <row r="2479">
          <cell r="C2479" t="str">
            <v>Г. Смоленск, пер. Зои Космодемьянской, д. 2</v>
          </cell>
          <cell r="D2479">
            <v>25431017.5</v>
          </cell>
        </row>
        <row r="2480">
          <cell r="C2480" t="str">
            <v>Г. Смоленск, пер. Зои Космодемьянской, д. 4</v>
          </cell>
          <cell r="D2480">
            <v>31817981.000000004</v>
          </cell>
        </row>
        <row r="2481">
          <cell r="C2481" t="str">
            <v>Г. Смоленск, пер. Ново-Киевский, д. 4а</v>
          </cell>
          <cell r="D2481">
            <v>14743615.050000001</v>
          </cell>
        </row>
        <row r="2482">
          <cell r="C2482" t="str">
            <v>Г. Смоленск, пер. Ново-Чернушенский, д. 1/2</v>
          </cell>
          <cell r="D2482">
            <v>41737650.300000012</v>
          </cell>
        </row>
        <row r="2483">
          <cell r="C2483" t="str">
            <v>Г. Смоленск, пер. Смирнова, д. 3/4а</v>
          </cell>
          <cell r="D2483">
            <v>11141164.5</v>
          </cell>
        </row>
        <row r="2484">
          <cell r="C2484" t="str">
            <v>Г. Смоленск, пер. Станционный, д. 14</v>
          </cell>
          <cell r="D2484">
            <v>38136377.599999994</v>
          </cell>
        </row>
        <row r="2485">
          <cell r="C2485" t="str">
            <v>Г. Смоленск, пер. Хлебозаводской, д. 9</v>
          </cell>
          <cell r="D2485">
            <v>38740695.400000006</v>
          </cell>
        </row>
        <row r="2486">
          <cell r="C2486" t="str">
            <v>Г. Смоленск, пос. 430 км, д. 15</v>
          </cell>
          <cell r="D2486">
            <v>15742181.5</v>
          </cell>
        </row>
        <row r="2487">
          <cell r="C2487" t="str">
            <v>Г. Смоленск, пос. 430 км, д. 17</v>
          </cell>
          <cell r="D2487">
            <v>2930233.9</v>
          </cell>
        </row>
        <row r="2488">
          <cell r="C2488" t="str">
            <v>Г. Смоленск, пос. Красный Бор, в/ч 83283, д. 9</v>
          </cell>
          <cell r="D2488">
            <v>4097125.6</v>
          </cell>
        </row>
        <row r="2489">
          <cell r="C2489" t="str">
            <v>Г. Смоленск, пос. Миловидово, д. 4</v>
          </cell>
          <cell r="D2489">
            <v>7729842</v>
          </cell>
        </row>
        <row r="2490">
          <cell r="C2490" t="str">
            <v>Г. Смоленск, пос. Миловидово, д. 5</v>
          </cell>
          <cell r="D2490">
            <v>7368115.1999999993</v>
          </cell>
        </row>
        <row r="2491">
          <cell r="C2491" t="str">
            <v>Г. Смоленск, пос. Миловидово, д. 6</v>
          </cell>
          <cell r="D2491">
            <v>12014868.5</v>
          </cell>
        </row>
        <row r="2492">
          <cell r="C2492" t="str">
            <v>Г. Смоленск, пос. Серебрянка, д. 68г</v>
          </cell>
          <cell r="D2492">
            <v>7382909</v>
          </cell>
        </row>
        <row r="2493">
          <cell r="C2493" t="str">
            <v>Г. Смоленск, пос. Серебрянка, д. 70</v>
          </cell>
          <cell r="D2493">
            <v>7505082</v>
          </cell>
        </row>
        <row r="2494">
          <cell r="C2494" t="str">
            <v>Г. Смоленск, пос. Торфопредприятие, д. 44</v>
          </cell>
          <cell r="D2494">
            <v>5718654</v>
          </cell>
        </row>
        <row r="2495">
          <cell r="C2495" t="str">
            <v>Г. Смоленск, пос. Торфопредприятие, д. 46</v>
          </cell>
          <cell r="D2495">
            <v>5949831</v>
          </cell>
        </row>
        <row r="2496">
          <cell r="C2496" t="str">
            <v>Г. Смоленск, пос. Торфопредприятие, д. 57</v>
          </cell>
          <cell r="D2496">
            <v>16337544.5</v>
          </cell>
        </row>
        <row r="2497">
          <cell r="C2497" t="str">
            <v>Г. Смоленск, пос. Торфопредприятие, д. 59</v>
          </cell>
          <cell r="D2497">
            <v>9807107.5</v>
          </cell>
        </row>
        <row r="2498">
          <cell r="C2498" t="str">
            <v>Г. Смоленск, просп. Гагарина, д. 29/1</v>
          </cell>
          <cell r="D2498">
            <v>5563088.0000000009</v>
          </cell>
        </row>
        <row r="2499">
          <cell r="C2499" t="str">
            <v>Г. Смоленск, просп. Строителей, д. 4, корпус 1</v>
          </cell>
          <cell r="D2499">
            <v>31346054.5</v>
          </cell>
        </row>
        <row r="2500">
          <cell r="C2500" t="str">
            <v>Г. Смоленск, просп. Строителей, д. 4, корпус 2</v>
          </cell>
          <cell r="D2500">
            <v>31418572</v>
          </cell>
        </row>
        <row r="2501">
          <cell r="C2501" t="str">
            <v>Г. Смоленск, просп. Строителей, д. 6</v>
          </cell>
          <cell r="D2501">
            <v>27307721</v>
          </cell>
        </row>
        <row r="2502">
          <cell r="C2502" t="str">
            <v>Г. Смоленск, просп. Строителей, д. 7</v>
          </cell>
          <cell r="D2502">
            <v>3753082.9699999997</v>
          </cell>
        </row>
        <row r="2503">
          <cell r="C2503" t="str">
            <v>Г. Смоленск, просп. Строителей, д. 8б</v>
          </cell>
          <cell r="D2503">
            <v>43007473</v>
          </cell>
        </row>
        <row r="2504">
          <cell r="C2504" t="str">
            <v>Г. Смоленск, просп. Строителей, д. 8в</v>
          </cell>
          <cell r="D2504">
            <v>40779223</v>
          </cell>
        </row>
        <row r="2505">
          <cell r="C2505" t="str">
            <v>Г. Смоленск, просп. Строителей, д. 12</v>
          </cell>
          <cell r="D2505">
            <v>55646493.5</v>
          </cell>
        </row>
        <row r="2506">
          <cell r="C2506" t="str">
            <v>Г. Смоленск, просп. Строителей, д. 14а</v>
          </cell>
          <cell r="D2506">
            <v>41547946</v>
          </cell>
        </row>
        <row r="2507">
          <cell r="C2507" t="str">
            <v>Г. Смоленск, просп. Строителей, д. 14б</v>
          </cell>
          <cell r="D2507">
            <v>39504453.5</v>
          </cell>
        </row>
        <row r="2508">
          <cell r="C2508" t="str">
            <v>Г. Смоленск, просп. Строителей, д. 14в</v>
          </cell>
          <cell r="D2508">
            <v>41565759</v>
          </cell>
        </row>
        <row r="2509">
          <cell r="C2509" t="str">
            <v>Г. Смоленск, просп. Строителей, д. 20</v>
          </cell>
          <cell r="D2509">
            <v>22655871</v>
          </cell>
        </row>
        <row r="2510">
          <cell r="C2510" t="str">
            <v>Г. Смоленск, просп. Строителей, д. 26</v>
          </cell>
          <cell r="D2510">
            <v>21378614.350000001</v>
          </cell>
        </row>
        <row r="2511">
          <cell r="C2511" t="str">
            <v>Г. Смоленск, ул. 12 лет Октября, д. 7</v>
          </cell>
          <cell r="D2511">
            <v>32854743.5</v>
          </cell>
        </row>
        <row r="2512">
          <cell r="C2512" t="str">
            <v>Г. Смоленск, ул. 12 лет Октября, д. 7в</v>
          </cell>
          <cell r="D2512">
            <v>37229526.5</v>
          </cell>
        </row>
        <row r="2513">
          <cell r="C2513" t="str">
            <v>Г. Смоленск, ул. 12 лет Октября, д. 13/1</v>
          </cell>
          <cell r="D2513">
            <v>3736677.44</v>
          </cell>
        </row>
        <row r="2514">
          <cell r="C2514" t="str">
            <v>Г. Смоленск, ул. 25 Сентября, д. 1</v>
          </cell>
          <cell r="D2514">
            <v>5363930</v>
          </cell>
        </row>
        <row r="2515">
          <cell r="C2515" t="str">
            <v>Г. Смоленск, ул. 25 Сентября, д. 5</v>
          </cell>
          <cell r="D2515">
            <v>5401440</v>
          </cell>
        </row>
        <row r="2516">
          <cell r="C2516" t="str">
            <v>Г. Смоленск, ул. 25 Сентября, д. 7</v>
          </cell>
          <cell r="D2516">
            <v>21307224.449999999</v>
          </cell>
        </row>
        <row r="2517">
          <cell r="C2517" t="str">
            <v>Г. Смоленск, ул. 25 Сентября, д. 42</v>
          </cell>
          <cell r="D2517">
            <v>7255986.6699999999</v>
          </cell>
        </row>
        <row r="2518">
          <cell r="C2518" t="str">
            <v>Г. Смоленск, ул. 25 Сентября, д. 48</v>
          </cell>
          <cell r="D2518">
            <v>15191884.5</v>
          </cell>
        </row>
        <row r="2519">
          <cell r="C2519" t="str">
            <v>Г. Смоленск, ул. 25 Сентября, д. 52</v>
          </cell>
          <cell r="D2519">
            <v>28418275.699999999</v>
          </cell>
        </row>
        <row r="2520">
          <cell r="C2520" t="str">
            <v>Г. Смоленск, ул. 2-я Краснинская, д. 9</v>
          </cell>
          <cell r="D2520">
            <v>34033901</v>
          </cell>
        </row>
        <row r="2521">
          <cell r="C2521" t="str">
            <v>Г. Смоленск, 
ул. 2-я линия Красноармейской слободы, д. 3</v>
          </cell>
          <cell r="D2521">
            <v>14421585.5</v>
          </cell>
        </row>
        <row r="2522">
          <cell r="C2522" t="str">
            <v>Г. Смоленск, 
ул. 2-я линия Красноармейской слободы, д. 7</v>
          </cell>
          <cell r="D2522">
            <v>25221616.5</v>
          </cell>
        </row>
        <row r="2523">
          <cell r="C2523" t="str">
            <v>Г. Смоленск, ул. 4-я Загорная, д. 15</v>
          </cell>
          <cell r="D2523">
            <v>9793259</v>
          </cell>
        </row>
        <row r="2524">
          <cell r="C2524" t="str">
            <v>Г. Смоленск, ул. Автозаводская, д. 19</v>
          </cell>
          <cell r="D2524">
            <v>22401871.25</v>
          </cell>
        </row>
        <row r="2525">
          <cell r="C2525" t="str">
            <v>Г. Смоленск, ул. Автозаводская, д. 21</v>
          </cell>
          <cell r="D2525">
            <v>42051625.700000003</v>
          </cell>
        </row>
        <row r="2526">
          <cell r="C2526" t="str">
            <v>Г. Смоленск, ул. Автозаводская, д. 27а</v>
          </cell>
          <cell r="D2526">
            <v>10799566.689999999</v>
          </cell>
        </row>
        <row r="2527">
          <cell r="C2527" t="str">
            <v>Г. Смоленск, ул. Автозаводская, д. 27б</v>
          </cell>
          <cell r="D2527">
            <v>7279012.8699999992</v>
          </cell>
        </row>
        <row r="2528">
          <cell r="C2528" t="str">
            <v>Г. Смоленск, ул. Автозаводская, д. 35</v>
          </cell>
          <cell r="D2528">
            <v>28379423.830000002</v>
          </cell>
        </row>
        <row r="2529">
          <cell r="C2529" t="str">
            <v>Г. Смоленск, ул. Автозаводская, д. 46</v>
          </cell>
          <cell r="D2529">
            <v>7283973.3900000006</v>
          </cell>
        </row>
        <row r="2530">
          <cell r="C2530" t="str">
            <v>Г. Смоленск, ул. Автозаводская, д. 46в</v>
          </cell>
          <cell r="D2530">
            <v>3741730.71</v>
          </cell>
        </row>
        <row r="2531">
          <cell r="C2531" t="str">
            <v>Г. Смоленск, ул. Автозаводская, д. 60</v>
          </cell>
          <cell r="D2531">
            <v>17783774.539999999</v>
          </cell>
        </row>
        <row r="2532">
          <cell r="C2532" t="str">
            <v>Г. Смоленск, ул. Академика Петрова, д. 4</v>
          </cell>
          <cell r="D2532">
            <v>37823567.900000006</v>
          </cell>
        </row>
        <row r="2533">
          <cell r="C2533" t="str">
            <v>Г. Смоленск, ул. Академика Петрова, д. 4а</v>
          </cell>
          <cell r="D2533">
            <v>37654929.549999997</v>
          </cell>
        </row>
        <row r="2534">
          <cell r="C2534" t="str">
            <v>Г. Смоленск, ул. Багратиона, д. 5</v>
          </cell>
          <cell r="D2534">
            <v>28137171.5</v>
          </cell>
        </row>
        <row r="2535">
          <cell r="C2535" t="str">
            <v>Г. Смоленск, ул. Багратиона, д. 9</v>
          </cell>
          <cell r="D2535">
            <v>41469593.5</v>
          </cell>
        </row>
        <row r="2536">
          <cell r="C2536" t="str">
            <v>Г. Смоленск, ул. Багратиона, д. 15</v>
          </cell>
          <cell r="D2536">
            <v>37667804.300000012</v>
          </cell>
        </row>
        <row r="2537">
          <cell r="C2537" t="str">
            <v>Г. Смоленск, ул. Багратиона, д. 17</v>
          </cell>
          <cell r="D2537">
            <v>4818960</v>
          </cell>
        </row>
        <row r="2538">
          <cell r="C2538" t="str">
            <v>Г. Смоленск, ул. Багратиона, д. 19</v>
          </cell>
          <cell r="D2538">
            <v>25589224.849999998</v>
          </cell>
        </row>
        <row r="2539">
          <cell r="C2539" t="str">
            <v>Г. Смоленск, ул. Багратиона, д. 21</v>
          </cell>
          <cell r="D2539">
            <v>4918320</v>
          </cell>
        </row>
        <row r="2540">
          <cell r="C2540" t="str">
            <v>Г. Смоленск, ул. Багратиона, д. 24</v>
          </cell>
          <cell r="D2540">
            <v>16561447.200000001</v>
          </cell>
        </row>
        <row r="2541">
          <cell r="C2541" t="str">
            <v>Г. Смоленск, ул. Багратиона, д. 55а</v>
          </cell>
          <cell r="D2541">
            <v>53789429.349999994</v>
          </cell>
        </row>
        <row r="2542">
          <cell r="C2542" t="str">
            <v>Г. Смоленск, ул. Багратиона, д. 57б</v>
          </cell>
          <cell r="D2542">
            <v>25039427.5</v>
          </cell>
        </row>
        <row r="2543">
          <cell r="C2543" t="str">
            <v>Г. Смоленск, ул. Беляева, д. 45</v>
          </cell>
          <cell r="D2543">
            <v>11805332</v>
          </cell>
        </row>
        <row r="2544">
          <cell r="C2544" t="str">
            <v>Г. Смоленск, ул. Брестская, д. 4</v>
          </cell>
          <cell r="D2544">
            <v>29657395.599999998</v>
          </cell>
        </row>
        <row r="2545">
          <cell r="C2545" t="str">
            <v>Г. Смоленск, 
ул. Валентины Гризодубовой, д. 3</v>
          </cell>
          <cell r="D2545">
            <v>81394272.260000005</v>
          </cell>
        </row>
        <row r="2546">
          <cell r="C2546" t="str">
            <v>Г. Смоленск, ул. Гарабурды, д. 17б</v>
          </cell>
          <cell r="D2546">
            <v>32854522.099999998</v>
          </cell>
        </row>
        <row r="2547">
          <cell r="C2547" t="str">
            <v>Г. Смоленск, ул. Генерала Лукина, д. 2</v>
          </cell>
          <cell r="D2547">
            <v>31471952.150000002</v>
          </cell>
        </row>
        <row r="2548">
          <cell r="C2548" t="str">
            <v>Г. Смоленск, ул. Госпитальная, д. 27</v>
          </cell>
          <cell r="D2548">
            <v>33811619.75</v>
          </cell>
        </row>
        <row r="2549">
          <cell r="C2549" t="str">
            <v>Г. Смоленск, ул. Губенко, д. 2</v>
          </cell>
          <cell r="D2549">
            <v>26232746.670000002</v>
          </cell>
        </row>
        <row r="2550">
          <cell r="C2550" t="str">
            <v>Г. Смоленск, ул. Губенко, д. 2а</v>
          </cell>
          <cell r="D2550">
            <v>20850672.5</v>
          </cell>
        </row>
        <row r="2551">
          <cell r="C2551" t="str">
            <v>Г. Смоленск, ул. Губенко, д. 7</v>
          </cell>
          <cell r="D2551">
            <v>19220070.200000003</v>
          </cell>
        </row>
        <row r="2552">
          <cell r="C2552" t="str">
            <v>Г. Смоленск, ул. Карбышева, д. 8</v>
          </cell>
          <cell r="D2552">
            <v>4531380</v>
          </cell>
        </row>
        <row r="2553">
          <cell r="C2553" t="str">
            <v>Г. Смоленск, ул. Карбышева, д. 10</v>
          </cell>
          <cell r="D2553">
            <v>9674797</v>
          </cell>
        </row>
        <row r="2554">
          <cell r="C2554" t="str">
            <v>Г. Смоленск, ул. Карбышева, д. 11</v>
          </cell>
          <cell r="D2554">
            <v>12837878.5</v>
          </cell>
        </row>
        <row r="2555">
          <cell r="C2555" t="str">
            <v>Г. Смоленск, ул. Карбышева, д. 12</v>
          </cell>
          <cell r="D2555">
            <v>6615544</v>
          </cell>
        </row>
        <row r="2556">
          <cell r="C2556" t="str">
            <v>Г. Смоленск, ул. Карла Маркса, д. 12а</v>
          </cell>
          <cell r="D2556">
            <v>3624359.13</v>
          </cell>
        </row>
        <row r="2557">
          <cell r="C2557" t="str">
            <v>Г. Смоленск, ул. Кирова, д. 13</v>
          </cell>
          <cell r="D2557">
            <v>4876300</v>
          </cell>
        </row>
        <row r="2558">
          <cell r="C2558" t="str">
            <v>Г. Смоленск, ул. Кирова, д. 19</v>
          </cell>
          <cell r="D2558">
            <v>2484000</v>
          </cell>
        </row>
        <row r="2559">
          <cell r="C2559" t="str">
            <v>Г. Смоленск, ул. Кирова, д. 19а</v>
          </cell>
          <cell r="D2559">
            <v>7126900</v>
          </cell>
        </row>
        <row r="2560">
          <cell r="C2560" t="str">
            <v>Г. Смоленск, ул. Кирова, д. 20</v>
          </cell>
          <cell r="D2560">
            <v>9366722.25</v>
          </cell>
        </row>
        <row r="2561">
          <cell r="C2561" t="str">
            <v>Г. Смоленск, ул. Кирова, д. 25б</v>
          </cell>
          <cell r="D2561">
            <v>41988758.5</v>
          </cell>
        </row>
        <row r="2562">
          <cell r="C2562" t="str">
            <v>Г. Смоленск, ул. Кирова, д. 25в</v>
          </cell>
          <cell r="D2562">
            <v>42408266.950000003</v>
          </cell>
        </row>
        <row r="2563">
          <cell r="C2563" t="str">
            <v>Г. Смоленск, ул. Кирова, д. 27а</v>
          </cell>
          <cell r="D2563">
            <v>51673633.599999994</v>
          </cell>
        </row>
        <row r="2564">
          <cell r="C2564" t="str">
            <v>Г. Смоленск, ул. Кирова, д. 29а</v>
          </cell>
          <cell r="D2564">
            <v>33905629.299999997</v>
          </cell>
        </row>
        <row r="2565">
          <cell r="C2565" t="str">
            <v>Г. Смоленск, ул. Кирова, д. 30а</v>
          </cell>
          <cell r="D2565">
            <v>3748094.82</v>
          </cell>
        </row>
        <row r="2566">
          <cell r="C2566" t="str">
            <v>Г. Смоленск, ул. Кирова, д. 31а</v>
          </cell>
          <cell r="D2566">
            <v>14690150.649999999</v>
          </cell>
        </row>
        <row r="2567">
          <cell r="C2567" t="str">
            <v>Г. Смоленск, ул. Кирова, д. 33</v>
          </cell>
          <cell r="D2567">
            <v>4876300</v>
          </cell>
        </row>
        <row r="2568">
          <cell r="C2568" t="str">
            <v>Г. Смоленск, ул. Кирова, д. 36</v>
          </cell>
          <cell r="D2568">
            <v>28803214</v>
          </cell>
        </row>
        <row r="2569">
          <cell r="C2569" t="str">
            <v>Г. Смоленск, ул. Кирова, д. 41</v>
          </cell>
          <cell r="D2569">
            <v>20537013.400000002</v>
          </cell>
        </row>
        <row r="2570">
          <cell r="C2570" t="str">
            <v>Г. Смоленск, ул. Кирова, д. 41а</v>
          </cell>
          <cell r="D2570">
            <v>12836421</v>
          </cell>
        </row>
        <row r="2571">
          <cell r="C2571" t="str">
            <v>Г. Смоленск, ул. Кирова, д. 55а</v>
          </cell>
          <cell r="D2571">
            <v>32359622.099999998</v>
          </cell>
        </row>
        <row r="2572">
          <cell r="C2572" t="str">
            <v>Г. Смоленск, ул. Кловская, д. 40</v>
          </cell>
          <cell r="D2572">
            <v>10783471.26</v>
          </cell>
        </row>
        <row r="2573">
          <cell r="C2573" t="str">
            <v>Г. Смоленск, ул. Коммунистическая, д. 15/2</v>
          </cell>
          <cell r="D2573">
            <v>24281436.949999999</v>
          </cell>
        </row>
        <row r="2574">
          <cell r="C2574" t="str">
            <v>Г. Смоленск, ул. Котовского, д. 5а</v>
          </cell>
          <cell r="D2574">
            <v>23613787.5</v>
          </cell>
        </row>
        <row r="2575">
          <cell r="C2575" t="str">
            <v>Г. Смоленск, ул. Котовского, д. 5б</v>
          </cell>
          <cell r="D2575">
            <v>8814850</v>
          </cell>
        </row>
        <row r="2576">
          <cell r="C2576" t="str">
            <v>Г. Смоленск, ул. Котовского, д. 23</v>
          </cell>
          <cell r="D2576">
            <v>27242160.449999999</v>
          </cell>
        </row>
        <row r="2577">
          <cell r="C2577" t="str">
            <v>Г. Смоленск, ул. Крупской, д. 30</v>
          </cell>
          <cell r="D2577">
            <v>32740028.550000001</v>
          </cell>
        </row>
        <row r="2578">
          <cell r="C2578" t="str">
            <v>Г. Смоленск, ул. Крупской, д. 32</v>
          </cell>
          <cell r="D2578">
            <v>34941580</v>
          </cell>
        </row>
        <row r="2579">
          <cell r="C2579" t="str">
            <v>Г. Смоленск, ул. Крупской, д. 34</v>
          </cell>
          <cell r="D2579">
            <v>14074400</v>
          </cell>
        </row>
        <row r="2580">
          <cell r="C2580" t="str">
            <v>Г. Смоленск, ул. Крупской, д. 44а</v>
          </cell>
          <cell r="D2580">
            <v>42282125</v>
          </cell>
        </row>
        <row r="2581">
          <cell r="C2581" t="str">
            <v>Г. Смоленск, ул. Крупской, д. 45а</v>
          </cell>
          <cell r="D2581">
            <v>3719503.08</v>
          </cell>
        </row>
        <row r="2582">
          <cell r="C2582" t="str">
            <v>Г. Смоленск, ул. Крупской, д. 55в</v>
          </cell>
          <cell r="D2582">
            <v>51937809</v>
          </cell>
        </row>
        <row r="2583">
          <cell r="C2583" t="str">
            <v>Г. Смоленск, ул. Крупской, д. 60</v>
          </cell>
          <cell r="D2583">
            <v>40180597.5</v>
          </cell>
        </row>
        <row r="2584">
          <cell r="C2584" t="str">
            <v>Г. Смоленск, ул. Крупской, д. 73</v>
          </cell>
          <cell r="D2584">
            <v>15917209.6</v>
          </cell>
        </row>
        <row r="2585">
          <cell r="C2585" t="str">
            <v>Г. Смоленск, ул. Крупской, д. 73а</v>
          </cell>
          <cell r="D2585">
            <v>20740445.899999999</v>
          </cell>
        </row>
        <row r="2586">
          <cell r="C2586" t="str">
            <v>Г. Смоленск, ул. Куйбышева, д. 4</v>
          </cell>
          <cell r="D2586">
            <v>43033330</v>
          </cell>
        </row>
        <row r="2587">
          <cell r="C2587" t="str">
            <v>Г. Смоленск, ул. Куйбышева, д. 8</v>
          </cell>
          <cell r="D2587">
            <v>3753885.62</v>
          </cell>
        </row>
        <row r="2588">
          <cell r="C2588" t="str">
            <v>Г. Смоленск, ул. Куйбышева, д. 10</v>
          </cell>
          <cell r="D2588">
            <v>15834801</v>
          </cell>
        </row>
        <row r="2589">
          <cell r="C2589" t="str">
            <v>Г. Смоленск, ул. Кутузова, д. 10</v>
          </cell>
          <cell r="D2589">
            <v>29053012.550000001</v>
          </cell>
        </row>
        <row r="2590">
          <cell r="C2590" t="str">
            <v>Г. Смоленск, ул. Кутузова, д. 12</v>
          </cell>
          <cell r="D2590">
            <v>29680821.5</v>
          </cell>
        </row>
        <row r="2591">
          <cell r="C2591" t="str">
            <v>Г. Смоленск, ул. Лавочкина, д. 38</v>
          </cell>
          <cell r="D2591">
            <v>35703911</v>
          </cell>
        </row>
        <row r="2592">
          <cell r="C2592" t="str">
            <v>Г. Смоленск, ул. Лавочкина, д. 46</v>
          </cell>
          <cell r="D2592">
            <v>33961587.599999994</v>
          </cell>
        </row>
        <row r="2593">
          <cell r="C2593" t="str">
            <v>Г. Смоленск, ул. Лавочкина, д. 48</v>
          </cell>
          <cell r="D2593">
            <v>41138728.5</v>
          </cell>
        </row>
        <row r="2594">
          <cell r="C2594" t="str">
            <v>Г. Смоленск, ул. Лавочкина, д. 49</v>
          </cell>
          <cell r="D2594">
            <v>40663751</v>
          </cell>
        </row>
        <row r="2595">
          <cell r="C2595" t="str">
            <v>Г. Смоленск, ул. Лавочкина, д. 51/1</v>
          </cell>
          <cell r="D2595">
            <v>15393924.5</v>
          </cell>
        </row>
        <row r="2596">
          <cell r="C2596" t="str">
            <v>Г. Смоленск, ул. Лавочкина, д. 52а</v>
          </cell>
          <cell r="D2596">
            <v>37959917</v>
          </cell>
        </row>
        <row r="2597">
          <cell r="C2597" t="str">
            <v>Г. Смоленск, ул. Лавочкина, д. 53а</v>
          </cell>
          <cell r="D2597">
            <v>3733328.54</v>
          </cell>
        </row>
        <row r="2598">
          <cell r="C2598" t="str">
            <v>Г. Смоленск, ул. Лавочкина, д. 54в</v>
          </cell>
          <cell r="D2598">
            <v>14273774.4</v>
          </cell>
        </row>
        <row r="2599">
          <cell r="C2599" t="str">
            <v>Г. Смоленск, ул. Лавочкина, д. 72</v>
          </cell>
          <cell r="D2599">
            <v>10774511.390000001</v>
          </cell>
        </row>
        <row r="2600">
          <cell r="C2600" t="str">
            <v>Г. Смоленск, ул. Ленина, д. 9</v>
          </cell>
          <cell r="D2600">
            <v>10881917</v>
          </cell>
        </row>
        <row r="2601">
          <cell r="C2601" t="str">
            <v>Г. Смоленск, ул. Ленина, д. 11</v>
          </cell>
          <cell r="D2601">
            <v>12300798.800000001</v>
          </cell>
        </row>
        <row r="2602">
          <cell r="C2602" t="str">
            <v>Г. Смоленск, ул. Ломоносова, д. 4</v>
          </cell>
          <cell r="D2602">
            <v>14109476.700000001</v>
          </cell>
        </row>
        <row r="2603">
          <cell r="C2603" t="str">
            <v>Г. Смоленск, ул. Ломоносова, д. 6</v>
          </cell>
          <cell r="D2603">
            <v>22396334.449999999</v>
          </cell>
        </row>
        <row r="2604">
          <cell r="C2604" t="str">
            <v>Г. Смоленск, ул. Ломоносова, д. 7</v>
          </cell>
          <cell r="D2604">
            <v>22622839.84</v>
          </cell>
        </row>
        <row r="2605">
          <cell r="C2605" t="str">
            <v>Г. Смоленск, ул. Ломоносова, д. 17б</v>
          </cell>
          <cell r="D2605">
            <v>12679275.450000001</v>
          </cell>
        </row>
        <row r="2606">
          <cell r="C2606" t="str">
            <v>Г. Смоленск, ул. Ломоносова, д. 23</v>
          </cell>
          <cell r="D2606">
            <v>27938739.099999998</v>
          </cell>
        </row>
        <row r="2607">
          <cell r="C2607" t="str">
            <v>Г. Смоленск, ул. Ломоносова, д. 23а</v>
          </cell>
          <cell r="D2607">
            <v>16954803.900000002</v>
          </cell>
        </row>
        <row r="2608">
          <cell r="C2608" t="str">
            <v>Г. Смоленск, ул. Мало-Краснофлотская, д. 29в</v>
          </cell>
          <cell r="D2608">
            <v>24961914.719999999</v>
          </cell>
        </row>
        <row r="2609">
          <cell r="C2609" t="str">
            <v>Г. Смоленск, ул. Мало-Краснофлотская, д. 33а</v>
          </cell>
          <cell r="D2609">
            <v>21366246.800000001</v>
          </cell>
        </row>
        <row r="2610">
          <cell r="C2610" t="str">
            <v>Г. Смоленск, ул. Марии Октябрьской, д. 12</v>
          </cell>
          <cell r="D2610">
            <v>23725864.5</v>
          </cell>
        </row>
        <row r="2611">
          <cell r="C2611" t="str">
            <v>Г. Смоленск, ул. Марии Октябрьской, д. 12б</v>
          </cell>
          <cell r="D2611">
            <v>32408210.299999997</v>
          </cell>
        </row>
        <row r="2612">
          <cell r="C2612" t="str">
            <v>Г. Смоленск, 
ул. Марины Расковой, д. 4, корпус 1</v>
          </cell>
          <cell r="D2612">
            <v>38182643</v>
          </cell>
        </row>
        <row r="2613">
          <cell r="C2613" t="str">
            <v>Г. Смоленск, 
ул. Марины Расковой, д. 4, корпус 2</v>
          </cell>
          <cell r="D2613">
            <v>22034094.5</v>
          </cell>
        </row>
        <row r="2614">
          <cell r="C2614" t="str">
            <v>Г. Смоленск, ул. Маршала Соколовского, д. 1</v>
          </cell>
          <cell r="D2614">
            <v>33348675.849999998</v>
          </cell>
        </row>
        <row r="2615">
          <cell r="C2615" t="str">
            <v>Г. Смоленск, ул. Маршала Соколовского, д. 2</v>
          </cell>
          <cell r="D2615">
            <v>29009300.5</v>
          </cell>
        </row>
        <row r="2616">
          <cell r="C2616" t="str">
            <v>Г. Смоленск, ул. Маршала Соколовского, д. 4</v>
          </cell>
          <cell r="D2616">
            <v>33308314.5</v>
          </cell>
        </row>
        <row r="2617">
          <cell r="C2617" t="str">
            <v>Г. Смоленск, ул. Маршала Соколовского, д. 4а</v>
          </cell>
          <cell r="D2617">
            <v>44227131</v>
          </cell>
        </row>
        <row r="2618">
          <cell r="C2618" t="str">
            <v>Г. Смоленск, ул. Маршала Соколовского, д. 4б</v>
          </cell>
          <cell r="D2618">
            <v>44431127.699999988</v>
          </cell>
        </row>
        <row r="2619">
          <cell r="C2619" t="str">
            <v>Г. Смоленск, ул. Маршала Соколовского, д. 5</v>
          </cell>
          <cell r="D2619">
            <v>28273649.500000004</v>
          </cell>
        </row>
        <row r="2620">
          <cell r="C2620" t="str">
            <v>Г. Смоленск, ул. Маршала Соколовского, д. 5а</v>
          </cell>
          <cell r="D2620">
            <v>20909876.399999999</v>
          </cell>
        </row>
        <row r="2621">
          <cell r="C2621" t="str">
            <v>Г. Смоленск, ул. Маршала Соколовского, д. 5б</v>
          </cell>
          <cell r="D2621">
            <v>20668402.5</v>
          </cell>
        </row>
        <row r="2622">
          <cell r="C2622" t="str">
            <v>Г. Смоленск, ул. Маршала Соколовского, д. 5в</v>
          </cell>
          <cell r="D2622">
            <v>21113866.5</v>
          </cell>
        </row>
        <row r="2623">
          <cell r="C2623" t="str">
            <v>Г. Смоленск, ул. Маршала Соколовского, д. 7</v>
          </cell>
          <cell r="D2623">
            <v>77561278</v>
          </cell>
        </row>
        <row r="2624">
          <cell r="C2624" t="str">
            <v>Г. Смоленск, ул. Маршала Соколовского, д. 7а</v>
          </cell>
          <cell r="D2624">
            <v>24213563</v>
          </cell>
        </row>
        <row r="2625">
          <cell r="C2625" t="str">
            <v>Г. Смоленск, ул. Маршала Соколовского, д. 8а</v>
          </cell>
          <cell r="D2625">
            <v>34002586.299999997</v>
          </cell>
        </row>
        <row r="2626">
          <cell r="C2626" t="str">
            <v>Г. Смоленск, ул. Маршала Соколовского, д. 9</v>
          </cell>
          <cell r="D2626">
            <v>22242915</v>
          </cell>
        </row>
        <row r="2627">
          <cell r="C2627" t="str">
            <v>Г. Смоленск, ул. Маршала Соколовского, д. 9а</v>
          </cell>
          <cell r="D2627">
            <v>43666412.200000003</v>
          </cell>
        </row>
        <row r="2628">
          <cell r="C2628" t="str">
            <v>Г. Смоленск, ул. Маршала Соколовского, д. 9б</v>
          </cell>
          <cell r="D2628">
            <v>42991633</v>
          </cell>
        </row>
        <row r="2629">
          <cell r="C2629" t="str">
            <v>Г. Смоленск, ул. Маршала Соколовского, д. 9в</v>
          </cell>
          <cell r="D2629">
            <v>19558862.5</v>
          </cell>
        </row>
        <row r="2630">
          <cell r="C2630" t="str">
            <v>Г. Смоленск, ул. Маршала Соколовского, д. 10</v>
          </cell>
          <cell r="D2630">
            <v>33261074.5</v>
          </cell>
        </row>
        <row r="2631">
          <cell r="C2631" t="str">
            <v>Г. Смоленск, ул. Маршала Соколовского, д. 10а</v>
          </cell>
          <cell r="D2631">
            <v>37083110.5</v>
          </cell>
        </row>
        <row r="2632">
          <cell r="C2632" t="str">
            <v>Г. Смоленск, ул. Маршала Соколовского, д. 11</v>
          </cell>
          <cell r="D2632">
            <v>32797170.700000003</v>
          </cell>
        </row>
        <row r="2633">
          <cell r="C2633" t="str">
            <v>Г. Смоленск, ул. Маршала Соколовского, д. 12</v>
          </cell>
          <cell r="D2633">
            <v>68751255</v>
          </cell>
        </row>
        <row r="2634">
          <cell r="C2634" t="str">
            <v>Г. Смоленск, ул. Маршала Соколовского, д. 14а</v>
          </cell>
          <cell r="D2634">
            <v>44880558.049999997</v>
          </cell>
        </row>
        <row r="2635">
          <cell r="C2635" t="str">
            <v>Г. Смоленск, ул. Маршала Соколовского, д. 14б</v>
          </cell>
          <cell r="D2635">
            <v>45308691.5</v>
          </cell>
        </row>
        <row r="2636">
          <cell r="C2636" t="str">
            <v>Г. Смоленск, ул. Маршала Соколовского, д. 14в</v>
          </cell>
          <cell r="D2636">
            <v>45011459.299999997</v>
          </cell>
        </row>
        <row r="2637">
          <cell r="C2637" t="str">
            <v>Г. Смоленск, ул. Матросова, д. 20</v>
          </cell>
          <cell r="D2637">
            <v>5364057.2</v>
          </cell>
        </row>
        <row r="2638">
          <cell r="C2638" t="str">
            <v>Г. Смоленск, ул. Маяковского, д. 5а</v>
          </cell>
          <cell r="D2638">
            <v>11123083.5</v>
          </cell>
        </row>
        <row r="2639">
          <cell r="C2639" t="str">
            <v>Г. Смоленск, ул. Мира, д. 16</v>
          </cell>
          <cell r="D2639">
            <v>4134888.8000000007</v>
          </cell>
        </row>
        <row r="2640">
          <cell r="C2640" t="str">
            <v>Г. Смоленск, ул. Молодёжная, д. 12/4</v>
          </cell>
          <cell r="D2640">
            <v>5634283.5999999996</v>
          </cell>
        </row>
        <row r="2641">
          <cell r="C2641" t="str">
            <v>Г. Смоленск, ул. Нарвская, д. 17</v>
          </cell>
          <cell r="D2641">
            <v>28305260</v>
          </cell>
        </row>
        <row r="2642">
          <cell r="C2642" t="str">
            <v>Г. Смоленск, ул. Нахимова, д. 18</v>
          </cell>
          <cell r="D2642">
            <v>36797143.5</v>
          </cell>
        </row>
        <row r="2643">
          <cell r="C2643" t="str">
            <v>Г. Смоленск, ул. Нахимова, д. 20а</v>
          </cell>
          <cell r="D2643">
            <v>29930335.449999999</v>
          </cell>
        </row>
        <row r="2644">
          <cell r="C2644" t="str">
            <v>Г. Смоленск, ул. Нахимсона, д. 9</v>
          </cell>
          <cell r="D2644">
            <v>3881016</v>
          </cell>
        </row>
        <row r="2645">
          <cell r="C2645" t="str">
            <v>Г. Смоленск, ул. Николаева, д. 13</v>
          </cell>
          <cell r="D2645">
            <v>20288356.099999998</v>
          </cell>
        </row>
        <row r="2646">
          <cell r="C2646" t="str">
            <v>Г. Смоленск, ул. Николаева, д. 21б</v>
          </cell>
          <cell r="D2646">
            <v>7263833.7000000002</v>
          </cell>
        </row>
        <row r="2647">
          <cell r="C2647" t="str">
            <v>Г. Смоленск, ул. Николаева, д. 26</v>
          </cell>
          <cell r="D2647">
            <v>32597993.120000001</v>
          </cell>
        </row>
        <row r="2648">
          <cell r="C2648" t="str">
            <v>Г. Смоленск, ул. Николаева, д. 29</v>
          </cell>
          <cell r="D2648">
            <v>3423272</v>
          </cell>
        </row>
        <row r="2649">
          <cell r="C2649" t="str">
            <v>Г. Смоленск, ул. Николаева, д. 34б</v>
          </cell>
          <cell r="D2649">
            <v>19677552.149999999</v>
          </cell>
        </row>
        <row r="2650">
          <cell r="C2650" t="str">
            <v>Г. Смоленск, ул. Николаева, д. 46</v>
          </cell>
          <cell r="D2650">
            <v>25730855.5</v>
          </cell>
        </row>
        <row r="2651">
          <cell r="C2651" t="str">
            <v>Г. Смоленск, ул. Николаева, д. 49</v>
          </cell>
          <cell r="D2651">
            <v>38961360.200000003</v>
          </cell>
        </row>
        <row r="2652">
          <cell r="C2652" t="str">
            <v>Г. Смоленск, ул. Николаева, д. 63</v>
          </cell>
          <cell r="D2652">
            <v>39871369.799999997</v>
          </cell>
        </row>
        <row r="2653">
          <cell r="C2653" t="str">
            <v>Г. Смоленск, ул. Николаева, д. 65</v>
          </cell>
          <cell r="D2653">
            <v>32305935.349999998</v>
          </cell>
        </row>
        <row r="2654">
          <cell r="C2654" t="str">
            <v>Г. Смоленск, ул. Николаева, д. 67</v>
          </cell>
          <cell r="D2654">
            <v>31813053.549999997</v>
          </cell>
        </row>
        <row r="2655">
          <cell r="C2655" t="str">
            <v>Г. Смоленск, ул. Ново-Киевская, д. 3б</v>
          </cell>
          <cell r="D2655">
            <v>3753372.2</v>
          </cell>
        </row>
        <row r="2656">
          <cell r="C2656" t="str">
            <v>Г. Смоленск, ул. Ново-Киевская, д. 11</v>
          </cell>
          <cell r="D2656">
            <v>19320440.16</v>
          </cell>
        </row>
        <row r="2657">
          <cell r="C2657" t="str">
            <v>Г. Смоленск, 
ул. Ново-Краснофлотская, д. 9</v>
          </cell>
          <cell r="D2657">
            <v>26551115.049999997</v>
          </cell>
        </row>
        <row r="2658">
          <cell r="C2658" t="str">
            <v>Г. Смоленск, 
ул. Ново-Краснофлотская, д. 15</v>
          </cell>
          <cell r="D2658">
            <v>7314450</v>
          </cell>
        </row>
        <row r="2659">
          <cell r="C2659" t="str">
            <v>Г. Смоленск, ул. Ново-Ленинградская, д. 5а</v>
          </cell>
          <cell r="D2659">
            <v>25550003.149999999</v>
          </cell>
        </row>
        <row r="2660">
          <cell r="C2660" t="str">
            <v>Г. Смоленск, ул. Нормандия-Неман, д. 1</v>
          </cell>
          <cell r="D2660">
            <v>44956200</v>
          </cell>
        </row>
        <row r="2661">
          <cell r="C2661" t="str">
            <v>Г. Смоленск, ул. Нормандия-Неман, д. 4</v>
          </cell>
          <cell r="D2661">
            <v>60658712</v>
          </cell>
        </row>
        <row r="2662">
          <cell r="C2662" t="str">
            <v>Г. Смоленск, ул. Нормандия-Неман, д. 6</v>
          </cell>
          <cell r="D2662">
            <v>61231307</v>
          </cell>
        </row>
        <row r="2663">
          <cell r="C2663" t="str">
            <v>Г. Смоленск, ул. Нормандия-Неман, д. 8</v>
          </cell>
          <cell r="D2663">
            <v>33218944.5</v>
          </cell>
        </row>
        <row r="2664">
          <cell r="C2664" t="str">
            <v>Г. Смоленск, ул. Нормандия-Неман, д. 14</v>
          </cell>
          <cell r="D2664">
            <v>21081868</v>
          </cell>
        </row>
        <row r="2665">
          <cell r="C2665" t="str">
            <v>Г. Смоленск, ул. Нормандия-Неман, д. 17, корпус 1</v>
          </cell>
          <cell r="D2665">
            <v>7245804.5199999996</v>
          </cell>
        </row>
        <row r="2666">
          <cell r="C2666" t="str">
            <v>Г. Смоленск, ул. Нормандия-Неман, д. 18</v>
          </cell>
          <cell r="D2666">
            <v>7205671</v>
          </cell>
        </row>
        <row r="2667">
          <cell r="C2667" t="str">
            <v>Г. Смоленск, ул. Нормандия-Неман, д. 20</v>
          </cell>
          <cell r="D2667">
            <v>7175663</v>
          </cell>
        </row>
        <row r="2668">
          <cell r="C2668" t="str">
            <v>Г. Смоленск, ул. Нормандия-Неман, д. 30</v>
          </cell>
          <cell r="D2668">
            <v>26257000</v>
          </cell>
        </row>
        <row r="2669">
          <cell r="C2669" t="str">
            <v>Г. Смоленск, ул. Озерная, д. 2</v>
          </cell>
          <cell r="D2669">
            <v>10359228.350000001</v>
          </cell>
        </row>
        <row r="2670">
          <cell r="C2670" t="str">
            <v>Г. Смоленск, ул. Озерная, д. 4</v>
          </cell>
          <cell r="D2670">
            <v>7045437.5</v>
          </cell>
        </row>
        <row r="2671">
          <cell r="C2671" t="str">
            <v>Г. Смоленск, ул. Октябрьской революции, д. 26</v>
          </cell>
          <cell r="D2671">
            <v>19889469.399999999</v>
          </cell>
        </row>
        <row r="2672">
          <cell r="C2672" t="str">
            <v>Г. Смоленск, ул. Октябрьской революции, д. 28</v>
          </cell>
          <cell r="D2672">
            <v>17417380</v>
          </cell>
        </row>
        <row r="2673">
          <cell r="C2673" t="str">
            <v>Г. Смоленск, ул. Октябрьской революции, д. 32</v>
          </cell>
          <cell r="D2673">
            <v>40261460</v>
          </cell>
        </row>
        <row r="2674">
          <cell r="C2674" t="str">
            <v>Г. Смоленск, ул. Октябрьской революции, д. 36</v>
          </cell>
          <cell r="D2674">
            <v>43074490</v>
          </cell>
        </row>
        <row r="2675">
          <cell r="C2675" t="str">
            <v>Г. Смоленск, ул. Октябрьской революции, д. 38</v>
          </cell>
          <cell r="D2675">
            <v>42352998.25</v>
          </cell>
        </row>
        <row r="2676">
          <cell r="C2676" t="str">
            <v>Г. Смоленск, ул. Оршанская, д. 20</v>
          </cell>
          <cell r="D2676">
            <v>3743661.83</v>
          </cell>
        </row>
        <row r="2677">
          <cell r="C2677" t="str">
            <v>Г. Смоленск, ул. Островского, д. 5</v>
          </cell>
          <cell r="D2677">
            <v>30307569</v>
          </cell>
        </row>
        <row r="2678">
          <cell r="C2678" t="str">
            <v>Г. Смоленск, ул. Памфилова, д. 7</v>
          </cell>
          <cell r="D2678">
            <v>27721127.549999997</v>
          </cell>
        </row>
        <row r="2679">
          <cell r="C2679" t="str">
            <v>Г. Смоленск, ул. Памфилова, д. 9</v>
          </cell>
          <cell r="D2679">
            <v>32214814.5</v>
          </cell>
        </row>
        <row r="2680">
          <cell r="C2680" t="str">
            <v>Г. Смоленск, ул. Петра Алексеева, д. 3</v>
          </cell>
          <cell r="D2680">
            <v>35683487</v>
          </cell>
        </row>
        <row r="2681">
          <cell r="C2681" t="str">
            <v>Г. Смоленск, ул. Полины Осипенко, д. 40</v>
          </cell>
          <cell r="D2681">
            <v>17231506</v>
          </cell>
        </row>
        <row r="2682">
          <cell r="C2682" t="str">
            <v>Г. Смоленск, ул. Попова, д. 20</v>
          </cell>
          <cell r="D2682">
            <v>14150438.100000001</v>
          </cell>
        </row>
        <row r="2683">
          <cell r="C2683" t="str">
            <v>Г. Смоленск, ул. Попова, д. 26</v>
          </cell>
          <cell r="D2683">
            <v>20760206.900000002</v>
          </cell>
        </row>
        <row r="2684">
          <cell r="C2684" t="str">
            <v>Г. Смоленск, ул. Попова, д. 28</v>
          </cell>
          <cell r="D2684">
            <v>20802486.800000001</v>
          </cell>
        </row>
        <row r="2685">
          <cell r="C2685" t="str">
            <v>Г. Смоленск, ул. Попова, д. 34</v>
          </cell>
          <cell r="D2685">
            <v>58199514.25</v>
          </cell>
        </row>
        <row r="2686">
          <cell r="C2686" t="str">
            <v>Г. Смоленск, ул. Попова, д. 36</v>
          </cell>
          <cell r="D2686">
            <v>39836826</v>
          </cell>
        </row>
        <row r="2687">
          <cell r="C2687" t="str">
            <v>Г. Смоленск, ул. Попова, д. 38</v>
          </cell>
          <cell r="D2687">
            <v>39555382</v>
          </cell>
        </row>
        <row r="2688">
          <cell r="C2688" t="str">
            <v>Г. Смоленск, ул. Попова, д. 54</v>
          </cell>
          <cell r="D2688">
            <v>5991728</v>
          </cell>
        </row>
        <row r="2689">
          <cell r="C2689" t="str">
            <v>Г. Смоленск, ул. Попова, д. 110, корпус 1</v>
          </cell>
          <cell r="D2689">
            <v>7269595.8300000001</v>
          </cell>
        </row>
        <row r="2690">
          <cell r="C2690" t="str">
            <v>Г. Смоленск, ул. Попова, д. 110, корпус 2</v>
          </cell>
          <cell r="D2690">
            <v>7268847.8700000001</v>
          </cell>
        </row>
        <row r="2691">
          <cell r="C2691" t="str">
            <v>Г. Смоленск, ул. Попова, д. 112</v>
          </cell>
          <cell r="D2691">
            <v>7270000</v>
          </cell>
        </row>
        <row r="2692">
          <cell r="C2692" t="str">
            <v>Г. Смоленск, ул. Попова, д. 132</v>
          </cell>
          <cell r="D2692">
            <v>17833655.640000001</v>
          </cell>
        </row>
        <row r="2693">
          <cell r="C2693" t="str">
            <v>Г. Смоленск, ул. Попова, д. 130</v>
          </cell>
          <cell r="D2693">
            <v>17875000</v>
          </cell>
        </row>
        <row r="2694">
          <cell r="C2694" t="str">
            <v>Г. Смоленск, ул. Попова, д. 136</v>
          </cell>
          <cell r="D2694">
            <v>7270000</v>
          </cell>
        </row>
        <row r="2695">
          <cell r="C2695" t="str">
            <v>Г. Смоленск, ул. Попова, д. 138</v>
          </cell>
          <cell r="D2695">
            <v>17875000</v>
          </cell>
        </row>
        <row r="2696">
          <cell r="C2696" t="str">
            <v>Г. Смоленск, ул. Радищева, д. 4</v>
          </cell>
          <cell r="D2696">
            <v>22594855.5</v>
          </cell>
        </row>
        <row r="2697">
          <cell r="C2697" t="str">
            <v>Г. Смоленск, ул. Радищева, д. 17</v>
          </cell>
          <cell r="D2697">
            <v>1718037.77</v>
          </cell>
        </row>
        <row r="2698">
          <cell r="C2698" t="str">
            <v>Г. Смоленск, ул. Радищева, д. 21</v>
          </cell>
          <cell r="D2698">
            <v>1091984.0899999999</v>
          </cell>
        </row>
        <row r="2699">
          <cell r="C2699" t="str">
            <v>Г. Смоленск, ул. Радищева, д. 23</v>
          </cell>
          <cell r="D2699">
            <v>1708604.78</v>
          </cell>
        </row>
        <row r="2700">
          <cell r="C2700" t="str">
            <v>Г. Смоленск, ул. Раевского, д. 4а</v>
          </cell>
          <cell r="D2700">
            <v>30836676.300000001</v>
          </cell>
        </row>
        <row r="2701">
          <cell r="C2701" t="str">
            <v>Г. Смоленск, ул. Раевского, д. 6</v>
          </cell>
          <cell r="D2701">
            <v>17485925.200000003</v>
          </cell>
        </row>
        <row r="2702">
          <cell r="C2702" t="str">
            <v>Г. Смоленск, ул. Раевского, д. 8</v>
          </cell>
          <cell r="D2702">
            <v>44284881.200000003</v>
          </cell>
        </row>
        <row r="2703">
          <cell r="C2703" t="str">
            <v>Г. Смоленск, ул. Румянцева, д. 1</v>
          </cell>
          <cell r="D2703">
            <v>28502363.300000001</v>
          </cell>
        </row>
        <row r="2704">
          <cell r="C2704" t="str">
            <v>Г. Смоленск, ул. Румянцева, д. 2/54</v>
          </cell>
          <cell r="D2704">
            <v>11339273</v>
          </cell>
        </row>
        <row r="2705">
          <cell r="C2705" t="str">
            <v>Г. Смоленск, ул. Румянцева, д. 5</v>
          </cell>
          <cell r="D2705">
            <v>14157950</v>
          </cell>
        </row>
        <row r="2706">
          <cell r="C2706" t="str">
            <v>Г. Смоленск, ул. Румянцева, д. 11</v>
          </cell>
          <cell r="D2706">
            <v>44169118.5</v>
          </cell>
        </row>
        <row r="2707">
          <cell r="C2707" t="str">
            <v>Г. Смоленск, ул. Румянцева, д. 15</v>
          </cell>
          <cell r="D2707">
            <v>52303097.5</v>
          </cell>
        </row>
        <row r="2708">
          <cell r="C2708" t="str">
            <v>Г. Смоленск, ул. Рыленкова, д. 3</v>
          </cell>
          <cell r="D2708">
            <v>38223887</v>
          </cell>
        </row>
        <row r="2709">
          <cell r="C2709" t="str">
            <v>Г. Смоленск, ул. Рыленкова, д. 4</v>
          </cell>
          <cell r="D2709">
            <v>55480677</v>
          </cell>
        </row>
        <row r="2710">
          <cell r="C2710" t="str">
            <v>Г. Смоленск, ул. Рыленкова, д. 4а</v>
          </cell>
          <cell r="D2710">
            <v>44061542</v>
          </cell>
        </row>
        <row r="2711">
          <cell r="C2711" t="str">
            <v>Г. Смоленск, ул. Рыленкова, д. 4б</v>
          </cell>
          <cell r="D2711">
            <v>46397359.5</v>
          </cell>
        </row>
        <row r="2712">
          <cell r="C2712" t="str">
            <v>Г. Смоленск, ул. Рыленкова, д. 4в</v>
          </cell>
          <cell r="D2712">
            <v>43541401.5</v>
          </cell>
        </row>
        <row r="2713">
          <cell r="C2713" t="str">
            <v>Г. Смоленск, ул. Рыленкова, д. 5</v>
          </cell>
          <cell r="D2713">
            <v>48415119.5</v>
          </cell>
        </row>
        <row r="2714">
          <cell r="C2714" t="str">
            <v>Г. Смоленск, ул. Рыленкова, д. 6а, корпус 2</v>
          </cell>
          <cell r="D2714">
            <v>33002758.050000004</v>
          </cell>
        </row>
        <row r="2715">
          <cell r="C2715" t="str">
            <v>Г. Смоленск, ул. Рыленкова, д. 9</v>
          </cell>
          <cell r="D2715">
            <v>45408902.900000006</v>
          </cell>
        </row>
        <row r="2716">
          <cell r="C2716" t="str">
            <v>Г. Смоленск, ул. Рыленкова, д. 11</v>
          </cell>
          <cell r="D2716">
            <v>29949793.5</v>
          </cell>
        </row>
        <row r="2717">
          <cell r="C2717" t="str">
            <v>Г. Смоленск, ул. Рыленкова, д. 13</v>
          </cell>
          <cell r="D2717">
            <v>51279187.5</v>
          </cell>
        </row>
        <row r="2718">
          <cell r="C2718" t="str">
            <v>Г. Смоленск, ул. Рыленкова, д. 35</v>
          </cell>
          <cell r="D2718">
            <v>35695102</v>
          </cell>
        </row>
        <row r="2719">
          <cell r="C2719" t="str">
            <v>Г. Смоленск, ул. Рыленкова, д. 50</v>
          </cell>
          <cell r="D2719">
            <v>21410000</v>
          </cell>
        </row>
        <row r="2720">
          <cell r="C2720" t="str">
            <v>Г. Смоленск, ул. Рыленкова, д. 72</v>
          </cell>
          <cell r="D2720">
            <v>14311323.32</v>
          </cell>
        </row>
        <row r="2721">
          <cell r="C2721" t="str">
            <v>Г. Смоленск, ул. Седова, д. 22</v>
          </cell>
          <cell r="D2721">
            <v>40709106.5</v>
          </cell>
        </row>
        <row r="2722">
          <cell r="C2722" t="str">
            <v>Г. Смоленск, ул. Соболева, д. 30</v>
          </cell>
          <cell r="D2722">
            <v>651152</v>
          </cell>
        </row>
        <row r="2723">
          <cell r="C2723" t="str">
            <v>Г. Смоленск, ул. Соболева, д. 82а</v>
          </cell>
          <cell r="D2723">
            <v>20821920.879999999</v>
          </cell>
        </row>
        <row r="2724">
          <cell r="C2724" t="str">
            <v>Г. Смоленск, ул. Соболева, д. 109б</v>
          </cell>
          <cell r="D2724">
            <v>25310241.100000001</v>
          </cell>
        </row>
        <row r="2725">
          <cell r="C2725" t="str">
            <v>Г. Смоленск, ул. Средне-Лермонтовская, д. 29</v>
          </cell>
          <cell r="D2725">
            <v>31441539</v>
          </cell>
        </row>
        <row r="2726">
          <cell r="C2726" t="str">
            <v>Г. Смоленск, ул. Станционная, д. 2а</v>
          </cell>
          <cell r="D2726">
            <v>9741770.8000000007</v>
          </cell>
        </row>
        <row r="2727">
          <cell r="C2727" t="str">
            <v>Г. Смоленск, ул. Станционная, д. 8б</v>
          </cell>
          <cell r="D2727">
            <v>10762310</v>
          </cell>
        </row>
        <row r="2728">
          <cell r="C2728" t="str">
            <v>Г. Смоленск, ул. Твардовского, д. 2</v>
          </cell>
          <cell r="D2728">
            <v>23984968.149999999</v>
          </cell>
        </row>
        <row r="2729">
          <cell r="C2729" t="str">
            <v>Г. Смоленск, ул. Твардовского, д. 6б</v>
          </cell>
          <cell r="D2729">
            <v>52960510.400000006</v>
          </cell>
        </row>
        <row r="2730">
          <cell r="C2730" t="str">
            <v>Г. Смоленск, ул. Твардовского, д. 20</v>
          </cell>
          <cell r="D2730">
            <v>18639941.25</v>
          </cell>
        </row>
        <row r="2731">
          <cell r="C2731" t="str">
            <v>Г. Смоленск, ул. Толмачева, д. 2</v>
          </cell>
          <cell r="D2731">
            <v>1856745</v>
          </cell>
        </row>
        <row r="2732">
          <cell r="C2732" t="str">
            <v>Г. Смоленск, ул. Тургенева, д. 34</v>
          </cell>
          <cell r="D2732">
            <v>28435123.739999998</v>
          </cell>
        </row>
        <row r="2733">
          <cell r="C2733" t="str">
            <v>Г. Смоленск, ул. Урицкого, д. 15</v>
          </cell>
          <cell r="D2733">
            <v>8584020.7999999989</v>
          </cell>
        </row>
        <row r="2734">
          <cell r="C2734" t="str">
            <v>Г. Смоленск, ул. Фрунзе, д. 20</v>
          </cell>
          <cell r="D2734">
            <v>25207156.300000001</v>
          </cell>
        </row>
        <row r="2735">
          <cell r="C2735" t="str">
            <v>Г. Смоленск, ул. Фрунзе, д. 42</v>
          </cell>
          <cell r="D2735">
            <v>47114575</v>
          </cell>
        </row>
        <row r="2736">
          <cell r="C2736" t="str">
            <v>Г. Смоленск, ул. Фрунзе, д. 58а</v>
          </cell>
          <cell r="D2736">
            <v>31340027</v>
          </cell>
        </row>
        <row r="2737">
          <cell r="C2737" t="str">
            <v>Г. Смоленск, ул. Фрунзе, д. 64</v>
          </cell>
          <cell r="D2737">
            <v>31922006.400000002</v>
          </cell>
        </row>
        <row r="2738">
          <cell r="C2738" t="str">
            <v>Г. Смоленск, ул. Фурманова, д. 45</v>
          </cell>
          <cell r="D2738">
            <v>20502620.349999994</v>
          </cell>
        </row>
        <row r="2739">
          <cell r="C2739" t="str">
            <v>Г. Смоленск, ул. Центральная, д. 7</v>
          </cell>
          <cell r="D2739">
            <v>4695338.72</v>
          </cell>
        </row>
        <row r="2740">
          <cell r="C2740" t="str">
            <v>Г. Смоленск, ул. Центральная, д. 14</v>
          </cell>
          <cell r="D2740">
            <v>4875908</v>
          </cell>
        </row>
        <row r="2741">
          <cell r="C2741" t="str">
            <v>Г. Смоленск, ул. Центральная, д. 22</v>
          </cell>
          <cell r="D2741">
            <v>4820686</v>
          </cell>
        </row>
        <row r="2742">
          <cell r="C2742" t="str">
            <v>Г. Смоленск, ул. Чернышевского, д. 1</v>
          </cell>
          <cell r="D2742">
            <v>37707940.5</v>
          </cell>
        </row>
        <row r="2743">
          <cell r="C2743" t="str">
            <v>Г. Смоленск, ул. Чернышевского, д. 5</v>
          </cell>
          <cell r="D2743">
            <v>50909131.800000004</v>
          </cell>
        </row>
        <row r="2744">
          <cell r="C2744" t="str">
            <v>Г. Смоленск, ул. Чернышевского, д. 6а</v>
          </cell>
          <cell r="D2744">
            <v>553043.86999999988</v>
          </cell>
        </row>
        <row r="2745">
          <cell r="C2745" t="str">
            <v>Г. Смоленск, ул. Чернышевского, д. 8а</v>
          </cell>
          <cell r="D2745">
            <v>556231.4</v>
          </cell>
        </row>
        <row r="2746">
          <cell r="C2746" t="str">
            <v>Г. Смоленск, ул. Чернышевского, д. 20</v>
          </cell>
          <cell r="D2746">
            <v>1729872.95</v>
          </cell>
        </row>
        <row r="2747">
          <cell r="C2747" t="str">
            <v>Г. Смоленск, ул. Чернышевского, д. 22</v>
          </cell>
          <cell r="D2747">
            <v>1731943.13</v>
          </cell>
        </row>
        <row r="2748">
          <cell r="C2748" t="str">
            <v>Г. Смоленск, ул. Чернышевского, д. 24</v>
          </cell>
          <cell r="D2748">
            <v>1782584.42</v>
          </cell>
        </row>
        <row r="2749">
          <cell r="C2749" t="str">
            <v>Г. Смоленск, ул. Черняховского, д. 28</v>
          </cell>
          <cell r="D2749">
            <v>36960538.5</v>
          </cell>
        </row>
        <row r="2750">
          <cell r="C2750" t="str">
            <v>Г. Смоленск, ул. Черняховского, д. 32</v>
          </cell>
          <cell r="D2750">
            <v>31270700.349999998</v>
          </cell>
        </row>
        <row r="2751">
          <cell r="C2751" t="str">
            <v>Г. Смоленск, ул. Черняховского, д. 34</v>
          </cell>
          <cell r="D2751">
            <v>19514467.5</v>
          </cell>
        </row>
        <row r="2752">
          <cell r="C2752" t="str">
            <v>Г. Смоленск, ул. Черняховского, д. 36</v>
          </cell>
          <cell r="D2752">
            <v>33095798.699999999</v>
          </cell>
        </row>
        <row r="2753">
          <cell r="C2753" t="str">
            <v>Г. Смоленск, ул. Шевченко, д. 67а</v>
          </cell>
          <cell r="D2753">
            <v>14221727.02</v>
          </cell>
        </row>
        <row r="2754">
          <cell r="C2754" t="str">
            <v>Г. Смоленск, ул. Шевченко, д. 71</v>
          </cell>
          <cell r="D2754">
            <v>49217620.25</v>
          </cell>
        </row>
        <row r="2755">
          <cell r="C2755" t="str">
            <v>Г. Смоленск, ул. Шевченко, д. 73</v>
          </cell>
          <cell r="D2755">
            <v>30235231</v>
          </cell>
        </row>
        <row r="2756">
          <cell r="C2756" t="str">
            <v>Г. Смоленск, ул. Шевченко, д. 87</v>
          </cell>
          <cell r="D2756">
            <v>38523299</v>
          </cell>
        </row>
        <row r="2757">
          <cell r="C2757" t="str">
            <v>Г. Смоленск, ул. Щорса, д. 1</v>
          </cell>
          <cell r="D2757">
            <v>40566882.5</v>
          </cell>
        </row>
        <row r="2758">
          <cell r="C2758" t="str">
            <v>Г. Смоленск, ул. Щорса, д. 10</v>
          </cell>
          <cell r="D2758">
            <v>11170044</v>
          </cell>
        </row>
        <row r="2759">
          <cell r="C2759" t="str">
            <v>Г. Смоленск, ул. Щорса, д. 12</v>
          </cell>
          <cell r="D2759">
            <v>18178297.25</v>
          </cell>
        </row>
        <row r="2760">
          <cell r="C2760" t="str">
            <v>Г. Смоленск, ул. Юрьева, д. 15</v>
          </cell>
          <cell r="D2760">
            <v>35738072.900000006</v>
          </cell>
        </row>
        <row r="2761">
          <cell r="D2761">
            <v>273706621.20999998</v>
          </cell>
        </row>
        <row r="2762">
          <cell r="C2762" t="str">
            <v>Дер. Богородицкое, ул. Викторова, д. 17</v>
          </cell>
          <cell r="D2762">
            <v>5221252.7</v>
          </cell>
        </row>
        <row r="2763">
          <cell r="C2763" t="str">
            <v>Дер. Богородицкое, ул. Викторова, д. 18</v>
          </cell>
          <cell r="D2763">
            <v>5084772.0999999996</v>
          </cell>
        </row>
        <row r="2764">
          <cell r="C2764" t="str">
            <v>Дер. Богородицкое, ул. Викторова, д. 19</v>
          </cell>
          <cell r="D2764">
            <v>5698804.5999999996</v>
          </cell>
        </row>
        <row r="2765">
          <cell r="C2765" t="str">
            <v>Дер. Бубново, ул. Почтовая, д. 2</v>
          </cell>
          <cell r="D2765">
            <v>5855231</v>
          </cell>
        </row>
        <row r="2766">
          <cell r="C2766" t="str">
            <v>Дер. Волоковая, ул. Центральная, д. 2</v>
          </cell>
          <cell r="D2766">
            <v>6371625.4000000004</v>
          </cell>
        </row>
        <row r="2767">
          <cell r="C2767" t="str">
            <v>Дер. Волоковая, ул. Центральная, д. 4</v>
          </cell>
          <cell r="D2767">
            <v>6393375</v>
          </cell>
        </row>
        <row r="2768">
          <cell r="C2768" t="str">
            <v>Дер. Волоковая, ул. Центральная, д. 6</v>
          </cell>
          <cell r="D2768">
            <v>6248078</v>
          </cell>
        </row>
        <row r="2769">
          <cell r="C2769" t="str">
            <v>Дер. Волоковая, ул. Центральная, д. 8</v>
          </cell>
          <cell r="D2769">
            <v>6256007.1799999997</v>
          </cell>
        </row>
        <row r="2770">
          <cell r="C2770" t="str">
            <v>Дер. Дивасы, ул. Мичурина, д. 1</v>
          </cell>
          <cell r="D2770">
            <v>1044247.2</v>
          </cell>
        </row>
        <row r="2771">
          <cell r="C2771" t="str">
            <v>Дер. Дивасы, ул. Мичурина, д. 2</v>
          </cell>
          <cell r="D2771">
            <v>1138519.5</v>
          </cell>
        </row>
        <row r="2772">
          <cell r="C2772" t="str">
            <v>Дер. Дивасы, ул. Мичурина, д. 3</v>
          </cell>
          <cell r="D2772">
            <v>1123798.3</v>
          </cell>
        </row>
        <row r="2773">
          <cell r="C2773" t="str">
            <v>Дер. Дивасы, ул. Мичурина, д. 4</v>
          </cell>
          <cell r="D2773">
            <v>1108227.8</v>
          </cell>
        </row>
        <row r="2774">
          <cell r="C2774" t="str">
            <v>Дер. Дивасы, ул. Мичурина, д. 5</v>
          </cell>
          <cell r="D2774">
            <v>1099734.8</v>
          </cell>
        </row>
        <row r="2775">
          <cell r="C2775" t="str">
            <v>Дер. Михновка, ул. Молодежная, д. 7</v>
          </cell>
          <cell r="D2775">
            <v>2666459</v>
          </cell>
        </row>
        <row r="2776">
          <cell r="C2776" t="str">
            <v>Дер. Мощинки, ул. Садовая, д. 4</v>
          </cell>
          <cell r="D2776">
            <v>1890817.3</v>
          </cell>
        </row>
        <row r="2777">
          <cell r="C2777" t="str">
            <v>Дер. Мощинки, ул. Садовая, д. 5</v>
          </cell>
          <cell r="D2777">
            <v>469542.5</v>
          </cell>
        </row>
        <row r="2778">
          <cell r="C2778" t="str">
            <v>Дер. Новые Батеки, ул. Северная, д. 20</v>
          </cell>
          <cell r="D2778">
            <v>2408142</v>
          </cell>
        </row>
        <row r="2779">
          <cell r="C2779" t="str">
            <v>Дер. Новые Батеки, ул. Школьная, д. 16</v>
          </cell>
          <cell r="D2779">
            <v>6831308.4000000004</v>
          </cell>
        </row>
        <row r="2780">
          <cell r="C2780" t="str">
            <v>Дер. Новые Батеки, ул. Школьная, д. 17</v>
          </cell>
          <cell r="D2780">
            <v>8272011.1999999993</v>
          </cell>
        </row>
        <row r="2781">
          <cell r="C2781" t="str">
            <v>Дер. Новые Батеки, ул. Школьная, д. 17а</v>
          </cell>
          <cell r="D2781">
            <v>6600328.2000000002</v>
          </cell>
        </row>
        <row r="2782">
          <cell r="C2782" t="str">
            <v>Дер. Профилакторий Кристалл, д. 1</v>
          </cell>
          <cell r="D2782">
            <v>5909322.2000000002</v>
          </cell>
        </row>
        <row r="2783">
          <cell r="C2783" t="str">
            <v>Дер. Рай, ул. Парковая, д. 10</v>
          </cell>
          <cell r="D2783">
            <v>5092996.4000000004</v>
          </cell>
        </row>
        <row r="2784">
          <cell r="C2784" t="str">
            <v>Дер. Рай, ул. Парковая, д. 12</v>
          </cell>
          <cell r="D2784">
            <v>5078565.9000000004</v>
          </cell>
        </row>
        <row r="2785">
          <cell r="C2785" t="str">
            <v>Дер. Рай, ул. Парковая, д. 14</v>
          </cell>
          <cell r="D2785">
            <v>5132381.9000000004</v>
          </cell>
        </row>
        <row r="2786">
          <cell r="C2786" t="str">
            <v>Дер. Сметанино, ул. Ветеранов, д. 2</v>
          </cell>
          <cell r="D2786">
            <v>7865481.75</v>
          </cell>
        </row>
        <row r="2787">
          <cell r="C2787" t="str">
            <v>Дер. Сметанино, ул. Ветеранов, д. 4</v>
          </cell>
          <cell r="D2787">
            <v>7888564.5</v>
          </cell>
        </row>
        <row r="2788">
          <cell r="C2788" t="str">
            <v>Дер. Сметанино, ул. Ветеранов, д. 6</v>
          </cell>
          <cell r="D2788">
            <v>7989045</v>
          </cell>
        </row>
        <row r="2789">
          <cell r="C2789" t="str">
            <v>Дер. Сметанино, ул. Ветеранов, д. 8</v>
          </cell>
          <cell r="D2789">
            <v>9792642.9000000004</v>
          </cell>
        </row>
        <row r="2790">
          <cell r="C2790" t="str">
            <v>Дер. Сметанино, ул. Липатенкова, д. 6</v>
          </cell>
          <cell r="D2790">
            <v>17150443.609999999</v>
          </cell>
        </row>
        <row r="2791">
          <cell r="C2791" t="str">
            <v>Дер. Сметанино, ул. Озерная, д. 1</v>
          </cell>
          <cell r="D2791">
            <v>6806415</v>
          </cell>
        </row>
        <row r="2792">
          <cell r="C2792" t="str">
            <v>Дер. Сметанино, ул. Озерная, д. 3</v>
          </cell>
          <cell r="D2792">
            <v>6805536</v>
          </cell>
        </row>
        <row r="2793">
          <cell r="C2793" t="str">
            <v>Дер. Хохлово, ул. Мира, д. 8</v>
          </cell>
          <cell r="D2793">
            <v>2624828.17</v>
          </cell>
        </row>
        <row r="2794">
          <cell r="C2794" t="str">
            <v>Пос. Автозаправочной станции, д. 3</v>
          </cell>
          <cell r="D2794">
            <v>3988206</v>
          </cell>
        </row>
        <row r="2795">
          <cell r="C2795" t="str">
            <v>Пос. Авторемзавод, д. 4</v>
          </cell>
          <cell r="D2795">
            <v>15316866.6</v>
          </cell>
        </row>
        <row r="2796">
          <cell r="C2796" t="str">
            <v>Пос. Гедеоновка, д. 15</v>
          </cell>
          <cell r="D2796">
            <v>6903684.7000000002</v>
          </cell>
        </row>
        <row r="2797">
          <cell r="C2797" t="str">
            <v>С. Каспля-1, ул. Советская, д. 19</v>
          </cell>
          <cell r="D2797">
            <v>2250408</v>
          </cell>
        </row>
        <row r="2798">
          <cell r="C2798" t="str">
            <v>С. Катынь, ул. Витебское шоссе, д. 1</v>
          </cell>
          <cell r="D2798">
            <v>212864</v>
          </cell>
        </row>
        <row r="2799">
          <cell r="C2799" t="str">
            <v>С. Катынь, ул. Витебское шоссе, д. 2</v>
          </cell>
          <cell r="D2799">
            <v>2747067.1999999997</v>
          </cell>
        </row>
        <row r="2800">
          <cell r="C2800" t="str">
            <v>С. Катынь, ул. Витебское шоссе, д. 3</v>
          </cell>
          <cell r="D2800">
            <v>1511532.8</v>
          </cell>
        </row>
        <row r="2801">
          <cell r="C2801" t="str">
            <v>С. Печерск, ул. Автодорожная, д. 6</v>
          </cell>
          <cell r="D2801">
            <v>11555347.800000001</v>
          </cell>
        </row>
        <row r="2802">
          <cell r="C2802" t="str">
            <v>С. Печерск, ул. Автодорожная, д. 7</v>
          </cell>
          <cell r="D2802">
            <v>2215728</v>
          </cell>
        </row>
        <row r="2803">
          <cell r="C2803" t="str">
            <v>С. Талашкино, ул. Ленина, д. 9</v>
          </cell>
          <cell r="D2803">
            <v>9728456</v>
          </cell>
        </row>
        <row r="2804">
          <cell r="C2804" t="str">
            <v>С. Талашкино, ул. Ленина, д. 9а</v>
          </cell>
          <cell r="D2804">
            <v>8071541.5999999996</v>
          </cell>
        </row>
        <row r="2805">
          <cell r="C2805" t="str">
            <v>С. Талашкино, ул. Ленина, д. 9б</v>
          </cell>
          <cell r="D2805">
            <v>3247250</v>
          </cell>
        </row>
        <row r="2806">
          <cell r="C2806" t="str">
            <v>С. Талашкино, ул. Ленина, д. 12а</v>
          </cell>
          <cell r="D2806">
            <v>2646985</v>
          </cell>
        </row>
        <row r="2807">
          <cell r="C2807" t="str">
            <v>С. Талашкино, ул. Ленина, д. 13</v>
          </cell>
          <cell r="D2807">
            <v>18610393.600000001</v>
          </cell>
        </row>
        <row r="2808">
          <cell r="C2808" t="str">
            <v>С. Талашкино, ул. Ленина, д. 14</v>
          </cell>
          <cell r="D2808">
            <v>2081805</v>
          </cell>
        </row>
        <row r="2809">
          <cell r="C2809" t="str">
            <v>С. Талашкино, ул. Ленина, д. 17</v>
          </cell>
          <cell r="D2809">
            <v>2250600</v>
          </cell>
        </row>
        <row r="2810">
          <cell r="C2810" t="str">
            <v>С. Талашкино, ул. Парковая, д. 4</v>
          </cell>
          <cell r="D2810">
            <v>2063050</v>
          </cell>
        </row>
        <row r="2811">
          <cell r="C2811" t="str">
            <v>С. Талашкино, ул. Парковая, д. 8</v>
          </cell>
          <cell r="D2811">
            <v>2100560</v>
          </cell>
        </row>
        <row r="2812">
          <cell r="C2812" t="str">
            <v>С. Талашкино, ул. Садовая, д. 2</v>
          </cell>
          <cell r="D2812">
            <v>6285769.4000000004</v>
          </cell>
        </row>
        <row r="2813">
          <cell r="D2813">
            <v>97674686.549999997</v>
          </cell>
        </row>
        <row r="2814">
          <cell r="C2814" t="str">
            <v>Г. Сычевка, ул. Большая Пролетарская, д. 44а</v>
          </cell>
          <cell r="D2814">
            <v>2736798.3</v>
          </cell>
        </row>
        <row r="2815">
          <cell r="C2815" t="str">
            <v>Г. Сычевка, ул. Большая Пролетарская, д. 67</v>
          </cell>
          <cell r="D2815">
            <v>2276063.9</v>
          </cell>
        </row>
        <row r="2816">
          <cell r="C2816" t="str">
            <v>Г. Сычевка, ул. Винокурова, д. 2</v>
          </cell>
          <cell r="D2816">
            <v>5489509</v>
          </cell>
        </row>
        <row r="2817">
          <cell r="C2817" t="str">
            <v>Г. Сычевка, ул. Винокурова, д. 4</v>
          </cell>
          <cell r="D2817">
            <v>3107750</v>
          </cell>
        </row>
        <row r="2818">
          <cell r="C2818" t="str">
            <v>Г. Сычевка, ул. Винокурова, д. 6</v>
          </cell>
          <cell r="D2818">
            <v>3167951</v>
          </cell>
        </row>
        <row r="2819">
          <cell r="C2819" t="str">
            <v>Г. Сычевка, ул. Винокурова, д. 10</v>
          </cell>
          <cell r="D2819">
            <v>5409929</v>
          </cell>
        </row>
        <row r="2820">
          <cell r="C2820" t="str">
            <v>Г. Сычевка, ул. Винокурова, д. 12</v>
          </cell>
          <cell r="D2820">
            <v>5453549</v>
          </cell>
        </row>
        <row r="2821">
          <cell r="C2821" t="str">
            <v>Г. Сычевка, ул. Григорьева, д. 18</v>
          </cell>
          <cell r="D2821">
            <v>9858577.7199999988</v>
          </cell>
        </row>
        <row r="2822">
          <cell r="C2822" t="str">
            <v>Г. Сычевка, ул. Карла Маркса, д. 15</v>
          </cell>
          <cell r="D2822">
            <v>5755107.7199999997</v>
          </cell>
        </row>
        <row r="2823">
          <cell r="C2823" t="str">
            <v>Г. Сычевка, ул. Красноармейская, д. 82а</v>
          </cell>
          <cell r="D2823">
            <v>10129272.199999999</v>
          </cell>
        </row>
        <row r="2824">
          <cell r="C2824" t="str">
            <v>Г. Сычевка, ул. Крыленко, д. 33</v>
          </cell>
          <cell r="D2824">
            <v>1573864</v>
          </cell>
        </row>
        <row r="2825">
          <cell r="C2825" t="str">
            <v>Г. Сычевка, ул. Ломоносова, д. 18</v>
          </cell>
          <cell r="D2825">
            <v>4700346.67</v>
          </cell>
        </row>
        <row r="2826">
          <cell r="C2826" t="str">
            <v>Г. Сычевка, ул. Пионерская, д. 29</v>
          </cell>
          <cell r="D2826">
            <v>5417074</v>
          </cell>
        </row>
        <row r="2827">
          <cell r="C2827" t="str">
            <v>Г. Сычевка, ул. Свободная, д. 37</v>
          </cell>
          <cell r="D2827">
            <v>6921969</v>
          </cell>
        </row>
        <row r="2828">
          <cell r="C2828" t="str">
            <v>Г. Сычевка, ул. СПТУ-27, д. 3</v>
          </cell>
          <cell r="D2828">
            <v>2158747.5</v>
          </cell>
        </row>
        <row r="2829">
          <cell r="C2829" t="str">
            <v>Г. Сычевка, ул. СПТУ-27, д. 4</v>
          </cell>
          <cell r="D2829">
            <v>1823284.1</v>
          </cell>
        </row>
        <row r="2830">
          <cell r="C2830" t="str">
            <v>Г. Сычевка, ул. Станционное Шоссе, д. 3</v>
          </cell>
          <cell r="D2830">
            <v>11289948.780000001</v>
          </cell>
        </row>
        <row r="2831">
          <cell r="C2831" t="str">
            <v>Г. Сычевка, ул. Станционное Шоссе, д. 3а</v>
          </cell>
          <cell r="D2831">
            <v>10404944.66</v>
          </cell>
        </row>
        <row r="2832">
          <cell r="D2832">
            <v>8100650.4000000004</v>
          </cell>
        </row>
        <row r="2833">
          <cell r="C2833" t="str">
            <v>С. Темкино, ул. Привокзальная, д. 6</v>
          </cell>
          <cell r="D2833">
            <v>4166710</v>
          </cell>
        </row>
        <row r="2834">
          <cell r="C2834" t="str">
            <v>С. Темкино, ул. Советская, д. 20</v>
          </cell>
          <cell r="D2834">
            <v>3933940.4</v>
          </cell>
        </row>
        <row r="2835">
          <cell r="D2835">
            <v>53921311.699999996</v>
          </cell>
        </row>
        <row r="2836">
          <cell r="C2836" t="str">
            <v>С. Угра, мкрн. ДОЗ, д. 14</v>
          </cell>
          <cell r="D2836">
            <v>4686236</v>
          </cell>
        </row>
        <row r="2837">
          <cell r="C2837" t="str">
            <v>С. Угра, ул. Краснознамённая, д. 29</v>
          </cell>
          <cell r="D2837">
            <v>7727784.9699999997</v>
          </cell>
        </row>
        <row r="2838">
          <cell r="C2838" t="str">
            <v>С. Угра, ул. Краснознамённая, д. 32</v>
          </cell>
          <cell r="D2838">
            <v>7933035.9699999997</v>
          </cell>
        </row>
        <row r="2839">
          <cell r="C2839" t="str">
            <v>С. Угра, ул. Ленина, д. 24</v>
          </cell>
          <cell r="D2839">
            <v>2712500</v>
          </cell>
        </row>
        <row r="2840">
          <cell r="C2840" t="str">
            <v>С. Угра, ул. Ленина, д. 26</v>
          </cell>
          <cell r="D2840">
            <v>3793349.2800000003</v>
          </cell>
        </row>
        <row r="2841">
          <cell r="C2841" t="str">
            <v>С. Угра, ул. Ленина, д. 46</v>
          </cell>
          <cell r="D2841">
            <v>7035415.4000000004</v>
          </cell>
        </row>
        <row r="2842">
          <cell r="C2842" t="str">
            <v>С. Угра, ул. Ленина, д. 48</v>
          </cell>
          <cell r="D2842">
            <v>9258688.879999999</v>
          </cell>
        </row>
        <row r="2843">
          <cell r="C2843" t="str">
            <v>С. Угра, ул. Ленина, д. 60</v>
          </cell>
          <cell r="D2843">
            <v>4162066.4</v>
          </cell>
        </row>
        <row r="2844">
          <cell r="C2844" t="str">
            <v>С. Угра, ул. Парковая, д. 9</v>
          </cell>
          <cell r="D2844">
            <v>6612234.7999999998</v>
          </cell>
        </row>
        <row r="2845">
          <cell r="D2845">
            <v>17189104.300000001</v>
          </cell>
        </row>
        <row r="2846">
          <cell r="C2846" t="str">
            <v>Пгт Хиславичи, ул. Молодежная, д. 3</v>
          </cell>
          <cell r="D2846">
            <v>5623013</v>
          </cell>
        </row>
        <row r="2847">
          <cell r="C2847" t="str">
            <v>Пгт Хиславичи, ул. Молодежная, д. 4</v>
          </cell>
          <cell r="D2847">
            <v>5623013</v>
          </cell>
        </row>
        <row r="2848">
          <cell r="C2848" t="str">
            <v>Пгт Хиславичи, ул. Советская, д. 20</v>
          </cell>
          <cell r="D2848">
            <v>4917753.7</v>
          </cell>
        </row>
        <row r="2849">
          <cell r="C2849" t="str">
            <v>Пгт Хиславичи, ул. Советская, д. 41</v>
          </cell>
          <cell r="D2849">
            <v>1025324.6</v>
          </cell>
        </row>
        <row r="2850">
          <cell r="D2850">
            <v>18956026.800000001</v>
          </cell>
        </row>
        <row r="2851">
          <cell r="C2851" t="str">
            <v>Пгт Холм-Жирковский, ул. Ленина, д. 4</v>
          </cell>
          <cell r="D2851">
            <v>2194404.8000000003</v>
          </cell>
        </row>
        <row r="2852">
          <cell r="C2852" t="str">
            <v>Пгт Холм-Жирковский, ул. Победы, д. 16</v>
          </cell>
          <cell r="D2852">
            <v>3030800</v>
          </cell>
        </row>
        <row r="2853">
          <cell r="C2853" t="str">
            <v>Ст. Игоревская, ул. Южная, д. 9</v>
          </cell>
          <cell r="D2853">
            <v>6100704</v>
          </cell>
        </row>
        <row r="2854">
          <cell r="C2854" t="str">
            <v>С. Нахимовское, пер. Михайловский, д. 1</v>
          </cell>
          <cell r="D2854">
            <v>7630118</v>
          </cell>
        </row>
        <row r="2855">
          <cell r="D2855">
            <v>22397928.5</v>
          </cell>
        </row>
        <row r="2856">
          <cell r="C2856" t="str">
            <v>Пгт Шумячи, ул. Сельхозтехника, д. 3</v>
          </cell>
          <cell r="D2856">
            <v>1400893.5</v>
          </cell>
        </row>
        <row r="2857">
          <cell r="C2857" t="str">
            <v>Пгт Шумячи, ул. Сельхозтехника, д. 5</v>
          </cell>
          <cell r="D2857">
            <v>4685367</v>
          </cell>
        </row>
        <row r="2858">
          <cell r="C2858" t="str">
            <v>Пгт Шумячи, ул. Сельхозтехника, д. 8</v>
          </cell>
          <cell r="D2858">
            <v>1725098.5000000002</v>
          </cell>
        </row>
        <row r="2859">
          <cell r="C2859" t="str">
            <v>С. Первомайский, пер. Советский, д. 14</v>
          </cell>
          <cell r="D2859">
            <v>14586569.500000002</v>
          </cell>
        </row>
        <row r="2860">
          <cell r="D2860">
            <v>553490286.04999995</v>
          </cell>
        </row>
        <row r="2861">
          <cell r="C2861" t="str">
            <v>Г. Ярцево, просп. Металлургов, д. 3</v>
          </cell>
          <cell r="D2861">
            <v>24860078.950000003</v>
          </cell>
        </row>
        <row r="2862">
          <cell r="C2862" t="str">
            <v>Г. Ярцево, ул. Гагарина, д. 4</v>
          </cell>
          <cell r="D2862">
            <v>3487500</v>
          </cell>
        </row>
        <row r="2863">
          <cell r="C2863" t="str">
            <v>Г. Ярцево, ул. Дачная, д. 22</v>
          </cell>
          <cell r="D2863">
            <v>8652783</v>
          </cell>
        </row>
        <row r="2864">
          <cell r="C2864" t="str">
            <v>Г. Ярцево, ул. Заозерная, д. 2а</v>
          </cell>
          <cell r="D2864">
            <v>7474744</v>
          </cell>
        </row>
        <row r="2865">
          <cell r="C2865" t="str">
            <v>Г. Ярцево, ул. Карла Маркса, д. 11а</v>
          </cell>
          <cell r="D2865">
            <v>8575000</v>
          </cell>
        </row>
        <row r="2866">
          <cell r="C2866" t="str">
            <v>Г. Ярцево, ул. ЛММС, д. 1</v>
          </cell>
          <cell r="D2866">
            <v>8267204</v>
          </cell>
        </row>
        <row r="2867">
          <cell r="C2867" t="str">
            <v>Г. Ярцево, ул. ЛММС, д. 2</v>
          </cell>
          <cell r="D2867">
            <v>11771067.5</v>
          </cell>
        </row>
        <row r="2868">
          <cell r="C2868" t="str">
            <v>Г. Ярцево, ул. ЛММС, д. 4</v>
          </cell>
          <cell r="D2868">
            <v>1950520</v>
          </cell>
        </row>
        <row r="2869">
          <cell r="C2869" t="str">
            <v>Г. Ярцево, ул. Макаренко, д. 8</v>
          </cell>
          <cell r="D2869">
            <v>8453795.5</v>
          </cell>
        </row>
        <row r="2870">
          <cell r="C2870" t="str">
            <v>Г. Ярцево, ул. Максима Горького, д. 13</v>
          </cell>
          <cell r="D2870">
            <v>1994409.5999999999</v>
          </cell>
        </row>
        <row r="2871">
          <cell r="C2871" t="str">
            <v>Г. Ярцево, ул. Максима Горького, д. 26</v>
          </cell>
          <cell r="D2871">
            <v>21513954</v>
          </cell>
        </row>
        <row r="2872">
          <cell r="C2872" t="str">
            <v>Г. Ярцево, ул. Максима Горького, д. 28/1</v>
          </cell>
          <cell r="D2872">
            <v>24854154</v>
          </cell>
        </row>
        <row r="2873">
          <cell r="C2873" t="str">
            <v>Г. Ярцево, ул. Максима Горького, д. 28/2</v>
          </cell>
          <cell r="D2873">
            <v>7148068</v>
          </cell>
        </row>
        <row r="2874">
          <cell r="C2874" t="str">
            <v>Г. Ярцево, ул. Максима Горького, д. 28/4</v>
          </cell>
          <cell r="D2874">
            <v>24189630</v>
          </cell>
        </row>
        <row r="2875">
          <cell r="C2875" t="str">
            <v>Г. Ярцево, ул. Максима Горького, д. 38</v>
          </cell>
          <cell r="D2875">
            <v>20867328</v>
          </cell>
        </row>
        <row r="2876">
          <cell r="C2876" t="str">
            <v>Г. Ярцево, ул. Маршала Жукова, д. 6</v>
          </cell>
          <cell r="D2876">
            <v>1125300</v>
          </cell>
        </row>
        <row r="2877">
          <cell r="C2877" t="str">
            <v>Г. Ярцево, ул. Маршала Жукова, д. 9</v>
          </cell>
          <cell r="D2877">
            <v>6033000</v>
          </cell>
        </row>
        <row r="2878">
          <cell r="C2878" t="str">
            <v>Г. Ярцево, ул. Милохово, д. 1</v>
          </cell>
          <cell r="D2878">
            <v>7713824.5</v>
          </cell>
        </row>
        <row r="2879">
          <cell r="C2879" t="str">
            <v>Г. Ярцево, ул. Милохово, д. 2</v>
          </cell>
          <cell r="D2879">
            <v>7733602</v>
          </cell>
        </row>
        <row r="2880">
          <cell r="C2880" t="str">
            <v>Г. Ярцево, ул. Ольховская, д. 15</v>
          </cell>
          <cell r="D2880">
            <v>7271469.5999999996</v>
          </cell>
        </row>
        <row r="2881">
          <cell r="C2881" t="str">
            <v>Г. Ярцево, ул. Первомайская, д. 23</v>
          </cell>
          <cell r="D2881">
            <v>2553302.4</v>
          </cell>
        </row>
        <row r="2882">
          <cell r="C2882" t="str">
            <v>Г. Ярцево, ул. Прохорова, д. 13</v>
          </cell>
          <cell r="D2882">
            <v>4782187</v>
          </cell>
        </row>
        <row r="2883">
          <cell r="C2883" t="str">
            <v>Г. Ярцево, ул. Смоленская, д. 27/26</v>
          </cell>
          <cell r="D2883">
            <v>7928810</v>
          </cell>
        </row>
        <row r="2884">
          <cell r="C2884" t="str">
            <v>Г. Ярцево, ул. Советская, д. 19</v>
          </cell>
          <cell r="D2884">
            <v>4572469</v>
          </cell>
        </row>
        <row r="2885">
          <cell r="C2885" t="str">
            <v>Г. Ярцево, ул. Советская, д. 21</v>
          </cell>
          <cell r="D2885">
            <v>6751800</v>
          </cell>
        </row>
        <row r="2886">
          <cell r="C2886" t="str">
            <v>Г. Ярцево, ул. Советская, д. 29</v>
          </cell>
          <cell r="D2886">
            <v>26642582.5</v>
          </cell>
        </row>
        <row r="2887">
          <cell r="C2887" t="str">
            <v>Г. Ярцево, ул. Солнечная, д. 3/1</v>
          </cell>
          <cell r="D2887">
            <v>31343625.5</v>
          </cell>
        </row>
        <row r="2888">
          <cell r="C2888" t="str">
            <v>Г. Ярцево, ул. Солнечная, д. 3/2</v>
          </cell>
          <cell r="D2888">
            <v>38677562</v>
          </cell>
        </row>
        <row r="2889">
          <cell r="C2889" t="str">
            <v>Г. Ярцево, ул. Солнечная, д. 3/3</v>
          </cell>
          <cell r="D2889">
            <v>37889978</v>
          </cell>
        </row>
        <row r="2890">
          <cell r="C2890" t="str">
            <v>Г. Ярцево, ул. Солнечная, д. 3/4</v>
          </cell>
          <cell r="D2890">
            <v>30789416</v>
          </cell>
        </row>
        <row r="2891">
          <cell r="C2891" t="str">
            <v>Г. Ярцево, ул. Чернышевского, д. 1</v>
          </cell>
          <cell r="D2891">
            <v>26065357.5</v>
          </cell>
        </row>
        <row r="2892">
          <cell r="C2892" t="str">
            <v>Г. Ярцево, ул. Чернышевского, д. 3</v>
          </cell>
          <cell r="D2892">
            <v>6391704</v>
          </cell>
        </row>
        <row r="2893">
          <cell r="C2893" t="str">
            <v>Г. Ярцево, ул. Школьная, д. 2</v>
          </cell>
          <cell r="D2893">
            <v>7176900</v>
          </cell>
        </row>
        <row r="2894">
          <cell r="C2894" t="str">
            <v>Г. Ярцево, ул. Школьная, д. 7</v>
          </cell>
          <cell r="D2894">
            <v>26208448.5</v>
          </cell>
        </row>
        <row r="2895">
          <cell r="C2895" t="str">
            <v>Г. Ярцево, ул. Шоссейная, д. 23</v>
          </cell>
          <cell r="D2895">
            <v>7952413.5</v>
          </cell>
        </row>
        <row r="2896">
          <cell r="C2896" t="str">
            <v>Г. Ярцево, ул. Шоссейная, д. 25</v>
          </cell>
          <cell r="D2896">
            <v>7980102</v>
          </cell>
        </row>
        <row r="2897">
          <cell r="C2897" t="str">
            <v>Г. Ярцево, ул. Шоссейная, д. 29</v>
          </cell>
          <cell r="D2897">
            <v>7611801</v>
          </cell>
        </row>
        <row r="2898">
          <cell r="C2898" t="str">
            <v>Г. Ярцево, ул. Шоссейная, д. 31</v>
          </cell>
          <cell r="D2898">
            <v>8217432</v>
          </cell>
        </row>
        <row r="2899">
          <cell r="C2899" t="str">
            <v>Г. Ярцево, ул. Шоссейная, д. 37</v>
          </cell>
          <cell r="D2899">
            <v>7328632.5</v>
          </cell>
        </row>
        <row r="2900">
          <cell r="C2900" t="str">
            <v>Дер. Капыревщина, ул. Мира, д. 12</v>
          </cell>
          <cell r="D2900">
            <v>5313193.5</v>
          </cell>
        </row>
        <row r="2901">
          <cell r="C2901" t="str">
            <v>Дер. Капыревщина, ул. Славы, д. 4</v>
          </cell>
          <cell r="D2901">
            <v>5345277</v>
          </cell>
        </row>
        <row r="2902">
          <cell r="C2902" t="str">
            <v>Дер. Капыревщина, ул. Славы, д. 6</v>
          </cell>
          <cell r="D2902">
            <v>5560632</v>
          </cell>
        </row>
        <row r="2903">
          <cell r="C2903" t="str">
            <v>Дер. Михейково, ул. Луговая, д. 13</v>
          </cell>
          <cell r="D2903">
            <v>6363603</v>
          </cell>
        </row>
        <row r="2904">
          <cell r="C2904" t="str">
            <v>Дер. Михейково, ул. Советская, д. 32</v>
          </cell>
          <cell r="D2904">
            <v>299984</v>
          </cell>
        </row>
        <row r="2905">
          <cell r="C2905" t="str">
            <v>Дер. Михейково, ул. Юбилейная, д. 1</v>
          </cell>
          <cell r="D2905">
            <v>5922892.5</v>
          </cell>
        </row>
        <row r="2906">
          <cell r="C2906" t="str">
            <v>Дер. Михейково, ул. Юбилейная, д. 8</v>
          </cell>
          <cell r="D2906">
            <v>6976374</v>
          </cell>
        </row>
        <row r="2907">
          <cell r="C2907" t="str">
            <v>Дер. Михейково, ул. Юбилейная, д. 10</v>
          </cell>
          <cell r="D2907">
            <v>6906374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  <pageSetUpPr fitToPage="1"/>
  </sheetPr>
  <dimension ref="A1:GY2885"/>
  <sheetViews>
    <sheetView tabSelected="1" view="pageBreakPreview" topLeftCell="A2860" zoomScale="80" zoomScaleNormal="80" zoomScaleSheetLayoutView="80" zoomScalePageLayoutView="70" workbookViewId="0">
      <selection activeCell="B33" sqref="B33"/>
    </sheetView>
  </sheetViews>
  <sheetFormatPr defaultColWidth="8.85546875" defaultRowHeight="15.75" x14ac:dyDescent="0.25"/>
  <cols>
    <col min="1" max="1" width="11" style="30" customWidth="1"/>
    <col min="2" max="2" width="54.7109375" style="81" customWidth="1"/>
    <col min="3" max="3" width="12.140625" style="210" customWidth="1"/>
    <col min="4" max="4" width="8.140625" style="212" customWidth="1"/>
    <col min="5" max="5" width="18.5703125" style="210" customWidth="1"/>
    <col min="6" max="7" width="6.7109375" style="210" customWidth="1"/>
    <col min="8" max="8" width="15.28515625" style="6" customWidth="1"/>
    <col min="9" max="9" width="13.7109375" style="6" customWidth="1"/>
    <col min="10" max="10" width="15.7109375" style="6" customWidth="1"/>
    <col min="11" max="11" width="24.28515625" style="100" customWidth="1"/>
    <col min="12" max="12" width="15.42578125" style="175" customWidth="1"/>
    <col min="13" max="13" width="21.28515625" style="175" customWidth="1"/>
    <col min="14" max="14" width="16.5703125" style="176" customWidth="1"/>
    <col min="15" max="15" width="20.7109375" style="29" customWidth="1"/>
    <col min="16" max="16" width="17.140625" style="177" customWidth="1"/>
    <col min="17" max="17" width="12.28515625" style="75" customWidth="1"/>
    <col min="18" max="18" width="20.5703125" style="30" customWidth="1"/>
    <col min="19" max="19" width="17.28515625" style="57" customWidth="1"/>
    <col min="20" max="20" width="18.140625" style="48" customWidth="1"/>
    <col min="21" max="21" width="17.7109375" style="48" customWidth="1"/>
    <col min="22" max="22" width="17.28515625" style="49" bestFit="1" customWidth="1"/>
    <col min="23" max="23" width="15.42578125" style="49" bestFit="1" customWidth="1"/>
    <col min="24" max="16384" width="8.85546875" style="49"/>
  </cols>
  <sheetData>
    <row r="1" spans="1:21" ht="40.5" customHeight="1" x14ac:dyDescent="0.25">
      <c r="A1" s="43"/>
      <c r="B1" s="62"/>
      <c r="C1" s="33"/>
      <c r="D1" s="63"/>
      <c r="E1" s="33"/>
      <c r="F1" s="33"/>
      <c r="G1" s="33"/>
      <c r="H1" s="7"/>
      <c r="I1" s="7"/>
      <c r="J1" s="7"/>
      <c r="K1" s="47"/>
      <c r="L1" s="64"/>
      <c r="M1" s="64"/>
      <c r="N1" s="401" t="s">
        <v>2740</v>
      </c>
      <c r="O1" s="401"/>
      <c r="P1" s="401"/>
      <c r="Q1" s="401"/>
      <c r="R1" s="401"/>
    </row>
    <row r="2" spans="1:21" ht="25.5" customHeight="1" x14ac:dyDescent="0.25">
      <c r="A2" s="43"/>
      <c r="B2" s="62"/>
      <c r="C2" s="33"/>
      <c r="D2" s="63"/>
      <c r="E2" s="33"/>
      <c r="F2" s="33"/>
      <c r="G2" s="33"/>
      <c r="H2" s="7"/>
      <c r="I2" s="7"/>
      <c r="J2" s="398"/>
      <c r="K2" s="398"/>
      <c r="L2" s="398"/>
      <c r="M2" s="398"/>
      <c r="N2" s="401"/>
      <c r="O2" s="401"/>
      <c r="P2" s="401"/>
      <c r="Q2" s="401"/>
      <c r="R2" s="401"/>
      <c r="S2" s="48"/>
    </row>
    <row r="3" spans="1:21" ht="82.5" customHeight="1" x14ac:dyDescent="0.25">
      <c r="A3" s="43"/>
      <c r="B3" s="62"/>
      <c r="C3" s="33"/>
      <c r="D3" s="63"/>
      <c r="E3" s="33"/>
      <c r="F3" s="33"/>
      <c r="G3" s="33"/>
      <c r="H3" s="7"/>
      <c r="I3" s="7"/>
      <c r="J3" s="398"/>
      <c r="K3" s="398"/>
      <c r="L3" s="398"/>
      <c r="M3" s="398"/>
      <c r="N3" s="401"/>
      <c r="O3" s="401"/>
      <c r="P3" s="401"/>
      <c r="Q3" s="401"/>
      <c r="R3" s="401"/>
      <c r="S3" s="48"/>
    </row>
    <row r="4" spans="1:21" ht="33.75" customHeight="1" x14ac:dyDescent="0.25">
      <c r="A4" s="399" t="s">
        <v>535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  <c r="Q4" s="399"/>
      <c r="R4" s="399"/>
      <c r="S4" s="48"/>
    </row>
    <row r="5" spans="1:21" ht="8.4499999999999993" customHeight="1" x14ac:dyDescent="0.25">
      <c r="A5" s="65"/>
      <c r="B5" s="66"/>
      <c r="C5" s="32"/>
      <c r="D5" s="215"/>
      <c r="E5" s="32"/>
      <c r="F5" s="32"/>
      <c r="G5" s="32"/>
      <c r="H5" s="67"/>
      <c r="I5" s="67"/>
      <c r="J5" s="67"/>
      <c r="K5" s="22"/>
      <c r="L5" s="22"/>
      <c r="M5" s="22"/>
      <c r="N5" s="22"/>
      <c r="O5" s="22"/>
      <c r="P5" s="22"/>
      <c r="Q5" s="68"/>
      <c r="R5" s="69"/>
      <c r="S5" s="48"/>
    </row>
    <row r="6" spans="1:21" ht="40.15" customHeight="1" x14ac:dyDescent="0.25">
      <c r="A6" s="399" t="s">
        <v>0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399"/>
      <c r="S6" s="48"/>
    </row>
    <row r="7" spans="1:21" ht="9" customHeight="1" x14ac:dyDescent="0.25">
      <c r="A7" s="65"/>
      <c r="B7" s="70"/>
      <c r="C7" s="215"/>
      <c r="D7" s="215"/>
      <c r="E7" s="215"/>
      <c r="F7" s="215"/>
      <c r="G7" s="215"/>
      <c r="H7" s="71"/>
      <c r="I7" s="71"/>
      <c r="J7" s="71"/>
      <c r="K7" s="23"/>
      <c r="L7" s="23"/>
      <c r="M7" s="23"/>
      <c r="N7" s="23"/>
      <c r="O7" s="23"/>
      <c r="P7" s="23"/>
      <c r="Q7" s="72"/>
      <c r="R7" s="65"/>
      <c r="S7" s="48"/>
    </row>
    <row r="8" spans="1:21" ht="24.75" customHeight="1" x14ac:dyDescent="0.25">
      <c r="A8" s="396" t="s">
        <v>6</v>
      </c>
      <c r="B8" s="375" t="s">
        <v>27</v>
      </c>
      <c r="C8" s="375" t="s">
        <v>7</v>
      </c>
      <c r="D8" s="375"/>
      <c r="E8" s="393" t="s">
        <v>8</v>
      </c>
      <c r="F8" s="393" t="s">
        <v>9</v>
      </c>
      <c r="G8" s="393" t="s">
        <v>10</v>
      </c>
      <c r="H8" s="390" t="s">
        <v>19</v>
      </c>
      <c r="I8" s="400" t="s">
        <v>21</v>
      </c>
      <c r="J8" s="400"/>
      <c r="K8" s="395" t="s">
        <v>11</v>
      </c>
      <c r="L8" s="395"/>
      <c r="M8" s="395"/>
      <c r="N8" s="395"/>
      <c r="O8" s="395"/>
      <c r="P8" s="392" t="s">
        <v>25</v>
      </c>
      <c r="Q8" s="392" t="s">
        <v>24</v>
      </c>
      <c r="R8" s="394" t="s">
        <v>12</v>
      </c>
      <c r="S8" s="48"/>
    </row>
    <row r="9" spans="1:21" ht="15" customHeight="1" x14ac:dyDescent="0.25">
      <c r="A9" s="396"/>
      <c r="B9" s="375"/>
      <c r="C9" s="393" t="s">
        <v>13</v>
      </c>
      <c r="D9" s="393" t="s">
        <v>23</v>
      </c>
      <c r="E9" s="393"/>
      <c r="F9" s="393"/>
      <c r="G9" s="393"/>
      <c r="H9" s="390"/>
      <c r="I9" s="390" t="s">
        <v>4</v>
      </c>
      <c r="J9" s="390" t="s">
        <v>5</v>
      </c>
      <c r="K9" s="391" t="s">
        <v>20</v>
      </c>
      <c r="L9" s="395" t="s">
        <v>22</v>
      </c>
      <c r="M9" s="395"/>
      <c r="N9" s="395"/>
      <c r="O9" s="395"/>
      <c r="P9" s="392"/>
      <c r="Q9" s="392"/>
      <c r="R9" s="394"/>
      <c r="S9" s="48"/>
    </row>
    <row r="10" spans="1:21" ht="218.25" customHeight="1" x14ac:dyDescent="0.25">
      <c r="A10" s="396"/>
      <c r="B10" s="375"/>
      <c r="C10" s="393"/>
      <c r="D10" s="393"/>
      <c r="E10" s="393"/>
      <c r="F10" s="393"/>
      <c r="G10" s="393"/>
      <c r="H10" s="390"/>
      <c r="I10" s="390"/>
      <c r="J10" s="390"/>
      <c r="K10" s="391"/>
      <c r="L10" s="24" t="s">
        <v>1</v>
      </c>
      <c r="M10" s="24" t="s">
        <v>2</v>
      </c>
      <c r="N10" s="24" t="s">
        <v>3</v>
      </c>
      <c r="O10" s="24" t="s">
        <v>14</v>
      </c>
      <c r="P10" s="392"/>
      <c r="Q10" s="392"/>
      <c r="R10" s="394"/>
      <c r="S10" s="48"/>
    </row>
    <row r="11" spans="1:21" s="33" customFormat="1" ht="33" customHeight="1" x14ac:dyDescent="0.25">
      <c r="A11" s="396"/>
      <c r="B11" s="375"/>
      <c r="C11" s="393"/>
      <c r="D11" s="393"/>
      <c r="E11" s="393"/>
      <c r="F11" s="393"/>
      <c r="G11" s="393"/>
      <c r="H11" s="216" t="s">
        <v>28</v>
      </c>
      <c r="I11" s="216" t="s">
        <v>28</v>
      </c>
      <c r="J11" s="216" t="s">
        <v>28</v>
      </c>
      <c r="K11" s="211" t="s">
        <v>15</v>
      </c>
      <c r="L11" s="73" t="s">
        <v>15</v>
      </c>
      <c r="M11" s="73" t="s">
        <v>15</v>
      </c>
      <c r="N11" s="73" t="s">
        <v>15</v>
      </c>
      <c r="O11" s="25" t="s">
        <v>15</v>
      </c>
      <c r="P11" s="74" t="s">
        <v>29</v>
      </c>
      <c r="Q11" s="74" t="s">
        <v>29</v>
      </c>
      <c r="R11" s="394"/>
      <c r="S11" s="32"/>
      <c r="T11" s="32"/>
      <c r="U11" s="32"/>
    </row>
    <row r="12" spans="1:21" s="33" customFormat="1" ht="21" customHeight="1" x14ac:dyDescent="0.25">
      <c r="A12" s="26">
        <v>1</v>
      </c>
      <c r="B12" s="26">
        <v>2</v>
      </c>
      <c r="C12" s="26">
        <v>3</v>
      </c>
      <c r="D12" s="26">
        <v>4</v>
      </c>
      <c r="E12" s="26">
        <v>5</v>
      </c>
      <c r="F12" s="26">
        <v>6</v>
      </c>
      <c r="G12" s="26">
        <v>7</v>
      </c>
      <c r="H12" s="26">
        <v>8</v>
      </c>
      <c r="I12" s="26">
        <v>9</v>
      </c>
      <c r="J12" s="26">
        <v>10</v>
      </c>
      <c r="K12" s="26">
        <v>11</v>
      </c>
      <c r="L12" s="75">
        <v>12</v>
      </c>
      <c r="M12" s="75">
        <v>13</v>
      </c>
      <c r="N12" s="75">
        <v>14</v>
      </c>
      <c r="O12" s="26">
        <v>15</v>
      </c>
      <c r="P12" s="75">
        <v>16</v>
      </c>
      <c r="Q12" s="75">
        <v>17</v>
      </c>
      <c r="R12" s="30">
        <v>18</v>
      </c>
      <c r="S12" s="32"/>
      <c r="T12" s="32"/>
      <c r="U12" s="32"/>
    </row>
    <row r="13" spans="1:21" s="33" customFormat="1" ht="40.15" customHeight="1" x14ac:dyDescent="0.25">
      <c r="A13" s="397" t="s">
        <v>26</v>
      </c>
      <c r="B13" s="397"/>
      <c r="C13" s="61" t="s">
        <v>17</v>
      </c>
      <c r="D13" s="61" t="s">
        <v>17</v>
      </c>
      <c r="E13" s="61" t="s">
        <v>17</v>
      </c>
      <c r="F13" s="61" t="s">
        <v>17</v>
      </c>
      <c r="G13" s="61" t="s">
        <v>17</v>
      </c>
      <c r="H13" s="27">
        <f t="shared" ref="H13:O13" si="0">H15+H37+H266+H350+H355+H383+H447+H525+H554+H603+H612+H638+H674+H707+H718+H814+H943+H1028+H1186+H2454+H2586+H2631+H2636+H2661+H2678+H2695+H2728</f>
        <v>7461730.2100000018</v>
      </c>
      <c r="I13" s="27">
        <f t="shared" si="0"/>
        <v>239239.0500000001</v>
      </c>
      <c r="J13" s="27">
        <f t="shared" si="0"/>
        <v>5639339.2599999988</v>
      </c>
      <c r="K13" s="27">
        <f t="shared" si="0"/>
        <v>23135388136.869999</v>
      </c>
      <c r="L13" s="27">
        <f t="shared" si="0"/>
        <v>0</v>
      </c>
      <c r="M13" s="27">
        <f t="shared" si="0"/>
        <v>0</v>
      </c>
      <c r="N13" s="27">
        <f t="shared" si="0"/>
        <v>0</v>
      </c>
      <c r="O13" s="27">
        <f t="shared" si="0"/>
        <v>23135388136.869999</v>
      </c>
      <c r="P13" s="76">
        <f>K13/H13</f>
        <v>3100.5393502253137</v>
      </c>
      <c r="Q13" s="77" t="s">
        <v>17</v>
      </c>
      <c r="R13" s="78" t="s">
        <v>17</v>
      </c>
      <c r="S13" s="32"/>
      <c r="T13" s="32"/>
      <c r="U13" s="32"/>
    </row>
    <row r="14" spans="1:21" ht="30" customHeight="1" x14ac:dyDescent="0.25">
      <c r="A14" s="182" t="s">
        <v>2067</v>
      </c>
      <c r="B14" s="182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48"/>
    </row>
    <row r="15" spans="1:21" s="32" customFormat="1" ht="46.5" customHeight="1" x14ac:dyDescent="0.25">
      <c r="A15" s="382" t="s">
        <v>2068</v>
      </c>
      <c r="B15" s="382"/>
      <c r="C15" s="217" t="s">
        <v>17</v>
      </c>
      <c r="D15" s="61" t="s">
        <v>17</v>
      </c>
      <c r="E15" s="217" t="s">
        <v>17</v>
      </c>
      <c r="F15" s="217" t="s">
        <v>17</v>
      </c>
      <c r="G15" s="217" t="s">
        <v>17</v>
      </c>
      <c r="H15" s="27">
        <f>SUM(H16:H35)</f>
        <v>11263.619999999999</v>
      </c>
      <c r="I15" s="27">
        <f t="shared" ref="I15:O15" si="1">SUM(I16:I35)</f>
        <v>901.8</v>
      </c>
      <c r="J15" s="27">
        <f t="shared" si="1"/>
        <v>8165.3</v>
      </c>
      <c r="K15" s="27">
        <f t="shared" si="1"/>
        <v>90617260.960000023</v>
      </c>
      <c r="L15" s="27">
        <f t="shared" si="1"/>
        <v>0</v>
      </c>
      <c r="M15" s="27">
        <f t="shared" si="1"/>
        <v>0</v>
      </c>
      <c r="N15" s="27">
        <f t="shared" si="1"/>
        <v>0</v>
      </c>
      <c r="O15" s="27">
        <f t="shared" si="1"/>
        <v>90617260.960000023</v>
      </c>
      <c r="P15" s="27">
        <f>K15/H15</f>
        <v>8045.1276729861302</v>
      </c>
      <c r="Q15" s="2" t="s">
        <v>17</v>
      </c>
      <c r="R15" s="3" t="s">
        <v>17</v>
      </c>
    </row>
    <row r="16" spans="1:21" s="42" customFormat="1" ht="30" customHeight="1" x14ac:dyDescent="0.25">
      <c r="A16" s="212">
        <v>1</v>
      </c>
      <c r="B16" s="79" t="s">
        <v>665</v>
      </c>
      <c r="C16" s="212">
        <v>1971</v>
      </c>
      <c r="D16" s="212" t="s">
        <v>1844</v>
      </c>
      <c r="E16" s="212" t="s">
        <v>16</v>
      </c>
      <c r="F16" s="39">
        <v>2</v>
      </c>
      <c r="G16" s="39">
        <v>3</v>
      </c>
      <c r="H16" s="40">
        <v>509.3</v>
      </c>
      <c r="I16" s="40">
        <v>0</v>
      </c>
      <c r="J16" s="40">
        <v>509.3</v>
      </c>
      <c r="K16" s="25">
        <f t="shared" ref="K16" si="2">SUM(L16:O16)</f>
        <v>64675.24</v>
      </c>
      <c r="L16" s="211">
        <v>0</v>
      </c>
      <c r="M16" s="211">
        <v>0</v>
      </c>
      <c r="N16" s="211">
        <v>0</v>
      </c>
      <c r="O16" s="211">
        <f>IFERROR(
  IF(LOOKUP(2,1/($R$16:$R16&lt;&gt;""),$R$16:$R16)="12.2026",
    VLOOKUP(LOOKUP(2,1/($B$16:$B16&lt;&gt;""),$B$16:$B16), [1]Лист1!$C$12:$D$1205, 2, 0),
  IF(LOOKUP(2,1/($R$16:$R16&lt;&gt;""),$R$16:$R16)="12.2027",
    VLOOKUP(LOOKUP(2,1/($B$16:$B16&lt;&gt;""),$B$16:$B16), [1]Лист1!$C$1209:$D$2016, 2, 0),
  IF(LOOKUP(2,1/($R$16:$R16&lt;&gt;""),$R$16:$R16)="12.2028",
    VLOOKUP(LOOKUP(2,1/($B$16:$B16&lt;&gt;""),$B$16:$B16), [1]Лист1!$C$2020:$D$2907, 2, 0),
  ""))), "")</f>
        <v>64675.24</v>
      </c>
      <c r="P16" s="211">
        <f>K16/H16</f>
        <v>126.98849401138817</v>
      </c>
      <c r="Q16" s="211">
        <v>9673</v>
      </c>
      <c r="R16" s="218" t="s">
        <v>564</v>
      </c>
      <c r="S16" s="80"/>
    </row>
    <row r="17" spans="1:22" s="42" customFormat="1" ht="30" customHeight="1" x14ac:dyDescent="0.25">
      <c r="A17" s="212">
        <f>IF(B17&lt;&gt;"",MAX(A$1:A16)+1,"")</f>
        <v>2</v>
      </c>
      <c r="B17" s="223" t="s">
        <v>668</v>
      </c>
      <c r="C17" s="212">
        <v>1982</v>
      </c>
      <c r="D17" s="212" t="s">
        <v>1844</v>
      </c>
      <c r="E17" s="212" t="s">
        <v>16</v>
      </c>
      <c r="F17" s="39">
        <v>2</v>
      </c>
      <c r="G17" s="39">
        <v>3</v>
      </c>
      <c r="H17" s="40">
        <v>858.2</v>
      </c>
      <c r="I17" s="40">
        <v>0</v>
      </c>
      <c r="J17" s="40">
        <v>858.2</v>
      </c>
      <c r="K17" s="25">
        <f t="shared" ref="K17:K35" si="3">SUM(L17:O17)</f>
        <v>3053200.64</v>
      </c>
      <c r="L17" s="211">
        <v>0</v>
      </c>
      <c r="M17" s="211">
        <v>0</v>
      </c>
      <c r="N17" s="211">
        <v>0</v>
      </c>
      <c r="O17" s="211">
        <f>IFERROR(
  IF(LOOKUP(2,1/($R$16:$R17&lt;&gt;""),$R$16:$R17)="12.2026",
    VLOOKUP(LOOKUP(2,1/($B$16:$B17&lt;&gt;""),$B$16:$B17), [1]Лист1!$C$12:$D$1205, 2, 0),
  IF(LOOKUP(2,1/($R$16:$R17&lt;&gt;""),$R$16:$R17)="12.2027",
    VLOOKUP(LOOKUP(2,1/($B$16:$B17&lt;&gt;""),$B$16:$B17), [1]Лист1!$C$1209:$D$2016, 2, 0),
  IF(LOOKUP(2,1/($R$16:$R17&lt;&gt;""),$R$16:$R17)="12.2028",
    VLOOKUP(LOOKUP(2,1/($B$16:$B17&lt;&gt;""),$B$16:$B17), [1]Лист1!$C$2020:$D$2907, 2, 0),
  ""))), "")</f>
        <v>3053200.64</v>
      </c>
      <c r="P17" s="211">
        <f>K17/H17</f>
        <v>3557.6796084828711</v>
      </c>
      <c r="Q17" s="211">
        <v>9673</v>
      </c>
      <c r="R17" s="218" t="s">
        <v>563</v>
      </c>
      <c r="S17" s="80"/>
    </row>
    <row r="18" spans="1:22" s="21" customFormat="1" ht="30" customHeight="1" x14ac:dyDescent="0.25">
      <c r="A18" s="212">
        <f>IF(B18&lt;&gt;"",MAX(A$1:A17)+1,"")</f>
        <v>3</v>
      </c>
      <c r="B18" s="81" t="s">
        <v>2587</v>
      </c>
      <c r="C18" s="212">
        <v>1988</v>
      </c>
      <c r="D18" s="212" t="s">
        <v>1844</v>
      </c>
      <c r="E18" s="212" t="s">
        <v>109</v>
      </c>
      <c r="F18" s="238">
        <v>3</v>
      </c>
      <c r="G18" s="238">
        <v>2</v>
      </c>
      <c r="H18" s="25">
        <v>733.3</v>
      </c>
      <c r="I18" s="211">
        <v>431</v>
      </c>
      <c r="J18" s="82">
        <v>302.3</v>
      </c>
      <c r="K18" s="25">
        <f t="shared" si="3"/>
        <v>3885450.26</v>
      </c>
      <c r="L18" s="211">
        <v>0</v>
      </c>
      <c r="M18" s="211">
        <v>0</v>
      </c>
      <c r="N18" s="25">
        <v>0</v>
      </c>
      <c r="O18" s="211">
        <f>IFERROR(
  IF(LOOKUP(2,1/($R$16:$R18&lt;&gt;""),$R$16:$R18)="12.2026",
    VLOOKUP(LOOKUP(2,1/($B$16:$B18&lt;&gt;""),$B$16:$B18), [1]Лист1!$C$12:$D$1205, 2, 0),
  IF(LOOKUP(2,1/($R$16:$R18&lt;&gt;""),$R$16:$R18)="12.2027",
    VLOOKUP(LOOKUP(2,1/($B$16:$B18&lt;&gt;""),$B$16:$B18), [1]Лист1!$C$1209:$D$2016, 2, 0),
  IF(LOOKUP(2,1/($R$16:$R18&lt;&gt;""),$R$16:$R18)="12.2028",
    VLOOKUP(LOOKUP(2,1/($B$16:$B18&lt;&gt;""),$B$16:$B18), [1]Лист1!$C$2020:$D$2907, 2, 0),
  ""))), "")</f>
        <v>3885450.26</v>
      </c>
      <c r="P18" s="25">
        <v>1403.25</v>
      </c>
      <c r="Q18" s="29">
        <v>9673</v>
      </c>
      <c r="R18" s="30" t="s">
        <v>565</v>
      </c>
      <c r="S18" s="83"/>
      <c r="T18" s="83"/>
      <c r="U18" s="83"/>
      <c r="V18" s="28"/>
    </row>
    <row r="19" spans="1:22" s="42" customFormat="1" ht="30" customHeight="1" x14ac:dyDescent="0.25">
      <c r="A19" s="212">
        <f>IF(B19&lt;&gt;"",MAX(A$1:A18)+1,"")</f>
        <v>4</v>
      </c>
      <c r="B19" s="79" t="s">
        <v>666</v>
      </c>
      <c r="C19" s="212">
        <v>1972</v>
      </c>
      <c r="D19" s="212" t="s">
        <v>1844</v>
      </c>
      <c r="E19" s="212" t="s">
        <v>16</v>
      </c>
      <c r="F19" s="39">
        <v>2</v>
      </c>
      <c r="G19" s="39">
        <v>2</v>
      </c>
      <c r="H19" s="40">
        <v>377.6</v>
      </c>
      <c r="I19" s="40">
        <v>0</v>
      </c>
      <c r="J19" s="40">
        <v>377.6</v>
      </c>
      <c r="K19" s="25">
        <f t="shared" si="3"/>
        <v>50274.18</v>
      </c>
      <c r="L19" s="211">
        <v>0</v>
      </c>
      <c r="M19" s="211">
        <v>0</v>
      </c>
      <c r="N19" s="211">
        <v>0</v>
      </c>
      <c r="O19" s="211">
        <f>IFERROR(
  IF(LOOKUP(2,1/($R$16:$R19&lt;&gt;""),$R$16:$R19)="12.2026",
    VLOOKUP(LOOKUP(2,1/($B$16:$B19&lt;&gt;""),$B$16:$B19), [1]Лист1!$C$12:$D$1205, 2, 0),
  IF(LOOKUP(2,1/($R$16:$R19&lt;&gt;""),$R$16:$R19)="12.2027",
    VLOOKUP(LOOKUP(2,1/($B$16:$B19&lt;&gt;""),$B$16:$B19), [1]Лист1!$C$1209:$D$2016, 2, 0),
  IF(LOOKUP(2,1/($R$16:$R19&lt;&gt;""),$R$16:$R19)="12.2028",
    VLOOKUP(LOOKUP(2,1/($B$16:$B19&lt;&gt;""),$B$16:$B19), [1]Лист1!$C$2020:$D$2907, 2, 0),
  ""))), "")</f>
        <v>50274.18</v>
      </c>
      <c r="P19" s="211">
        <f t="shared" ref="P19:P30" si="4">K19/H19</f>
        <v>133.14136652542373</v>
      </c>
      <c r="Q19" s="211">
        <v>9673</v>
      </c>
      <c r="R19" s="218" t="s">
        <v>564</v>
      </c>
      <c r="S19" s="80"/>
    </row>
    <row r="20" spans="1:22" s="42" customFormat="1" ht="30" customHeight="1" x14ac:dyDescent="0.25">
      <c r="A20" s="212">
        <f>IF(B20&lt;&gt;"",MAX(A$1:A19)+1,"")</f>
        <v>5</v>
      </c>
      <c r="B20" s="79" t="s">
        <v>669</v>
      </c>
      <c r="C20" s="212">
        <v>1969</v>
      </c>
      <c r="D20" s="212" t="s">
        <v>1844</v>
      </c>
      <c r="E20" s="212" t="s">
        <v>16</v>
      </c>
      <c r="F20" s="39">
        <v>2</v>
      </c>
      <c r="G20" s="39">
        <v>2</v>
      </c>
      <c r="H20" s="40">
        <v>387.2</v>
      </c>
      <c r="I20" s="40">
        <v>0</v>
      </c>
      <c r="J20" s="40">
        <v>387.2</v>
      </c>
      <c r="K20" s="25">
        <f t="shared" si="3"/>
        <v>5864444.8399999999</v>
      </c>
      <c r="L20" s="211">
        <v>0</v>
      </c>
      <c r="M20" s="211">
        <v>0</v>
      </c>
      <c r="N20" s="211">
        <v>0</v>
      </c>
      <c r="O20" s="211">
        <f>IFERROR(
  IF(LOOKUP(2,1/($R$16:$R20&lt;&gt;""),$R$16:$R20)="12.2026",
    VLOOKUP(LOOKUP(2,1/($B$16:$B20&lt;&gt;""),$B$16:$B20), [1]Лист1!$C$12:$D$1205, 2, 0),
  IF(LOOKUP(2,1/($R$16:$R20&lt;&gt;""),$R$16:$R20)="12.2027",
    VLOOKUP(LOOKUP(2,1/($B$16:$B20&lt;&gt;""),$B$16:$B20), [1]Лист1!$C$1209:$D$2016, 2, 0),
  IF(LOOKUP(2,1/($R$16:$R20&lt;&gt;""),$R$16:$R20)="12.2028",
    VLOOKUP(LOOKUP(2,1/($B$16:$B20&lt;&gt;""),$B$16:$B20), [1]Лист1!$C$2020:$D$2907, 2, 0),
  ""))), "")</f>
        <v>5864444.8399999999</v>
      </c>
      <c r="P20" s="211">
        <f t="shared" si="4"/>
        <v>15145.776962809918</v>
      </c>
      <c r="Q20" s="211">
        <v>9673</v>
      </c>
      <c r="R20" s="218" t="s">
        <v>563</v>
      </c>
      <c r="S20" s="41"/>
    </row>
    <row r="21" spans="1:22" s="42" customFormat="1" ht="30" customHeight="1" x14ac:dyDescent="0.25">
      <c r="A21" s="212">
        <f>IF(B21&lt;&gt;"",MAX(A$1:A20)+1,"")</f>
        <v>6</v>
      </c>
      <c r="B21" s="79" t="s">
        <v>667</v>
      </c>
      <c r="C21" s="212">
        <v>1973</v>
      </c>
      <c r="D21" s="212" t="s">
        <v>1844</v>
      </c>
      <c r="E21" s="212" t="s">
        <v>16</v>
      </c>
      <c r="F21" s="39">
        <v>2</v>
      </c>
      <c r="G21" s="39">
        <v>2</v>
      </c>
      <c r="H21" s="40">
        <v>530.9</v>
      </c>
      <c r="I21" s="40">
        <v>0</v>
      </c>
      <c r="J21" s="40">
        <v>530.9</v>
      </c>
      <c r="K21" s="25">
        <f t="shared" si="3"/>
        <v>67037.149999999994</v>
      </c>
      <c r="L21" s="211">
        <v>0</v>
      </c>
      <c r="M21" s="211">
        <v>0</v>
      </c>
      <c r="N21" s="211">
        <v>0</v>
      </c>
      <c r="O21" s="211">
        <f>IFERROR(
  IF(LOOKUP(2,1/($R$16:$R21&lt;&gt;""),$R$16:$R21)="12.2026",
    VLOOKUP(LOOKUP(2,1/($B$16:$B21&lt;&gt;""),$B$16:$B21), [1]Лист1!$C$12:$D$1205, 2, 0),
  IF(LOOKUP(2,1/($R$16:$R21&lt;&gt;""),$R$16:$R21)="12.2027",
    VLOOKUP(LOOKUP(2,1/($B$16:$B21&lt;&gt;""),$B$16:$B21), [1]Лист1!$C$1209:$D$2016, 2, 0),
  IF(LOOKUP(2,1/($R$16:$R21&lt;&gt;""),$R$16:$R21)="12.2028",
    VLOOKUP(LOOKUP(2,1/($B$16:$B21&lt;&gt;""),$B$16:$B21), [1]Лист1!$C$2020:$D$2907, 2, 0),
  ""))), "")</f>
        <v>67037.149999999994</v>
      </c>
      <c r="P21" s="211">
        <f t="shared" si="4"/>
        <v>126.27076662271614</v>
      </c>
      <c r="Q21" s="211">
        <v>9673</v>
      </c>
      <c r="R21" s="218" t="s">
        <v>564</v>
      </c>
      <c r="S21" s="41"/>
    </row>
    <row r="22" spans="1:22" s="42" customFormat="1" ht="30" customHeight="1" x14ac:dyDescent="0.25">
      <c r="A22" s="212">
        <f>IF(B22&lt;&gt;"",MAX(A$1:A21)+1,"")</f>
        <v>7</v>
      </c>
      <c r="B22" s="79" t="s">
        <v>672</v>
      </c>
      <c r="C22" s="212">
        <v>1971</v>
      </c>
      <c r="D22" s="212" t="s">
        <v>1844</v>
      </c>
      <c r="E22" s="212" t="s">
        <v>16</v>
      </c>
      <c r="F22" s="39">
        <v>2</v>
      </c>
      <c r="G22" s="39">
        <v>2</v>
      </c>
      <c r="H22" s="40">
        <v>377.6</v>
      </c>
      <c r="I22" s="40">
        <v>0</v>
      </c>
      <c r="J22" s="40">
        <v>377.6</v>
      </c>
      <c r="K22" s="25">
        <f t="shared" ref="K22:K23" si="5">SUM(L22:O22)</f>
        <v>5676304.4000000004</v>
      </c>
      <c r="L22" s="211">
        <v>0</v>
      </c>
      <c r="M22" s="211">
        <v>0</v>
      </c>
      <c r="N22" s="211">
        <v>0</v>
      </c>
      <c r="O22" s="211">
        <f>IFERROR(
  IF(LOOKUP(2,1/($R$16:$R22&lt;&gt;""),$R$16:$R22)="12.2026",
    VLOOKUP(LOOKUP(2,1/($B$16:$B22&lt;&gt;""),$B$16:$B22), [1]Лист1!$C$12:$D$1205, 2, 0),
  IF(LOOKUP(2,1/($R$16:$R22&lt;&gt;""),$R$16:$R22)="12.2027",
    VLOOKUP(LOOKUP(2,1/($B$16:$B22&lt;&gt;""),$B$16:$B22), [1]Лист1!$C$1209:$D$2016, 2, 0),
  IF(LOOKUP(2,1/($R$16:$R22&lt;&gt;""),$R$16:$R22)="12.2028",
    VLOOKUP(LOOKUP(2,1/($B$16:$B22&lt;&gt;""),$B$16:$B22), [1]Лист1!$C$2020:$D$2907, 2, 0),
  ""))), "")</f>
        <v>5676304.4000000004</v>
      </c>
      <c r="P22" s="211">
        <f t="shared" ref="P22:P23" si="6">K22/H22</f>
        <v>15032.585805084746</v>
      </c>
      <c r="Q22" s="211">
        <v>9673</v>
      </c>
      <c r="R22" s="218" t="s">
        <v>563</v>
      </c>
      <c r="S22" s="80"/>
    </row>
    <row r="23" spans="1:22" s="42" customFormat="1" ht="30" customHeight="1" x14ac:dyDescent="0.25">
      <c r="A23" s="212">
        <f>IF(B23&lt;&gt;"",MAX(A$1:A22)+1,"")</f>
        <v>8</v>
      </c>
      <c r="B23" s="79" t="s">
        <v>673</v>
      </c>
      <c r="C23" s="212">
        <v>1972</v>
      </c>
      <c r="D23" s="212" t="s">
        <v>1844</v>
      </c>
      <c r="E23" s="212" t="s">
        <v>677</v>
      </c>
      <c r="F23" s="39">
        <v>2</v>
      </c>
      <c r="G23" s="39">
        <v>2</v>
      </c>
      <c r="H23" s="40">
        <v>399.79</v>
      </c>
      <c r="I23" s="40">
        <v>0</v>
      </c>
      <c r="J23" s="40">
        <v>399.79</v>
      </c>
      <c r="K23" s="25">
        <f t="shared" si="5"/>
        <v>5709264.9600000009</v>
      </c>
      <c r="L23" s="211">
        <v>0</v>
      </c>
      <c r="M23" s="211">
        <v>0</v>
      </c>
      <c r="N23" s="211">
        <v>0</v>
      </c>
      <c r="O23" s="211">
        <f>IFERROR(
  IF(LOOKUP(2,1/($R$16:$R23&lt;&gt;""),$R$16:$R23)="12.2026",
    VLOOKUP(LOOKUP(2,1/($B$16:$B23&lt;&gt;""),$B$16:$B23), [1]Лист1!$C$12:$D$1205, 2, 0),
  IF(LOOKUP(2,1/($R$16:$R23&lt;&gt;""),$R$16:$R23)="12.2027",
    VLOOKUP(LOOKUP(2,1/($B$16:$B23&lt;&gt;""),$B$16:$B23), [1]Лист1!$C$1209:$D$2016, 2, 0),
  IF(LOOKUP(2,1/($R$16:$R23&lt;&gt;""),$R$16:$R23)="12.2028",
    VLOOKUP(LOOKUP(2,1/($B$16:$B23&lt;&gt;""),$B$16:$B23), [1]Лист1!$C$2020:$D$2907, 2, 0),
  ""))), "")</f>
        <v>5709264.9600000009</v>
      </c>
      <c r="P23" s="211">
        <f t="shared" si="6"/>
        <v>14280.659746366844</v>
      </c>
      <c r="Q23" s="211">
        <v>9673</v>
      </c>
      <c r="R23" s="218" t="s">
        <v>563</v>
      </c>
      <c r="S23" s="41"/>
    </row>
    <row r="24" spans="1:22" s="42" customFormat="1" ht="30" customHeight="1" x14ac:dyDescent="0.25">
      <c r="A24" s="212">
        <f>IF(B24&lt;&gt;"",MAX(A$1:A23)+1,"")</f>
        <v>9</v>
      </c>
      <c r="B24" s="79" t="s">
        <v>670</v>
      </c>
      <c r="C24" s="212">
        <v>1969</v>
      </c>
      <c r="D24" s="212" t="s">
        <v>1844</v>
      </c>
      <c r="E24" s="212" t="s">
        <v>16</v>
      </c>
      <c r="F24" s="39">
        <v>2</v>
      </c>
      <c r="G24" s="39">
        <v>2</v>
      </c>
      <c r="H24" s="40">
        <v>751.8</v>
      </c>
      <c r="I24" s="40">
        <v>0</v>
      </c>
      <c r="J24" s="40">
        <v>377.6</v>
      </c>
      <c r="K24" s="25">
        <f t="shared" si="3"/>
        <v>9668806.1999999993</v>
      </c>
      <c r="L24" s="211">
        <v>0</v>
      </c>
      <c r="M24" s="211">
        <v>0</v>
      </c>
      <c r="N24" s="211">
        <v>0</v>
      </c>
      <c r="O24" s="211">
        <f>IFERROR(
  IF(LOOKUP(2,1/($R$16:$R24&lt;&gt;""),$R$16:$R24)="12.2026",
    VLOOKUP(LOOKUP(2,1/($B$16:$B24&lt;&gt;""),$B$16:$B24), [1]Лист1!$C$12:$D$1205, 2, 0),
  IF(LOOKUP(2,1/($R$16:$R24&lt;&gt;""),$R$16:$R24)="12.2027",
    VLOOKUP(LOOKUP(2,1/($B$16:$B24&lt;&gt;""),$B$16:$B24), [1]Лист1!$C$1209:$D$2016, 2, 0),
  IF(LOOKUP(2,1/($R$16:$R24&lt;&gt;""),$R$16:$R24)="12.2028",
    VLOOKUP(LOOKUP(2,1/($B$16:$B24&lt;&gt;""),$B$16:$B24), [1]Лист1!$C$2020:$D$2907, 2, 0),
  ""))), "")</f>
        <v>9668806.1999999993</v>
      </c>
      <c r="P24" s="211">
        <f t="shared" si="4"/>
        <v>12860.875498802872</v>
      </c>
      <c r="Q24" s="211">
        <v>9673</v>
      </c>
      <c r="R24" s="218" t="s">
        <v>563</v>
      </c>
      <c r="S24" s="41"/>
    </row>
    <row r="25" spans="1:22" s="42" customFormat="1" ht="30" customHeight="1" x14ac:dyDescent="0.25">
      <c r="A25" s="212">
        <f>IF(B25&lt;&gt;"",MAX(A$1:A24)+1,"")</f>
        <v>10</v>
      </c>
      <c r="B25" s="79" t="s">
        <v>671</v>
      </c>
      <c r="C25" s="212">
        <v>1969</v>
      </c>
      <c r="D25" s="212" t="s">
        <v>1844</v>
      </c>
      <c r="E25" s="212" t="s">
        <v>16</v>
      </c>
      <c r="F25" s="39">
        <v>3</v>
      </c>
      <c r="G25" s="39">
        <v>2</v>
      </c>
      <c r="H25" s="40">
        <v>732.8</v>
      </c>
      <c r="I25" s="40">
        <v>0</v>
      </c>
      <c r="J25" s="40">
        <v>399.79</v>
      </c>
      <c r="K25" s="25">
        <f t="shared" si="3"/>
        <v>9047574.1999999993</v>
      </c>
      <c r="L25" s="211">
        <v>0</v>
      </c>
      <c r="M25" s="211">
        <v>0</v>
      </c>
      <c r="N25" s="211">
        <v>0</v>
      </c>
      <c r="O25" s="211">
        <f>IFERROR(
  IF(LOOKUP(2,1/($R$16:$R25&lt;&gt;""),$R$16:$R25)="12.2026",
    VLOOKUP(LOOKUP(2,1/($B$16:$B25&lt;&gt;""),$B$16:$B25), [1]Лист1!$C$12:$D$1205, 2, 0),
  IF(LOOKUP(2,1/($R$16:$R25&lt;&gt;""),$R$16:$R25)="12.2027",
    VLOOKUP(LOOKUP(2,1/($B$16:$B25&lt;&gt;""),$B$16:$B25), [1]Лист1!$C$1209:$D$2016, 2, 0),
  IF(LOOKUP(2,1/($R$16:$R25&lt;&gt;""),$R$16:$R25)="12.2028",
    VLOOKUP(LOOKUP(2,1/($B$16:$B25&lt;&gt;""),$B$16:$B25), [1]Лист1!$C$2020:$D$2907, 2, 0),
  ""))), "")</f>
        <v>9047574.1999999993</v>
      </c>
      <c r="P25" s="211">
        <f t="shared" si="4"/>
        <v>12346.580513100436</v>
      </c>
      <c r="Q25" s="211">
        <v>9673</v>
      </c>
      <c r="R25" s="218" t="s">
        <v>563</v>
      </c>
      <c r="S25" s="41"/>
    </row>
    <row r="26" spans="1:22" s="42" customFormat="1" ht="30" customHeight="1" x14ac:dyDescent="0.25">
      <c r="A26" s="212">
        <f>IF(B26&lt;&gt;"",MAX(A$1:A25)+1,"")</f>
        <v>11</v>
      </c>
      <c r="B26" s="79" t="s">
        <v>674</v>
      </c>
      <c r="C26" s="212">
        <v>1985</v>
      </c>
      <c r="D26" s="212" t="s">
        <v>1844</v>
      </c>
      <c r="E26" s="212" t="s">
        <v>16</v>
      </c>
      <c r="F26" s="39">
        <v>2</v>
      </c>
      <c r="G26" s="39">
        <v>2</v>
      </c>
      <c r="H26" s="40">
        <v>578.29999999999995</v>
      </c>
      <c r="I26" s="40">
        <v>0</v>
      </c>
      <c r="J26" s="40">
        <v>578.29999999999995</v>
      </c>
      <c r="K26" s="25">
        <f t="shared" si="3"/>
        <v>2136560</v>
      </c>
      <c r="L26" s="211">
        <v>0</v>
      </c>
      <c r="M26" s="211">
        <v>0</v>
      </c>
      <c r="N26" s="211">
        <v>0</v>
      </c>
      <c r="O26" s="211">
        <f>IFERROR(
  IF(LOOKUP(2,1/($R$16:$R26&lt;&gt;""),$R$16:$R26)="12.2026",
    VLOOKUP(LOOKUP(2,1/($B$16:$B26&lt;&gt;""),$B$16:$B26), [1]Лист1!$C$12:$D$1205, 2, 0),
  IF(LOOKUP(2,1/($R$16:$R26&lt;&gt;""),$R$16:$R26)="12.2027",
    VLOOKUP(LOOKUP(2,1/($B$16:$B26&lt;&gt;""),$B$16:$B26), [1]Лист1!$C$1209:$D$2016, 2, 0),
  IF(LOOKUP(2,1/($R$16:$R26&lt;&gt;""),$R$16:$R26)="12.2028",
    VLOOKUP(LOOKUP(2,1/($B$16:$B26&lt;&gt;""),$B$16:$B26), [1]Лист1!$C$2020:$D$2907, 2, 0),
  ""))), "")</f>
        <v>2136560</v>
      </c>
      <c r="P26" s="211">
        <f t="shared" si="4"/>
        <v>3694.5530001729207</v>
      </c>
      <c r="Q26" s="211">
        <v>9673</v>
      </c>
      <c r="R26" s="218" t="s">
        <v>563</v>
      </c>
      <c r="S26" s="80"/>
    </row>
    <row r="27" spans="1:22" s="42" customFormat="1" ht="30" customHeight="1" x14ac:dyDescent="0.25">
      <c r="A27" s="212">
        <f>IF(B27&lt;&gt;"",MAX(A$1:A26)+1,"")</f>
        <v>12</v>
      </c>
      <c r="B27" s="79" t="s">
        <v>366</v>
      </c>
      <c r="C27" s="212">
        <v>1962</v>
      </c>
      <c r="D27" s="212" t="s">
        <v>1844</v>
      </c>
      <c r="E27" s="212" t="s">
        <v>108</v>
      </c>
      <c r="F27" s="39">
        <v>2</v>
      </c>
      <c r="G27" s="39">
        <v>1</v>
      </c>
      <c r="H27" s="40">
        <v>305.2</v>
      </c>
      <c r="I27" s="40">
        <v>0</v>
      </c>
      <c r="J27" s="40">
        <v>305.2</v>
      </c>
      <c r="K27" s="25">
        <f t="shared" si="3"/>
        <v>1377892.3399999999</v>
      </c>
      <c r="L27" s="211">
        <v>0</v>
      </c>
      <c r="M27" s="211">
        <v>0</v>
      </c>
      <c r="N27" s="211">
        <v>0</v>
      </c>
      <c r="O27" s="211">
        <f>IFERROR(
  IF(LOOKUP(2,1/($R$16:$R27&lt;&gt;""),$R$16:$R27)="12.2026",
    VLOOKUP(LOOKUP(2,1/($B$16:$B27&lt;&gt;""),$B$16:$B27), [1]Лист1!$C$12:$D$1205, 2, 0),
  IF(LOOKUP(2,1/($R$16:$R27&lt;&gt;""),$R$16:$R27)="12.2027",
    VLOOKUP(LOOKUP(2,1/($B$16:$B27&lt;&gt;""),$B$16:$B27), [1]Лист1!$C$1209:$D$2016, 2, 0),
  IF(LOOKUP(2,1/($R$16:$R27&lt;&gt;""),$R$16:$R27)="12.2028",
    VLOOKUP(LOOKUP(2,1/($B$16:$B27&lt;&gt;""),$B$16:$B27), [1]Лист1!$C$2020:$D$2907, 2, 0),
  ""))), "")</f>
        <v>1377892.3399999999</v>
      </c>
      <c r="P27" s="211">
        <f t="shared" si="4"/>
        <v>4514.7193315858449</v>
      </c>
      <c r="Q27" s="211">
        <v>9673</v>
      </c>
      <c r="R27" s="218" t="s">
        <v>564</v>
      </c>
      <c r="S27" s="41"/>
    </row>
    <row r="28" spans="1:22" s="42" customFormat="1" ht="30" customHeight="1" x14ac:dyDescent="0.25">
      <c r="A28" s="212">
        <f>IF(B28&lt;&gt;"",MAX(A$1:A27)+1,"")</f>
        <v>13</v>
      </c>
      <c r="B28" s="79" t="s">
        <v>367</v>
      </c>
      <c r="C28" s="212">
        <v>1965</v>
      </c>
      <c r="D28" s="212" t="s">
        <v>1844</v>
      </c>
      <c r="E28" s="212" t="s">
        <v>16</v>
      </c>
      <c r="F28" s="212">
        <v>3</v>
      </c>
      <c r="G28" s="212">
        <v>2</v>
      </c>
      <c r="H28" s="211">
        <v>1221.0999999999999</v>
      </c>
      <c r="I28" s="40">
        <v>0</v>
      </c>
      <c r="J28" s="40">
        <v>679.9</v>
      </c>
      <c r="K28" s="25">
        <f t="shared" si="3"/>
        <v>4719486.3999999994</v>
      </c>
      <c r="L28" s="211">
        <v>0</v>
      </c>
      <c r="M28" s="211">
        <v>0</v>
      </c>
      <c r="N28" s="211">
        <v>0</v>
      </c>
      <c r="O28" s="211">
        <f>IFERROR(
  IF(LOOKUP(2,1/($R$16:$R28&lt;&gt;""),$R$16:$R28)="12.2026",
    VLOOKUP(LOOKUP(2,1/($B$16:$B28&lt;&gt;""),$B$16:$B28), [1]Лист1!$C$12:$D$1205, 2, 0),
  IF(LOOKUP(2,1/($R$16:$R28&lt;&gt;""),$R$16:$R28)="12.2027",
    VLOOKUP(LOOKUP(2,1/($B$16:$B28&lt;&gt;""),$B$16:$B28), [1]Лист1!$C$1209:$D$2016, 2, 0),
  IF(LOOKUP(2,1/($R$16:$R28&lt;&gt;""),$R$16:$R28)="12.2028",
    VLOOKUP(LOOKUP(2,1/($B$16:$B28&lt;&gt;""),$B$16:$B28), [1]Лист1!$C$2020:$D$2907, 2, 0),
  ""))), "")</f>
        <v>4719486.3999999994</v>
      </c>
      <c r="P28" s="211">
        <f t="shared" si="4"/>
        <v>3864.946687412988</v>
      </c>
      <c r="Q28" s="211">
        <v>9673</v>
      </c>
      <c r="R28" s="218" t="s">
        <v>564</v>
      </c>
      <c r="S28" s="41"/>
    </row>
    <row r="29" spans="1:22" s="42" customFormat="1" ht="30" customHeight="1" x14ac:dyDescent="0.25">
      <c r="A29" s="212">
        <f>IF(B29&lt;&gt;"",MAX(A$1:A28)+1,"")</f>
        <v>14</v>
      </c>
      <c r="B29" s="79" t="s">
        <v>2490</v>
      </c>
      <c r="C29" s="212">
        <v>1975</v>
      </c>
      <c r="D29" s="212" t="s">
        <v>1844</v>
      </c>
      <c r="E29" s="210" t="s">
        <v>16</v>
      </c>
      <c r="F29" s="238">
        <v>3</v>
      </c>
      <c r="G29" s="238">
        <v>2</v>
      </c>
      <c r="H29" s="25">
        <v>745.8</v>
      </c>
      <c r="I29" s="25">
        <v>261.8</v>
      </c>
      <c r="J29" s="25">
        <v>236.42</v>
      </c>
      <c r="K29" s="25">
        <f t="shared" si="3"/>
        <v>4772450</v>
      </c>
      <c r="L29" s="211">
        <v>0</v>
      </c>
      <c r="M29" s="211">
        <v>0</v>
      </c>
      <c r="N29" s="211">
        <v>0</v>
      </c>
      <c r="O29" s="211">
        <f>IFERROR(
  IF(LOOKUP(2,1/($R$16:$R29&lt;&gt;""),$R$16:$R29)="12.2026",
    VLOOKUP(LOOKUP(2,1/($B$16:$B29&lt;&gt;""),$B$16:$B29), [1]Лист1!$C$12:$D$1205, 2, 0),
  IF(LOOKUP(2,1/($R$16:$R29&lt;&gt;""),$R$16:$R29)="12.2027",
    VLOOKUP(LOOKUP(2,1/($B$16:$B29&lt;&gt;""),$B$16:$B29), [1]Лист1!$C$1209:$D$2016, 2, 0),
  IF(LOOKUP(2,1/($R$16:$R29&lt;&gt;""),$R$16:$R29)="12.2028",
    VLOOKUP(LOOKUP(2,1/($B$16:$B29&lt;&gt;""),$B$16:$B29), [1]Лист1!$C$2020:$D$2907, 2, 0),
  ""))), "")</f>
        <v>4772450</v>
      </c>
      <c r="P29" s="211">
        <f t="shared" si="4"/>
        <v>6399.1016358273</v>
      </c>
      <c r="Q29" s="211">
        <v>9673</v>
      </c>
      <c r="R29" s="218" t="s">
        <v>563</v>
      </c>
      <c r="S29" s="41"/>
    </row>
    <row r="30" spans="1:22" s="86" customFormat="1" ht="30" customHeight="1" x14ac:dyDescent="0.25">
      <c r="A30" s="212">
        <f>IF(B30&lt;&gt;"",MAX(A$1:A29)+1,"")</f>
        <v>15</v>
      </c>
      <c r="B30" s="81" t="s">
        <v>2588</v>
      </c>
      <c r="C30" s="212">
        <v>1949</v>
      </c>
      <c r="D30" s="212" t="s">
        <v>1844</v>
      </c>
      <c r="E30" s="210" t="s">
        <v>16</v>
      </c>
      <c r="F30" s="238">
        <v>2</v>
      </c>
      <c r="G30" s="238">
        <v>1</v>
      </c>
      <c r="H30" s="25">
        <v>556.70000000000005</v>
      </c>
      <c r="I30" s="191">
        <v>13</v>
      </c>
      <c r="J30" s="82">
        <v>296.60000000000002</v>
      </c>
      <c r="K30" s="25">
        <f t="shared" si="3"/>
        <v>6311195.5299999993</v>
      </c>
      <c r="L30" s="211">
        <v>0</v>
      </c>
      <c r="M30" s="211">
        <v>0</v>
      </c>
      <c r="N30" s="25">
        <v>0</v>
      </c>
      <c r="O30" s="211">
        <f>IFERROR(
  IF(LOOKUP(2,1/($R$16:$R30&lt;&gt;""),$R$16:$R30)="12.2026",
    VLOOKUP(LOOKUP(2,1/($B$16:$B30&lt;&gt;""),$B$16:$B30), [1]Лист1!$C$12:$D$1205, 2, 0),
  IF(LOOKUP(2,1/($R$16:$R30&lt;&gt;""),$R$16:$R30)="12.2027",
    VLOOKUP(LOOKUP(2,1/($B$16:$B30&lt;&gt;""),$B$16:$B30), [1]Лист1!$C$1209:$D$2016, 2, 0),
  IF(LOOKUP(2,1/($R$16:$R30&lt;&gt;""),$R$16:$R30)="12.2028",
    VLOOKUP(LOOKUP(2,1/($B$16:$B30&lt;&gt;""),$B$16:$B30), [1]Лист1!$C$2020:$D$2907, 2, 0),
  ""))), "")</f>
        <v>6311195.5299999993</v>
      </c>
      <c r="P30" s="25">
        <f t="shared" si="4"/>
        <v>11336.798149811386</v>
      </c>
      <c r="Q30" s="29">
        <v>9673</v>
      </c>
      <c r="R30" s="30" t="s">
        <v>565</v>
      </c>
      <c r="S30" s="84"/>
      <c r="T30" s="85"/>
      <c r="U30" s="85"/>
    </row>
    <row r="31" spans="1:22" s="21" customFormat="1" ht="30" customHeight="1" x14ac:dyDescent="0.25">
      <c r="A31" s="212">
        <f>IF(B31&lt;&gt;"",MAX(A$1:A30)+1,"")</f>
        <v>16</v>
      </c>
      <c r="B31" s="21" t="s">
        <v>2589</v>
      </c>
      <c r="C31" s="212">
        <v>1970</v>
      </c>
      <c r="D31" s="212" t="s">
        <v>1844</v>
      </c>
      <c r="E31" s="210" t="s">
        <v>16</v>
      </c>
      <c r="F31" s="238">
        <v>2</v>
      </c>
      <c r="G31" s="238">
        <v>1</v>
      </c>
      <c r="H31" s="25">
        <v>384.9</v>
      </c>
      <c r="I31" s="211">
        <v>196</v>
      </c>
      <c r="J31" s="25">
        <v>188.5</v>
      </c>
      <c r="K31" s="25">
        <f t="shared" si="3"/>
        <v>8151000.5999999996</v>
      </c>
      <c r="L31" s="211">
        <v>0</v>
      </c>
      <c r="M31" s="211">
        <v>0</v>
      </c>
      <c r="N31" s="25">
        <v>0</v>
      </c>
      <c r="O31" s="211">
        <f>IFERROR(
  IF(LOOKUP(2,1/($R$16:$R31&lt;&gt;""),$R$16:$R31)="12.2026",
    VLOOKUP(LOOKUP(2,1/($B$16:$B31&lt;&gt;""),$B$16:$B31), [1]Лист1!$C$12:$D$1205, 2, 0),
  IF(LOOKUP(2,1/($R$16:$R31&lt;&gt;""),$R$16:$R31)="12.2027",
    VLOOKUP(LOOKUP(2,1/($B$16:$B31&lt;&gt;""),$B$16:$B31), [1]Лист1!$C$1209:$D$2016, 2, 0),
  IF(LOOKUP(2,1/($R$16:$R31&lt;&gt;""),$R$16:$R31)="12.2028",
    VLOOKUP(LOOKUP(2,1/($B$16:$B31&lt;&gt;""),$B$16:$B31), [1]Лист1!$C$2020:$D$2907, 2, 0),
  ""))), "")</f>
        <v>8151000.5999999996</v>
      </c>
      <c r="P31" s="25">
        <v>4100</v>
      </c>
      <c r="Q31" s="29">
        <v>9673</v>
      </c>
      <c r="R31" s="30" t="s">
        <v>565</v>
      </c>
      <c r="S31" s="20"/>
      <c r="T31" s="20"/>
      <c r="U31" s="20"/>
    </row>
    <row r="32" spans="1:22" s="86" customFormat="1" ht="30" customHeight="1" x14ac:dyDescent="0.25">
      <c r="A32" s="212">
        <f>IF(B32&lt;&gt;"",MAX(A$1:A31)+1,"")</f>
        <v>17</v>
      </c>
      <c r="B32" s="81" t="s">
        <v>2590</v>
      </c>
      <c r="C32" s="212">
        <v>1960</v>
      </c>
      <c r="D32" s="212" t="s">
        <v>1844</v>
      </c>
      <c r="E32" s="210" t="s">
        <v>16</v>
      </c>
      <c r="F32" s="238">
        <v>2</v>
      </c>
      <c r="G32" s="238">
        <v>1</v>
      </c>
      <c r="H32" s="25">
        <v>380.9</v>
      </c>
      <c r="I32" s="211">
        <v>0</v>
      </c>
      <c r="J32" s="82">
        <v>230.2</v>
      </c>
      <c r="K32" s="25">
        <f t="shared" si="3"/>
        <v>5753037.6999999993</v>
      </c>
      <c r="L32" s="211">
        <v>0</v>
      </c>
      <c r="M32" s="211">
        <v>0</v>
      </c>
      <c r="N32" s="25">
        <v>0</v>
      </c>
      <c r="O32" s="211">
        <f>IFERROR(
  IF(LOOKUP(2,1/($R$16:$R32&lt;&gt;""),$R$16:$R32)="12.2026",
    VLOOKUP(LOOKUP(2,1/($B$16:$B32&lt;&gt;""),$B$16:$B32), [1]Лист1!$C$12:$D$1205, 2, 0),
  IF(LOOKUP(2,1/($R$16:$R32&lt;&gt;""),$R$16:$R32)="12.2027",
    VLOOKUP(LOOKUP(2,1/($B$16:$B32&lt;&gt;""),$B$16:$B32), [1]Лист1!$C$1209:$D$2016, 2, 0),
  IF(LOOKUP(2,1/($R$16:$R32&lt;&gt;""),$R$16:$R32)="12.2028",
    VLOOKUP(LOOKUP(2,1/($B$16:$B32&lt;&gt;""),$B$16:$B32), [1]Лист1!$C$2020:$D$2907, 2, 0),
  ""))), "")</f>
        <v>5753037.6999999993</v>
      </c>
      <c r="P32" s="25">
        <f>K32/H32</f>
        <v>15103.800735101075</v>
      </c>
      <c r="Q32" s="29">
        <v>9673</v>
      </c>
      <c r="R32" s="30" t="s">
        <v>565</v>
      </c>
      <c r="S32" s="85"/>
      <c r="T32" s="85"/>
      <c r="U32" s="85"/>
    </row>
    <row r="33" spans="1:22" s="42" customFormat="1" ht="30" customHeight="1" x14ac:dyDescent="0.25">
      <c r="A33" s="285">
        <f>IF(B33&lt;&gt;"",MAX(A$1:A32)+1,"")</f>
        <v>18</v>
      </c>
      <c r="B33" s="283" t="s">
        <v>675</v>
      </c>
      <c r="C33" s="285">
        <v>1973</v>
      </c>
      <c r="D33" s="285" t="s">
        <v>1844</v>
      </c>
      <c r="E33" s="285" t="s">
        <v>16</v>
      </c>
      <c r="F33" s="39">
        <v>2</v>
      </c>
      <c r="G33" s="39">
        <v>1</v>
      </c>
      <c r="H33" s="40">
        <v>320.10000000000002</v>
      </c>
      <c r="I33" s="40">
        <v>0</v>
      </c>
      <c r="J33" s="40">
        <v>320.10000000000002</v>
      </c>
      <c r="K33" s="25">
        <f t="shared" si="3"/>
        <v>4469570.4000000004</v>
      </c>
      <c r="L33" s="282">
        <v>0</v>
      </c>
      <c r="M33" s="282">
        <v>0</v>
      </c>
      <c r="N33" s="282">
        <v>0</v>
      </c>
      <c r="O33" s="282">
        <f>IFERROR(
  IF(LOOKUP(2,1/($R$16:$R33&lt;&gt;""),$R$16:$R33)="12.2026",
    VLOOKUP(LOOKUP(2,1/($B$16:$B33&lt;&gt;""),$B$16:$B33), [1]Лист1!$C$12:$D$1205, 2, 0),
  IF(LOOKUP(2,1/($R$16:$R33&lt;&gt;""),$R$16:$R33)="12.2027",
    VLOOKUP(LOOKUP(2,1/($B$16:$B33&lt;&gt;""),$B$16:$B33), [1]Лист1!$C$1209:$D$2016, 2, 0),
  IF(LOOKUP(2,1/($R$16:$R33&lt;&gt;""),$R$16:$R33)="12.2028",
    VLOOKUP(LOOKUP(2,1/($B$16:$B33&lt;&gt;""),$B$16:$B33), [1]Лист1!$C$2020:$D$2907, 2, 0),
  ""))), "")</f>
        <v>4469570.4000000004</v>
      </c>
      <c r="P33" s="282">
        <f>K33/H33</f>
        <v>13963.044048734771</v>
      </c>
      <c r="Q33" s="282">
        <v>9673</v>
      </c>
      <c r="R33" s="294" t="s">
        <v>563</v>
      </c>
      <c r="S33" s="80"/>
    </row>
    <row r="34" spans="1:22" s="42" customFormat="1" ht="30" customHeight="1" x14ac:dyDescent="0.25">
      <c r="A34" s="212">
        <f>IF(B34&lt;&gt;"",MAX(A$1:A33)+1,"")</f>
        <v>19</v>
      </c>
      <c r="B34" s="223" t="s">
        <v>2650</v>
      </c>
      <c r="C34" s="212">
        <v>1976</v>
      </c>
      <c r="D34" s="212" t="s">
        <v>1844</v>
      </c>
      <c r="E34" s="212" t="s">
        <v>16</v>
      </c>
      <c r="F34" s="39">
        <v>2</v>
      </c>
      <c r="G34" s="39">
        <v>2</v>
      </c>
      <c r="H34" s="40">
        <v>767.83</v>
      </c>
      <c r="I34" s="40">
        <v>0</v>
      </c>
      <c r="J34" s="40">
        <v>465.5</v>
      </c>
      <c r="K34" s="25">
        <f t="shared" si="3"/>
        <v>4841591.72</v>
      </c>
      <c r="L34" s="211">
        <v>0</v>
      </c>
      <c r="M34" s="211">
        <v>0</v>
      </c>
      <c r="N34" s="211">
        <v>0</v>
      </c>
      <c r="O34" s="211">
        <f>IFERROR(
  IF(LOOKUP(2,1/($R$16:$R34&lt;&gt;""),$R$16:$R34)="12.2026",
    VLOOKUP(LOOKUP(2,1/($B$16:$B34&lt;&gt;""),$B$16:$B34), [1]Лист1!$C$12:$D$1205, 2, 0),
  IF(LOOKUP(2,1/($R$16:$R34&lt;&gt;""),$R$16:$R34)="12.2027",
    VLOOKUP(LOOKUP(2,1/($B$16:$B34&lt;&gt;""),$B$16:$B34), [1]Лист1!$C$1209:$D$2016, 2, 0),
  IF(LOOKUP(2,1/($R$16:$R34&lt;&gt;""),$R$16:$R34)="12.2028",
    VLOOKUP(LOOKUP(2,1/($B$16:$B34&lt;&gt;""),$B$16:$B34), [1]Лист1!$C$2020:$D$2907, 2, 0),
  ""))), "")</f>
        <v>4841591.72</v>
      </c>
      <c r="P34" s="211">
        <f>K34/H34</f>
        <v>6305.5516455465395</v>
      </c>
      <c r="Q34" s="211">
        <v>9673</v>
      </c>
      <c r="R34" s="218" t="s">
        <v>565</v>
      </c>
      <c r="S34" s="41"/>
    </row>
    <row r="35" spans="1:22" s="42" customFormat="1" ht="30" customHeight="1" x14ac:dyDescent="0.25">
      <c r="A35" s="212">
        <f>IF(B35&lt;&gt;"",MAX(A$1:A34)+1,"")</f>
        <v>20</v>
      </c>
      <c r="B35" s="223" t="s">
        <v>676</v>
      </c>
      <c r="C35" s="212">
        <v>1972</v>
      </c>
      <c r="D35" s="212" t="s">
        <v>1844</v>
      </c>
      <c r="E35" s="212" t="s">
        <v>16</v>
      </c>
      <c r="F35" s="39">
        <v>2</v>
      </c>
      <c r="G35" s="39">
        <v>1</v>
      </c>
      <c r="H35" s="40">
        <v>344.3</v>
      </c>
      <c r="I35" s="40">
        <v>0</v>
      </c>
      <c r="J35" s="40">
        <v>344.3</v>
      </c>
      <c r="K35" s="25">
        <f t="shared" si="3"/>
        <v>4997444.2</v>
      </c>
      <c r="L35" s="211">
        <v>0</v>
      </c>
      <c r="M35" s="211">
        <v>0</v>
      </c>
      <c r="N35" s="211">
        <v>0</v>
      </c>
      <c r="O35" s="211">
        <f>IFERROR(
  IF(LOOKUP(2,1/($R$16:$R35&lt;&gt;""),$R$16:$R35)="12.2026",
    VLOOKUP(LOOKUP(2,1/($B$16:$B35&lt;&gt;""),$B$16:$B35), [1]Лист1!$C$12:$D$1205, 2, 0),
  IF(LOOKUP(2,1/($R$16:$R35&lt;&gt;""),$R$16:$R35)="12.2027",
    VLOOKUP(LOOKUP(2,1/($B$16:$B35&lt;&gt;""),$B$16:$B35), [1]Лист1!$C$1209:$D$2016, 2, 0),
  IF(LOOKUP(2,1/($R$16:$R35&lt;&gt;""),$R$16:$R35)="12.2028",
    VLOOKUP(LOOKUP(2,1/($B$16:$B35&lt;&gt;""),$B$16:$B35), [1]Лист1!$C$2020:$D$2907, 2, 0),
  ""))), "")</f>
        <v>4997444.2</v>
      </c>
      <c r="P35" s="211">
        <f>K35/H35</f>
        <v>14514.795817600929</v>
      </c>
      <c r="Q35" s="211">
        <v>9673</v>
      </c>
      <c r="R35" s="218" t="s">
        <v>563</v>
      </c>
      <c r="S35" s="41"/>
    </row>
    <row r="36" spans="1:22" ht="30" customHeight="1" x14ac:dyDescent="0.25">
      <c r="A36" s="182" t="s">
        <v>2069</v>
      </c>
      <c r="B36" s="182"/>
      <c r="C36" s="182"/>
      <c r="D36" s="182"/>
      <c r="E36" s="182"/>
      <c r="F36" s="182"/>
      <c r="G36" s="182"/>
      <c r="H36" s="182"/>
      <c r="I36" s="182"/>
      <c r="J36" s="182"/>
      <c r="K36" s="182"/>
      <c r="L36" s="182"/>
      <c r="M36" s="182"/>
      <c r="N36" s="182"/>
      <c r="O36" s="182"/>
      <c r="P36" s="182"/>
      <c r="Q36" s="182"/>
      <c r="R36" s="182"/>
      <c r="S36" s="87"/>
    </row>
    <row r="37" spans="1:22" s="32" customFormat="1" ht="48.75" customHeight="1" x14ac:dyDescent="0.25">
      <c r="A37" s="382" t="s">
        <v>2070</v>
      </c>
      <c r="B37" s="382"/>
      <c r="C37" s="61" t="s">
        <v>17</v>
      </c>
      <c r="D37" s="61" t="s">
        <v>17</v>
      </c>
      <c r="E37" s="61" t="s">
        <v>17</v>
      </c>
      <c r="F37" s="61" t="s">
        <v>17</v>
      </c>
      <c r="G37" s="61" t="s">
        <v>17</v>
      </c>
      <c r="H37" s="27">
        <f>SUM(H38:H264)</f>
        <v>507402.54000000027</v>
      </c>
      <c r="I37" s="27">
        <f t="shared" ref="I37:O37" si="7">SUM(I38:I264)</f>
        <v>31931.860000000015</v>
      </c>
      <c r="J37" s="27">
        <f t="shared" si="7"/>
        <v>407792.31</v>
      </c>
      <c r="K37" s="27">
        <f t="shared" si="7"/>
        <v>2233148130.5999985</v>
      </c>
      <c r="L37" s="27">
        <f t="shared" si="7"/>
        <v>0</v>
      </c>
      <c r="M37" s="27">
        <f t="shared" si="7"/>
        <v>0</v>
      </c>
      <c r="N37" s="27">
        <f t="shared" si="7"/>
        <v>0</v>
      </c>
      <c r="O37" s="27">
        <f t="shared" si="7"/>
        <v>2233148130.5999985</v>
      </c>
      <c r="P37" s="27">
        <f t="shared" ref="P37:P47" si="8">K37/H37</f>
        <v>4401.1370747178307</v>
      </c>
      <c r="Q37" s="27" t="s">
        <v>17</v>
      </c>
      <c r="R37" s="78" t="s">
        <v>17</v>
      </c>
      <c r="S37" s="88"/>
      <c r="T37" s="88"/>
    </row>
    <row r="38" spans="1:22" s="210" customFormat="1" ht="30" customHeight="1" x14ac:dyDescent="0.25">
      <c r="A38" s="212">
        <f>IF(B38&lt;&gt;"",MAX(A$1:A37)+1,"")</f>
        <v>21</v>
      </c>
      <c r="B38" s="223" t="s">
        <v>1955</v>
      </c>
      <c r="C38" s="212">
        <v>1998</v>
      </c>
      <c r="D38" s="212" t="s">
        <v>1844</v>
      </c>
      <c r="E38" s="210" t="s">
        <v>16</v>
      </c>
      <c r="F38" s="210">
        <v>9</v>
      </c>
      <c r="G38" s="210">
        <v>1</v>
      </c>
      <c r="H38" s="211">
        <v>4345</v>
      </c>
      <c r="I38" s="211">
        <v>17.899999999999999</v>
      </c>
      <c r="J38" s="211">
        <v>3173.2</v>
      </c>
      <c r="K38" s="211">
        <f t="shared" ref="K38:K46" si="9">SUM(L38:O38)</f>
        <v>3738272.4000000004</v>
      </c>
      <c r="L38" s="211">
        <v>0</v>
      </c>
      <c r="M38" s="211">
        <v>0</v>
      </c>
      <c r="N38" s="211">
        <v>0</v>
      </c>
      <c r="O38" s="211">
        <f>IFERROR(
  IF(LOOKUP(2,1/($R$16:$R38&lt;&gt;""),$R$16:$R38)="12.2026",
    VLOOKUP(LOOKUP(2,1/($B$16:$B38&lt;&gt;""),$B$16:$B38), [1]Лист1!$C$12:$D$1205, 2, 0),
  IF(LOOKUP(2,1/($R$16:$R38&lt;&gt;""),$R$16:$R38)="12.2027",
    VLOOKUP(LOOKUP(2,1/($B$16:$B38&lt;&gt;""),$B$16:$B38), [1]Лист1!$C$1209:$D$2016, 2, 0),
  IF(LOOKUP(2,1/($R$16:$R38&lt;&gt;""),$R$16:$R38)="12.2028",
    VLOOKUP(LOOKUP(2,1/($B$16:$B38&lt;&gt;""),$B$16:$B38), [1]Лист1!$C$2020:$D$2907, 2, 0),
  ""))), "")</f>
        <v>3738272.4000000004</v>
      </c>
      <c r="P38" s="211">
        <f t="shared" si="8"/>
        <v>860.36188722669749</v>
      </c>
      <c r="Q38" s="237">
        <v>9673</v>
      </c>
      <c r="R38" s="30" t="s">
        <v>565</v>
      </c>
      <c r="S38" s="89"/>
      <c r="T38" s="90"/>
      <c r="U38" s="90"/>
      <c r="V38" s="237"/>
    </row>
    <row r="39" spans="1:22" s="210" customFormat="1" ht="30" customHeight="1" x14ac:dyDescent="0.25">
      <c r="A39" s="212">
        <f>IF(B39&lt;&gt;"",MAX(A$1:A38)+1,"")</f>
        <v>22</v>
      </c>
      <c r="B39" s="223" t="s">
        <v>1845</v>
      </c>
      <c r="C39" s="212">
        <v>1988</v>
      </c>
      <c r="D39" s="212" t="s">
        <v>1844</v>
      </c>
      <c r="E39" s="210" t="s">
        <v>18</v>
      </c>
      <c r="F39" s="210">
        <v>9</v>
      </c>
      <c r="G39" s="210">
        <v>2</v>
      </c>
      <c r="H39" s="211">
        <v>4840.3999999999996</v>
      </c>
      <c r="I39" s="211">
        <v>0</v>
      </c>
      <c r="J39" s="211">
        <v>3885.8</v>
      </c>
      <c r="K39" s="211">
        <f t="shared" si="9"/>
        <v>7247811.29</v>
      </c>
      <c r="L39" s="211">
        <v>0</v>
      </c>
      <c r="M39" s="211">
        <v>0</v>
      </c>
      <c r="N39" s="211">
        <v>0</v>
      </c>
      <c r="O39" s="211">
        <f>IFERROR(
  IF(LOOKUP(2,1/($R$16:$R39&lt;&gt;""),$R$16:$R39)="12.2026",
    VLOOKUP(LOOKUP(2,1/($B$16:$B39&lt;&gt;""),$B$16:$B39), [1]Лист1!$C$12:$D$1205, 2, 0),
  IF(LOOKUP(2,1/($R$16:$R39&lt;&gt;""),$R$16:$R39)="12.2027",
    VLOOKUP(LOOKUP(2,1/($B$16:$B39&lt;&gt;""),$B$16:$B39), [1]Лист1!$C$1209:$D$2016, 2, 0),
  IF(LOOKUP(2,1/($R$16:$R39&lt;&gt;""),$R$16:$R39)="12.2028",
    VLOOKUP(LOOKUP(2,1/($B$16:$B39&lt;&gt;""),$B$16:$B39), [1]Лист1!$C$2020:$D$2907, 2, 0),
  ""))), "")</f>
        <v>7247811.29</v>
      </c>
      <c r="P39" s="211">
        <f t="shared" si="8"/>
        <v>1497.357922898934</v>
      </c>
      <c r="Q39" s="237">
        <v>9673</v>
      </c>
      <c r="R39" s="30" t="s">
        <v>565</v>
      </c>
      <c r="S39" s="89"/>
      <c r="T39" s="90"/>
      <c r="U39" s="90"/>
      <c r="V39" s="237"/>
    </row>
    <row r="40" spans="1:22" s="33" customFormat="1" ht="30" customHeight="1" x14ac:dyDescent="0.25">
      <c r="A40" s="212">
        <f>IF(B40&lt;&gt;"",MAX(A$1:A39)+1,"")</f>
        <v>23</v>
      </c>
      <c r="B40" s="223" t="s">
        <v>602</v>
      </c>
      <c r="C40" s="212">
        <v>1972</v>
      </c>
      <c r="D40" s="212" t="s">
        <v>1844</v>
      </c>
      <c r="E40" s="212" t="s">
        <v>16</v>
      </c>
      <c r="F40" s="210">
        <v>5</v>
      </c>
      <c r="G40" s="210">
        <v>6</v>
      </c>
      <c r="H40" s="211">
        <v>4488.6000000000004</v>
      </c>
      <c r="I40" s="211">
        <v>0</v>
      </c>
      <c r="J40" s="211">
        <v>4475.1400000000003</v>
      </c>
      <c r="K40" s="211">
        <f t="shared" si="9"/>
        <v>34655835</v>
      </c>
      <c r="L40" s="211">
        <v>0</v>
      </c>
      <c r="M40" s="211">
        <v>0</v>
      </c>
      <c r="N40" s="211">
        <v>0</v>
      </c>
      <c r="O40" s="211">
        <f>IFERROR(
  IF(LOOKUP(2,1/($R$16:$R40&lt;&gt;""),$R$16:$R40)="12.2026",
    VLOOKUP(LOOKUP(2,1/($B$16:$B40&lt;&gt;""),$B$16:$B40), [1]Лист1!$C$12:$D$1205, 2, 0),
  IF(LOOKUP(2,1/($R$16:$R40&lt;&gt;""),$R$16:$R40)="12.2027",
    VLOOKUP(LOOKUP(2,1/($B$16:$B40&lt;&gt;""),$B$16:$B40), [1]Лист1!$C$1209:$D$2016, 2, 0),
  IF(LOOKUP(2,1/($R$16:$R40&lt;&gt;""),$R$16:$R40)="12.2028",
    VLOOKUP(LOOKUP(2,1/($B$16:$B40&lt;&gt;""),$B$16:$B40), [1]Лист1!$C$2020:$D$2907, 2, 0),
  ""))), "")</f>
        <v>34655835</v>
      </c>
      <c r="P40" s="211">
        <f t="shared" si="8"/>
        <v>7720.856168961368</v>
      </c>
      <c r="Q40" s="237">
        <v>9673</v>
      </c>
      <c r="R40" s="30" t="s">
        <v>563</v>
      </c>
      <c r="S40" s="32"/>
      <c r="T40" s="32"/>
      <c r="U40" s="32"/>
    </row>
    <row r="41" spans="1:22" s="33" customFormat="1" ht="30" customHeight="1" x14ac:dyDescent="0.25">
      <c r="A41" s="212">
        <f>IF(B41&lt;&gt;"",MAX(A$1:A40)+1,"")</f>
        <v>24</v>
      </c>
      <c r="B41" s="223" t="s">
        <v>1856</v>
      </c>
      <c r="C41" s="212">
        <v>1987</v>
      </c>
      <c r="D41" s="212" t="s">
        <v>1844</v>
      </c>
      <c r="E41" s="212" t="s">
        <v>16</v>
      </c>
      <c r="F41" s="210">
        <v>5</v>
      </c>
      <c r="G41" s="210">
        <v>4</v>
      </c>
      <c r="H41" s="211">
        <v>3833.3</v>
      </c>
      <c r="I41" s="211">
        <v>0</v>
      </c>
      <c r="J41" s="211">
        <v>3833.3</v>
      </c>
      <c r="K41" s="211">
        <f t="shared" si="9"/>
        <v>5514800</v>
      </c>
      <c r="L41" s="211">
        <v>0</v>
      </c>
      <c r="M41" s="211">
        <v>0</v>
      </c>
      <c r="N41" s="211">
        <v>0</v>
      </c>
      <c r="O41" s="211">
        <f>IFERROR(
  IF(LOOKUP(2,1/($R$16:$R41&lt;&gt;""),$R$16:$R41)="12.2026",
    VLOOKUP(LOOKUP(2,1/($B$16:$B41&lt;&gt;""),$B$16:$B41), [1]Лист1!$C$12:$D$1205, 2, 0),
  IF(LOOKUP(2,1/($R$16:$R41&lt;&gt;""),$R$16:$R41)="12.2027",
    VLOOKUP(LOOKUP(2,1/($B$16:$B41&lt;&gt;""),$B$16:$B41), [1]Лист1!$C$1209:$D$2016, 2, 0),
  IF(LOOKUP(2,1/($R$16:$R41&lt;&gt;""),$R$16:$R41)="12.2028",
    VLOOKUP(LOOKUP(2,1/($B$16:$B41&lt;&gt;""),$B$16:$B41), [1]Лист1!$C$2020:$D$2907, 2, 0),
  ""))), "")</f>
        <v>5514800</v>
      </c>
      <c r="P41" s="211">
        <f t="shared" si="8"/>
        <v>1438.6559883129419</v>
      </c>
      <c r="Q41" s="237">
        <v>9673</v>
      </c>
      <c r="R41" s="30" t="s">
        <v>563</v>
      </c>
      <c r="S41" s="32"/>
      <c r="T41" s="32"/>
      <c r="U41" s="32"/>
    </row>
    <row r="42" spans="1:22" s="210" customFormat="1" ht="30" customHeight="1" x14ac:dyDescent="0.25">
      <c r="A42" s="212">
        <f>IF(B42&lt;&gt;"",MAX(A$1:A41)+1,"")</f>
        <v>25</v>
      </c>
      <c r="B42" s="223" t="s">
        <v>536</v>
      </c>
      <c r="C42" s="212">
        <v>1954</v>
      </c>
      <c r="D42" s="212" t="s">
        <v>1844</v>
      </c>
      <c r="E42" s="210" t="s">
        <v>16</v>
      </c>
      <c r="F42" s="210">
        <v>3</v>
      </c>
      <c r="G42" s="210">
        <v>3</v>
      </c>
      <c r="H42" s="211">
        <v>2857.5</v>
      </c>
      <c r="I42" s="211">
        <v>806.69</v>
      </c>
      <c r="J42" s="211">
        <v>1822.8</v>
      </c>
      <c r="K42" s="211">
        <f t="shared" si="9"/>
        <v>34883.410000000003</v>
      </c>
      <c r="L42" s="211">
        <v>0</v>
      </c>
      <c r="M42" s="211">
        <v>0</v>
      </c>
      <c r="N42" s="211">
        <v>0</v>
      </c>
      <c r="O42" s="211">
        <f>IFERROR(
  IF(LOOKUP(2,1/($R$16:$R42&lt;&gt;""),$R$16:$R42)="12.2026",
    VLOOKUP(LOOKUP(2,1/($B$16:$B42&lt;&gt;""),$B$16:$B42), [1]Лист1!$C$12:$D$1205, 2, 0),
  IF(LOOKUP(2,1/($R$16:$R42&lt;&gt;""),$R$16:$R42)="12.2027",
    VLOOKUP(LOOKUP(2,1/($B$16:$B42&lt;&gt;""),$B$16:$B42), [1]Лист1!$C$1209:$D$2016, 2, 0),
  IF(LOOKUP(2,1/($R$16:$R42&lt;&gt;""),$R$16:$R42)="12.2028",
    VLOOKUP(LOOKUP(2,1/($B$16:$B42&lt;&gt;""),$B$16:$B42), [1]Лист1!$C$2020:$D$2907, 2, 0),
  ""))), "")</f>
        <v>34883.410000000003</v>
      </c>
      <c r="P42" s="211">
        <f t="shared" si="8"/>
        <v>12.207667541557306</v>
      </c>
      <c r="Q42" s="237">
        <v>9673</v>
      </c>
      <c r="R42" s="30" t="s">
        <v>565</v>
      </c>
      <c r="S42" s="89"/>
      <c r="T42" s="90"/>
      <c r="U42" s="90"/>
      <c r="V42" s="237"/>
    </row>
    <row r="43" spans="1:22" s="33" customFormat="1" ht="30" customHeight="1" x14ac:dyDescent="0.25">
      <c r="A43" s="212">
        <f>IF(B43&lt;&gt;"",MAX(A$1:A42)+1,"")</f>
        <v>26</v>
      </c>
      <c r="B43" s="223" t="s">
        <v>603</v>
      </c>
      <c r="C43" s="212">
        <v>1978</v>
      </c>
      <c r="D43" s="212" t="s">
        <v>1844</v>
      </c>
      <c r="E43" s="212" t="s">
        <v>18</v>
      </c>
      <c r="F43" s="210">
        <v>9</v>
      </c>
      <c r="G43" s="210">
        <v>4</v>
      </c>
      <c r="H43" s="211">
        <v>7430.7</v>
      </c>
      <c r="I43" s="211">
        <v>0</v>
      </c>
      <c r="J43" s="211">
        <v>7430.7</v>
      </c>
      <c r="K43" s="211">
        <f t="shared" si="9"/>
        <v>53906982.5</v>
      </c>
      <c r="L43" s="211">
        <v>0</v>
      </c>
      <c r="M43" s="211">
        <v>0</v>
      </c>
      <c r="N43" s="211">
        <v>0</v>
      </c>
      <c r="O43" s="211">
        <f>IFERROR(
  IF(LOOKUP(2,1/($R$16:$R43&lt;&gt;""),$R$16:$R43)="12.2026",
    VLOOKUP(LOOKUP(2,1/($B$16:$B43&lt;&gt;""),$B$16:$B43), [1]Лист1!$C$12:$D$1205, 2, 0),
  IF(LOOKUP(2,1/($R$16:$R43&lt;&gt;""),$R$16:$R43)="12.2027",
    VLOOKUP(LOOKUP(2,1/($B$16:$B43&lt;&gt;""),$B$16:$B43), [1]Лист1!$C$1209:$D$2016, 2, 0),
  IF(LOOKUP(2,1/($R$16:$R43&lt;&gt;""),$R$16:$R43)="12.2028",
    VLOOKUP(LOOKUP(2,1/($B$16:$B43&lt;&gt;""),$B$16:$B43), [1]Лист1!$C$2020:$D$2907, 2, 0),
  ""))), "")</f>
        <v>53906982.5</v>
      </c>
      <c r="P43" s="211">
        <f t="shared" si="8"/>
        <v>7254.6304520435497</v>
      </c>
      <c r="Q43" s="237">
        <v>9673</v>
      </c>
      <c r="R43" s="30" t="s">
        <v>563</v>
      </c>
      <c r="S43" s="32"/>
      <c r="T43" s="32"/>
      <c r="U43" s="32"/>
    </row>
    <row r="44" spans="1:22" s="33" customFormat="1" ht="30" customHeight="1" x14ac:dyDescent="0.25">
      <c r="A44" s="212">
        <f>IF(B44&lt;&gt;"",MAX(A$1:A43)+1,"")</f>
        <v>27</v>
      </c>
      <c r="B44" s="223" t="s">
        <v>531</v>
      </c>
      <c r="C44" s="212">
        <v>1983</v>
      </c>
      <c r="D44" s="212" t="s">
        <v>1844</v>
      </c>
      <c r="E44" s="210" t="s">
        <v>16</v>
      </c>
      <c r="F44" s="212">
        <v>5</v>
      </c>
      <c r="G44" s="212">
        <v>2</v>
      </c>
      <c r="H44" s="211">
        <v>4803.68</v>
      </c>
      <c r="I44" s="211">
        <v>337.9</v>
      </c>
      <c r="J44" s="211">
        <v>3502.63</v>
      </c>
      <c r="K44" s="211">
        <f t="shared" si="9"/>
        <v>25136573.600000001</v>
      </c>
      <c r="L44" s="211">
        <v>0</v>
      </c>
      <c r="M44" s="211">
        <v>0</v>
      </c>
      <c r="N44" s="211">
        <v>0</v>
      </c>
      <c r="O44" s="211">
        <f>IFERROR(
  IF(LOOKUP(2,1/($R$16:$R44&lt;&gt;""),$R$16:$R44)="12.2026",
    VLOOKUP(LOOKUP(2,1/($B$16:$B44&lt;&gt;""),$B$16:$B44), [1]Лист1!$C$12:$D$1205, 2, 0),
  IF(LOOKUP(2,1/($R$16:$R44&lt;&gt;""),$R$16:$R44)="12.2027",
    VLOOKUP(LOOKUP(2,1/($B$16:$B44&lt;&gt;""),$B$16:$B44), [1]Лист1!$C$1209:$D$2016, 2, 0),
  IF(LOOKUP(2,1/($R$16:$R44&lt;&gt;""),$R$16:$R44)="12.2028",
    VLOOKUP(LOOKUP(2,1/($B$16:$B44&lt;&gt;""),$B$16:$B44), [1]Лист1!$C$2020:$D$2907, 2, 0),
  ""))), "")</f>
        <v>25136573.600000001</v>
      </c>
      <c r="P44" s="211">
        <f t="shared" si="8"/>
        <v>5232.7743729807144</v>
      </c>
      <c r="Q44" s="237">
        <v>9673</v>
      </c>
      <c r="R44" s="30" t="s">
        <v>564</v>
      </c>
      <c r="S44" s="32"/>
      <c r="T44" s="32"/>
      <c r="U44" s="32"/>
    </row>
    <row r="45" spans="1:22" s="33" customFormat="1" ht="30" customHeight="1" x14ac:dyDescent="0.25">
      <c r="A45" s="212">
        <f>IF(B45&lt;&gt;"",MAX(A$1:A44)+1,"")</f>
        <v>28</v>
      </c>
      <c r="B45" s="223" t="s">
        <v>604</v>
      </c>
      <c r="C45" s="210">
        <v>1971</v>
      </c>
      <c r="D45" s="212" t="s">
        <v>1844</v>
      </c>
      <c r="E45" s="210" t="s">
        <v>82</v>
      </c>
      <c r="F45" s="210">
        <v>1</v>
      </c>
      <c r="G45" s="210">
        <v>3</v>
      </c>
      <c r="H45" s="211">
        <v>364.1</v>
      </c>
      <c r="I45" s="211">
        <v>0</v>
      </c>
      <c r="J45" s="211">
        <v>213.24</v>
      </c>
      <c r="K45" s="211">
        <f t="shared" si="9"/>
        <v>7034969.5</v>
      </c>
      <c r="L45" s="211">
        <v>0</v>
      </c>
      <c r="M45" s="211">
        <v>0</v>
      </c>
      <c r="N45" s="211">
        <v>0</v>
      </c>
      <c r="O45" s="211">
        <f>IFERROR(
  IF(LOOKUP(2,1/($R$16:$R45&lt;&gt;""),$R$16:$R45)="12.2026",
    VLOOKUP(LOOKUP(2,1/($B$16:$B45&lt;&gt;""),$B$16:$B45), [1]Лист1!$C$12:$D$1205, 2, 0),
  IF(LOOKUP(2,1/($R$16:$R45&lt;&gt;""),$R$16:$R45)="12.2027",
    VLOOKUP(LOOKUP(2,1/($B$16:$B45&lt;&gt;""),$B$16:$B45), [1]Лист1!$C$1209:$D$2016, 2, 0),
  IF(LOOKUP(2,1/($R$16:$R45&lt;&gt;""),$R$16:$R45)="12.2028",
    VLOOKUP(LOOKUP(2,1/($B$16:$B45&lt;&gt;""),$B$16:$B45), [1]Лист1!$C$2020:$D$2907, 2, 0),
  ""))), "")</f>
        <v>7034969.5</v>
      </c>
      <c r="P45" s="211">
        <f t="shared" si="8"/>
        <v>19321.531172754738</v>
      </c>
      <c r="Q45" s="237">
        <v>9673</v>
      </c>
      <c r="R45" s="30" t="s">
        <v>563</v>
      </c>
      <c r="S45" s="32"/>
      <c r="T45" s="32"/>
      <c r="U45" s="32"/>
    </row>
    <row r="46" spans="1:22" s="33" customFormat="1" ht="30" customHeight="1" x14ac:dyDescent="0.25">
      <c r="A46" s="212">
        <f>IF(B46&lt;&gt;"",MAX(A$1:A45)+1,"")</f>
        <v>29</v>
      </c>
      <c r="B46" s="223" t="s">
        <v>537</v>
      </c>
      <c r="C46" s="212">
        <v>1959</v>
      </c>
      <c r="D46" s="212" t="s">
        <v>1844</v>
      </c>
      <c r="E46" s="212" t="s">
        <v>16</v>
      </c>
      <c r="F46" s="210">
        <v>3</v>
      </c>
      <c r="G46" s="210">
        <v>3</v>
      </c>
      <c r="H46" s="211">
        <v>1582.7</v>
      </c>
      <c r="I46" s="211">
        <v>0</v>
      </c>
      <c r="J46" s="211">
        <v>1435.2</v>
      </c>
      <c r="K46" s="211">
        <f t="shared" si="9"/>
        <v>27973.39</v>
      </c>
      <c r="L46" s="211">
        <v>0</v>
      </c>
      <c r="M46" s="211">
        <v>0</v>
      </c>
      <c r="N46" s="211">
        <v>0</v>
      </c>
      <c r="O46" s="211">
        <f>IFERROR(
  IF(LOOKUP(2,1/($R$16:$R46&lt;&gt;""),$R$16:$R46)="12.2026",
    VLOOKUP(LOOKUP(2,1/($B$16:$B46&lt;&gt;""),$B$16:$B46), [1]Лист1!$C$12:$D$1205, 2, 0),
  IF(LOOKUP(2,1/($R$16:$R46&lt;&gt;""),$R$16:$R46)="12.2027",
    VLOOKUP(LOOKUP(2,1/($B$16:$B46&lt;&gt;""),$B$16:$B46), [1]Лист1!$C$1209:$D$2016, 2, 0),
  IF(LOOKUP(2,1/($R$16:$R46&lt;&gt;""),$R$16:$R46)="12.2028",
    VLOOKUP(LOOKUP(2,1/($B$16:$B46&lt;&gt;""),$B$16:$B46), [1]Лист1!$C$2020:$D$2907, 2, 0),
  ""))), "")</f>
        <v>27973.39</v>
      </c>
      <c r="P46" s="211">
        <f t="shared" si="8"/>
        <v>17.674474000126366</v>
      </c>
      <c r="Q46" s="237">
        <v>9673</v>
      </c>
      <c r="R46" s="30" t="s">
        <v>565</v>
      </c>
      <c r="S46" s="32"/>
      <c r="T46" s="32"/>
      <c r="U46" s="32"/>
    </row>
    <row r="47" spans="1:22" s="33" customFormat="1" ht="30" customHeight="1" x14ac:dyDescent="0.25">
      <c r="A47" s="380">
        <f>IF(B47&lt;&gt;"",MAX(A$1:A46)+1,"")</f>
        <v>30</v>
      </c>
      <c r="B47" s="317" t="s">
        <v>525</v>
      </c>
      <c r="C47" s="309">
        <v>1961</v>
      </c>
      <c r="D47" s="309" t="s">
        <v>1844</v>
      </c>
      <c r="E47" s="309" t="s">
        <v>16</v>
      </c>
      <c r="F47" s="307">
        <v>3</v>
      </c>
      <c r="G47" s="307">
        <v>3</v>
      </c>
      <c r="H47" s="311">
        <v>1717.3</v>
      </c>
      <c r="I47" s="311">
        <v>50</v>
      </c>
      <c r="J47" s="311">
        <v>1527.44</v>
      </c>
      <c r="K47" s="211">
        <f t="shared" ref="K47:K48" si="10">SUM(L47:O47)</f>
        <v>5202637</v>
      </c>
      <c r="L47" s="211">
        <v>0</v>
      </c>
      <c r="M47" s="211">
        <v>0</v>
      </c>
      <c r="N47" s="211">
        <v>0</v>
      </c>
      <c r="O47" s="211">
        <f>IFERROR(
  IF(LOOKUP(2,1/($R$16:$R47&lt;&gt;""),$R$16:$R47)="12.2026",
    VLOOKUP(LOOKUP(2,1/($B$16:$B47&lt;&gt;""),$B$16:$B47), [1]Лист1!$C$12:$D$1205, 2, 0),
  IF(LOOKUP(2,1/($R$16:$R47&lt;&gt;""),$R$16:$R47)="12.2027",
    VLOOKUP(LOOKUP(2,1/($B$16:$B47&lt;&gt;""),$B$16:$B47), [1]Лист1!$C$1209:$D$2016, 2, 0),
  IF(LOOKUP(2,1/($R$16:$R47&lt;&gt;""),$R$16:$R47)="12.2028",
    VLOOKUP(LOOKUP(2,1/($B$16:$B47&lt;&gt;""),$B$16:$B47), [1]Лист1!$C$2020:$D$2907, 2, 0),
  ""))), "")</f>
        <v>5202637</v>
      </c>
      <c r="P47" s="211">
        <f t="shared" si="8"/>
        <v>3029.5446340185176</v>
      </c>
      <c r="Q47" s="237">
        <v>9673</v>
      </c>
      <c r="R47" s="30" t="s">
        <v>565</v>
      </c>
      <c r="S47" s="32"/>
      <c r="T47" s="32"/>
      <c r="U47" s="32"/>
    </row>
    <row r="48" spans="1:22" s="33" customFormat="1" ht="30" customHeight="1" x14ac:dyDescent="0.25">
      <c r="A48" s="381"/>
      <c r="B48" s="318"/>
      <c r="C48" s="310"/>
      <c r="D48" s="310"/>
      <c r="E48" s="310"/>
      <c r="F48" s="308"/>
      <c r="G48" s="308"/>
      <c r="H48" s="312"/>
      <c r="I48" s="312"/>
      <c r="J48" s="312"/>
      <c r="K48" s="211">
        <f t="shared" si="10"/>
        <v>62664.57</v>
      </c>
      <c r="L48" s="192">
        <v>0</v>
      </c>
      <c r="M48" s="192">
        <v>0</v>
      </c>
      <c r="N48" s="192">
        <v>0</v>
      </c>
      <c r="O48" s="211">
        <f>IFERROR(
  IF(LOOKUP(2,1/($R$16:$R48&lt;&gt;""),$R$16:$R48)="12.2026",
    VLOOKUP(LOOKUP(2,1/($B$16:$B48&lt;&gt;""),$B$16:$B48), [1]Лист1!$C$12:$D$1205, 2, 0),
  IF(LOOKUP(2,1/($R$16:$R48&lt;&gt;""),$R$16:$R48)="12.2027",
    VLOOKUP(LOOKUP(2,1/($B$16:$B48&lt;&gt;""),$B$16:$B48), [1]Лист1!$C$1209:$D$2016, 2, 0),
  IF(LOOKUP(2,1/($R$16:$R48&lt;&gt;""),$R$16:$R48)="12.2028",
    VLOOKUP(LOOKUP(2,1/($B$16:$B48&lt;&gt;""),$B$16:$B48), [1]Лист1!$C$2020:$D$2907, 2, 0),
  ""))), "")</f>
        <v>62664.57</v>
      </c>
      <c r="P48" s="211">
        <f>K48/H47</f>
        <v>36.490170616665694</v>
      </c>
      <c r="Q48" s="237">
        <v>9673</v>
      </c>
      <c r="R48" s="30" t="s">
        <v>564</v>
      </c>
      <c r="S48" s="32"/>
      <c r="T48" s="32"/>
      <c r="U48" s="32"/>
    </row>
    <row r="49" spans="1:22" s="210" customFormat="1" ht="30" customHeight="1" x14ac:dyDescent="0.25">
      <c r="A49" s="212">
        <f>IF(B49&lt;&gt;"",MAX(A$1:A48)+1,"")</f>
        <v>31</v>
      </c>
      <c r="B49" s="223" t="s">
        <v>568</v>
      </c>
      <c r="C49" s="212">
        <v>1962</v>
      </c>
      <c r="D49" s="212" t="s">
        <v>1844</v>
      </c>
      <c r="E49" s="212" t="s">
        <v>16</v>
      </c>
      <c r="F49" s="210">
        <v>3</v>
      </c>
      <c r="G49" s="210">
        <v>3</v>
      </c>
      <c r="H49" s="211">
        <v>1675.2</v>
      </c>
      <c r="I49" s="211">
        <v>372.8</v>
      </c>
      <c r="J49" s="211">
        <v>1144.74</v>
      </c>
      <c r="K49" s="211">
        <f>SUM(L49:O49)</f>
        <v>61573.58</v>
      </c>
      <c r="L49" s="211">
        <v>0</v>
      </c>
      <c r="M49" s="211">
        <v>0</v>
      </c>
      <c r="N49" s="211">
        <v>0</v>
      </c>
      <c r="O49" s="211">
        <f>IFERROR(
  IF(LOOKUP(2,1/($R$16:$R49&lt;&gt;""),$R$16:$R49)="12.2026",
    VLOOKUP(LOOKUP(2,1/($B$16:$B49&lt;&gt;""),$B$16:$B49), [1]Лист1!$C$12:$D$1205, 2, 0),
  IF(LOOKUP(2,1/($R$16:$R49&lt;&gt;""),$R$16:$R49)="12.2027",
    VLOOKUP(LOOKUP(2,1/($B$16:$B49&lt;&gt;""),$B$16:$B49), [1]Лист1!$C$1209:$D$2016, 2, 0),
  IF(LOOKUP(2,1/($R$16:$R49&lt;&gt;""),$R$16:$R49)="12.2028",
    VLOOKUP(LOOKUP(2,1/($B$16:$B49&lt;&gt;""),$B$16:$B49), [1]Лист1!$C$2020:$D$2907, 2, 0),
  ""))), "")</f>
        <v>61573.58</v>
      </c>
      <c r="P49" s="211">
        <f>K49/H49</f>
        <v>36.755957497612222</v>
      </c>
      <c r="Q49" s="237">
        <v>9673</v>
      </c>
      <c r="R49" s="30" t="s">
        <v>564</v>
      </c>
      <c r="S49" s="91"/>
      <c r="T49" s="90"/>
      <c r="U49" s="90"/>
      <c r="V49" s="237"/>
    </row>
    <row r="50" spans="1:22" s="210" customFormat="1" ht="30" customHeight="1" x14ac:dyDescent="0.25">
      <c r="A50" s="212">
        <f>IF(B50&lt;&gt;"",MAX(A$1:A49)+1,"")</f>
        <v>32</v>
      </c>
      <c r="B50" s="223" t="s">
        <v>543</v>
      </c>
      <c r="C50" s="212">
        <v>1956</v>
      </c>
      <c r="D50" s="212" t="s">
        <v>1844</v>
      </c>
      <c r="E50" s="212" t="s">
        <v>16</v>
      </c>
      <c r="F50" s="210">
        <v>2</v>
      </c>
      <c r="G50" s="210">
        <v>2</v>
      </c>
      <c r="H50" s="211">
        <v>776.7</v>
      </c>
      <c r="I50" s="211">
        <v>0</v>
      </c>
      <c r="J50" s="211">
        <v>584.79999999999995</v>
      </c>
      <c r="K50" s="211">
        <f>SUM(L50:O50)</f>
        <v>11824.32</v>
      </c>
      <c r="L50" s="211">
        <v>0</v>
      </c>
      <c r="M50" s="211">
        <v>0</v>
      </c>
      <c r="N50" s="211">
        <v>0</v>
      </c>
      <c r="O50" s="211">
        <f>IFERROR(
  IF(LOOKUP(2,1/($R$16:$R50&lt;&gt;""),$R$16:$R50)="12.2026",
    VLOOKUP(LOOKUP(2,1/($B$16:$B50&lt;&gt;""),$B$16:$B50), [1]Лист1!$C$12:$D$1205, 2, 0),
  IF(LOOKUP(2,1/($R$16:$R50&lt;&gt;""),$R$16:$R50)="12.2027",
    VLOOKUP(LOOKUP(2,1/($B$16:$B50&lt;&gt;""),$B$16:$B50), [1]Лист1!$C$1209:$D$2016, 2, 0),
  IF(LOOKUP(2,1/($R$16:$R50&lt;&gt;""),$R$16:$R50)="12.2028",
    VLOOKUP(LOOKUP(2,1/($B$16:$B50&lt;&gt;""),$B$16:$B50), [1]Лист1!$C$2020:$D$2907, 2, 0),
  ""))), "")</f>
        <v>11824.32</v>
      </c>
      <c r="P50" s="211">
        <f>K50/H50</f>
        <v>15.223792970258787</v>
      </c>
      <c r="Q50" s="237">
        <v>9673</v>
      </c>
      <c r="R50" s="30" t="s">
        <v>565</v>
      </c>
      <c r="S50" s="91"/>
      <c r="T50" s="90"/>
      <c r="U50" s="90"/>
      <c r="V50" s="237"/>
    </row>
    <row r="51" spans="1:22" s="210" customFormat="1" ht="30" customHeight="1" x14ac:dyDescent="0.25">
      <c r="A51" s="212">
        <f>IF(B51&lt;&gt;"",MAX(A$1:A50)+1,"")</f>
        <v>33</v>
      </c>
      <c r="B51" s="223" t="s">
        <v>569</v>
      </c>
      <c r="C51" s="212">
        <v>1962</v>
      </c>
      <c r="D51" s="212" t="s">
        <v>1844</v>
      </c>
      <c r="E51" s="212" t="s">
        <v>16</v>
      </c>
      <c r="F51" s="210">
        <v>3</v>
      </c>
      <c r="G51" s="210">
        <v>3</v>
      </c>
      <c r="H51" s="211">
        <v>1673.2</v>
      </c>
      <c r="I51" s="211">
        <v>332</v>
      </c>
      <c r="J51" s="211">
        <v>1173.4000000000001</v>
      </c>
      <c r="K51" s="211">
        <f t="shared" ref="K51:K52" si="11">SUM(L51:O51)</f>
        <v>61521.75</v>
      </c>
      <c r="L51" s="211">
        <v>0</v>
      </c>
      <c r="M51" s="211">
        <v>0</v>
      </c>
      <c r="N51" s="211">
        <v>0</v>
      </c>
      <c r="O51" s="211">
        <f>IFERROR(
  IF(LOOKUP(2,1/($R$16:$R51&lt;&gt;""),$R$16:$R51)="12.2026",
    VLOOKUP(LOOKUP(2,1/($B$16:$B51&lt;&gt;""),$B$16:$B51), [1]Лист1!$C$12:$D$1205, 2, 0),
  IF(LOOKUP(2,1/($R$16:$R51&lt;&gt;""),$R$16:$R51)="12.2027",
    VLOOKUP(LOOKUP(2,1/($B$16:$B51&lt;&gt;""),$B$16:$B51), [1]Лист1!$C$1209:$D$2016, 2, 0),
  IF(LOOKUP(2,1/($R$16:$R51&lt;&gt;""),$R$16:$R51)="12.2028",
    VLOOKUP(LOOKUP(2,1/($B$16:$B51&lt;&gt;""),$B$16:$B51), [1]Лист1!$C$2020:$D$2907, 2, 0),
  ""))), "")</f>
        <v>61521.75</v>
      </c>
      <c r="P51" s="211">
        <f t="shared" ref="P51:P52" si="12">K51/H51</f>
        <v>36.768915849868513</v>
      </c>
      <c r="Q51" s="237">
        <v>9673</v>
      </c>
      <c r="R51" s="30" t="s">
        <v>564</v>
      </c>
      <c r="S51" s="91"/>
      <c r="T51" s="90"/>
      <c r="U51" s="90"/>
      <c r="V51" s="237"/>
    </row>
    <row r="52" spans="1:22" s="33" customFormat="1" ht="30" customHeight="1" x14ac:dyDescent="0.25">
      <c r="A52" s="212">
        <f>IF(B52&lt;&gt;"",MAX(A$1:A51)+1,"")</f>
        <v>34</v>
      </c>
      <c r="B52" s="223" t="s">
        <v>544</v>
      </c>
      <c r="C52" s="212">
        <v>1952</v>
      </c>
      <c r="D52" s="212">
        <v>1991</v>
      </c>
      <c r="E52" s="212" t="s">
        <v>16</v>
      </c>
      <c r="F52" s="210">
        <v>2</v>
      </c>
      <c r="G52" s="210">
        <v>1</v>
      </c>
      <c r="H52" s="211">
        <v>606.79999999999995</v>
      </c>
      <c r="I52" s="211">
        <v>200</v>
      </c>
      <c r="J52" s="211">
        <v>321.5</v>
      </c>
      <c r="K52" s="211">
        <f t="shared" si="11"/>
        <v>12804.48</v>
      </c>
      <c r="L52" s="211">
        <v>0</v>
      </c>
      <c r="M52" s="211">
        <v>0</v>
      </c>
      <c r="N52" s="211">
        <v>0</v>
      </c>
      <c r="O52" s="211">
        <f>IFERROR(
  IF(LOOKUP(2,1/($R$16:$R52&lt;&gt;""),$R$16:$R52)="12.2026",
    VLOOKUP(LOOKUP(2,1/($B$16:$B52&lt;&gt;""),$B$16:$B52), [1]Лист1!$C$12:$D$1205, 2, 0),
  IF(LOOKUP(2,1/($R$16:$R52&lt;&gt;""),$R$16:$R52)="12.2027",
    VLOOKUP(LOOKUP(2,1/($B$16:$B52&lt;&gt;""),$B$16:$B52), [1]Лист1!$C$1209:$D$2016, 2, 0),
  IF(LOOKUP(2,1/($R$16:$R52&lt;&gt;""),$R$16:$R52)="12.2028",
    VLOOKUP(LOOKUP(2,1/($B$16:$B52&lt;&gt;""),$B$16:$B52), [1]Лист1!$C$2020:$D$2907, 2, 0),
  ""))), "")</f>
        <v>12804.48</v>
      </c>
      <c r="P52" s="211">
        <f t="shared" si="12"/>
        <v>21.101647989452868</v>
      </c>
      <c r="Q52" s="237">
        <v>9673</v>
      </c>
      <c r="R52" s="30" t="s">
        <v>565</v>
      </c>
      <c r="S52" s="32"/>
      <c r="T52" s="32"/>
      <c r="U52" s="32"/>
    </row>
    <row r="53" spans="1:22" s="33" customFormat="1" ht="30" customHeight="1" x14ac:dyDescent="0.25">
      <c r="A53" s="212">
        <f>IF(B53&lt;&gt;"",MAX(A$1:A52)+1,"")</f>
        <v>35</v>
      </c>
      <c r="B53" s="223" t="s">
        <v>538</v>
      </c>
      <c r="C53" s="212">
        <v>1956</v>
      </c>
      <c r="D53" s="212" t="s">
        <v>1844</v>
      </c>
      <c r="E53" s="212" t="s">
        <v>16</v>
      </c>
      <c r="F53" s="210">
        <v>2</v>
      </c>
      <c r="G53" s="210">
        <v>1</v>
      </c>
      <c r="H53" s="211">
        <v>561.6</v>
      </c>
      <c r="I53" s="211">
        <v>258.3</v>
      </c>
      <c r="J53" s="211">
        <v>259.10000000000002</v>
      </c>
      <c r="K53" s="211">
        <f t="shared" ref="K53:K73" si="13">SUM(L53:O53)</f>
        <v>30668.23</v>
      </c>
      <c r="L53" s="211">
        <v>0</v>
      </c>
      <c r="M53" s="211">
        <v>0</v>
      </c>
      <c r="N53" s="211">
        <v>0</v>
      </c>
      <c r="O53" s="211">
        <f>IFERROR(
  IF(LOOKUP(2,1/($R$16:$R53&lt;&gt;""),$R$16:$R53)="12.2026",
    VLOOKUP(LOOKUP(2,1/($B$16:$B53&lt;&gt;""),$B$16:$B53), [1]Лист1!$C$12:$D$1205, 2, 0),
  IF(LOOKUP(2,1/($R$16:$R53&lt;&gt;""),$R$16:$R53)="12.2027",
    VLOOKUP(LOOKUP(2,1/($B$16:$B53&lt;&gt;""),$B$16:$B53), [1]Лист1!$C$1209:$D$2016, 2, 0),
  IF(LOOKUP(2,1/($R$16:$R53&lt;&gt;""),$R$16:$R53)="12.2028",
    VLOOKUP(LOOKUP(2,1/($B$16:$B53&lt;&gt;""),$B$16:$B53), [1]Лист1!$C$2020:$D$2907, 2, 0),
  ""))), "")</f>
        <v>30668.23</v>
      </c>
      <c r="P53" s="211">
        <f t="shared" ref="P53:P73" si="14">K53/H53</f>
        <v>54.608671652421648</v>
      </c>
      <c r="Q53" s="237">
        <v>9673</v>
      </c>
      <c r="R53" s="30" t="s">
        <v>565</v>
      </c>
      <c r="S53" s="32"/>
      <c r="T53" s="32"/>
      <c r="U53" s="32"/>
    </row>
    <row r="54" spans="1:22" s="33" customFormat="1" ht="30" customHeight="1" x14ac:dyDescent="0.25">
      <c r="A54" s="212">
        <f>IF(B54&lt;&gt;"",MAX(A$1:A53)+1,"")</f>
        <v>36</v>
      </c>
      <c r="B54" s="223" t="s">
        <v>539</v>
      </c>
      <c r="C54" s="212">
        <v>1960</v>
      </c>
      <c r="D54" s="212" t="s">
        <v>1844</v>
      </c>
      <c r="E54" s="212" t="s">
        <v>16</v>
      </c>
      <c r="F54" s="210">
        <v>2</v>
      </c>
      <c r="G54" s="210">
        <v>1</v>
      </c>
      <c r="H54" s="211">
        <v>298.2</v>
      </c>
      <c r="I54" s="211">
        <v>138.80000000000001</v>
      </c>
      <c r="J54" s="211">
        <v>138</v>
      </c>
      <c r="K54" s="211">
        <f t="shared" si="13"/>
        <v>12298.14</v>
      </c>
      <c r="L54" s="211">
        <v>0</v>
      </c>
      <c r="M54" s="211">
        <v>0</v>
      </c>
      <c r="N54" s="211">
        <v>0</v>
      </c>
      <c r="O54" s="211">
        <f>IFERROR(
  IF(LOOKUP(2,1/($R$16:$R54&lt;&gt;""),$R$16:$R54)="12.2026",
    VLOOKUP(LOOKUP(2,1/($B$16:$B54&lt;&gt;""),$B$16:$B54), [1]Лист1!$C$12:$D$1205, 2, 0),
  IF(LOOKUP(2,1/($R$16:$R54&lt;&gt;""),$R$16:$R54)="12.2027",
    VLOOKUP(LOOKUP(2,1/($B$16:$B54&lt;&gt;""),$B$16:$B54), [1]Лист1!$C$1209:$D$2016, 2, 0),
  IF(LOOKUP(2,1/($R$16:$R54&lt;&gt;""),$R$16:$R54)="12.2028",
    VLOOKUP(LOOKUP(2,1/($B$16:$B54&lt;&gt;""),$B$16:$B54), [1]Лист1!$C$2020:$D$2907, 2, 0),
  ""))), "")</f>
        <v>12298.14</v>
      </c>
      <c r="P54" s="211">
        <f t="shared" si="14"/>
        <v>41.241247484909458</v>
      </c>
      <c r="Q54" s="237">
        <v>9673</v>
      </c>
      <c r="R54" s="30" t="s">
        <v>565</v>
      </c>
      <c r="S54" s="32"/>
      <c r="T54" s="32"/>
      <c r="U54" s="32"/>
    </row>
    <row r="55" spans="1:22" s="33" customFormat="1" ht="30" customHeight="1" x14ac:dyDescent="0.25">
      <c r="A55" s="212">
        <f>IF(B55&lt;&gt;"",MAX(A$1:A54)+1,"")</f>
        <v>37</v>
      </c>
      <c r="B55" s="223" t="s">
        <v>540</v>
      </c>
      <c r="C55" s="212">
        <v>1956</v>
      </c>
      <c r="D55" s="212" t="s">
        <v>1844</v>
      </c>
      <c r="E55" s="212" t="s">
        <v>16</v>
      </c>
      <c r="F55" s="210">
        <v>2</v>
      </c>
      <c r="G55" s="210">
        <v>1</v>
      </c>
      <c r="H55" s="211">
        <v>518.57000000000005</v>
      </c>
      <c r="I55" s="211">
        <v>239.28</v>
      </c>
      <c r="J55" s="211">
        <v>241.42</v>
      </c>
      <c r="K55" s="211">
        <f t="shared" si="13"/>
        <v>23979.22</v>
      </c>
      <c r="L55" s="211">
        <v>0</v>
      </c>
      <c r="M55" s="211">
        <v>0</v>
      </c>
      <c r="N55" s="211">
        <v>0</v>
      </c>
      <c r="O55" s="211">
        <f>IFERROR(
  IF(LOOKUP(2,1/($R$16:$R55&lt;&gt;""),$R$16:$R55)="12.2026",
    VLOOKUP(LOOKUP(2,1/($B$16:$B55&lt;&gt;""),$B$16:$B55), [1]Лист1!$C$12:$D$1205, 2, 0),
  IF(LOOKUP(2,1/($R$16:$R55&lt;&gt;""),$R$16:$R55)="12.2027",
    VLOOKUP(LOOKUP(2,1/($B$16:$B55&lt;&gt;""),$B$16:$B55), [1]Лист1!$C$1209:$D$2016, 2, 0),
  IF(LOOKUP(2,1/($R$16:$R55&lt;&gt;""),$R$16:$R55)="12.2028",
    VLOOKUP(LOOKUP(2,1/($B$16:$B55&lt;&gt;""),$B$16:$B55), [1]Лист1!$C$2020:$D$2907, 2, 0),
  ""))), "")</f>
        <v>23979.22</v>
      </c>
      <c r="P55" s="211">
        <f t="shared" si="14"/>
        <v>46.241047495998608</v>
      </c>
      <c r="Q55" s="237">
        <v>9673</v>
      </c>
      <c r="R55" s="30" t="s">
        <v>565</v>
      </c>
      <c r="S55" s="32"/>
      <c r="T55" s="32"/>
      <c r="U55" s="32"/>
    </row>
    <row r="56" spans="1:22" s="33" customFormat="1" ht="30" customHeight="1" x14ac:dyDescent="0.25">
      <c r="A56" s="212">
        <f>IF(B56&lt;&gt;"",MAX(A$1:A55)+1,"")</f>
        <v>38</v>
      </c>
      <c r="B56" s="223" t="s">
        <v>566</v>
      </c>
      <c r="C56" s="212">
        <v>1963</v>
      </c>
      <c r="D56" s="212" t="s">
        <v>1844</v>
      </c>
      <c r="E56" s="210" t="s">
        <v>16</v>
      </c>
      <c r="F56" s="210">
        <v>4</v>
      </c>
      <c r="G56" s="210">
        <v>3</v>
      </c>
      <c r="H56" s="211">
        <v>2241.9</v>
      </c>
      <c r="I56" s="211">
        <v>213.1</v>
      </c>
      <c r="J56" s="211">
        <v>2020.88</v>
      </c>
      <c r="K56" s="211">
        <f t="shared" si="13"/>
        <v>68960.960000000006</v>
      </c>
      <c r="L56" s="211">
        <v>0</v>
      </c>
      <c r="M56" s="211">
        <v>0</v>
      </c>
      <c r="N56" s="211">
        <v>0</v>
      </c>
      <c r="O56" s="211">
        <f>IFERROR(
  IF(LOOKUP(2,1/($R$16:$R56&lt;&gt;""),$R$16:$R56)="12.2026",
    VLOOKUP(LOOKUP(2,1/($B$16:$B56&lt;&gt;""),$B$16:$B56), [1]Лист1!$C$12:$D$1205, 2, 0),
  IF(LOOKUP(2,1/($R$16:$R56&lt;&gt;""),$R$16:$R56)="12.2027",
    VLOOKUP(LOOKUP(2,1/($B$16:$B56&lt;&gt;""),$B$16:$B56), [1]Лист1!$C$1209:$D$2016, 2, 0),
  IF(LOOKUP(2,1/($R$16:$R56&lt;&gt;""),$R$16:$R56)="12.2028",
    VLOOKUP(LOOKUP(2,1/($B$16:$B56&lt;&gt;""),$B$16:$B56), [1]Лист1!$C$2020:$D$2907, 2, 0),
  ""))), "")</f>
        <v>68960.960000000006</v>
      </c>
      <c r="P56" s="211">
        <f t="shared" si="14"/>
        <v>30.760051741826132</v>
      </c>
      <c r="Q56" s="237">
        <v>9673</v>
      </c>
      <c r="R56" s="30" t="s">
        <v>564</v>
      </c>
      <c r="S56" s="32"/>
      <c r="T56" s="32"/>
      <c r="U56" s="32"/>
    </row>
    <row r="57" spans="1:22" s="210" customFormat="1" ht="30" customHeight="1" x14ac:dyDescent="0.25">
      <c r="A57" s="212">
        <f>IF(B57&lt;&gt;"",MAX(A$1:A56)+1,"")</f>
        <v>39</v>
      </c>
      <c r="B57" s="223" t="s">
        <v>567</v>
      </c>
      <c r="C57" s="212">
        <v>1961</v>
      </c>
      <c r="D57" s="212" t="s">
        <v>1844</v>
      </c>
      <c r="E57" s="210" t="s">
        <v>16</v>
      </c>
      <c r="F57" s="210">
        <v>3</v>
      </c>
      <c r="G57" s="210">
        <v>2</v>
      </c>
      <c r="H57" s="211">
        <v>973</v>
      </c>
      <c r="I57" s="211">
        <v>0</v>
      </c>
      <c r="J57" s="211">
        <v>903.94</v>
      </c>
      <c r="K57" s="211">
        <f t="shared" si="13"/>
        <v>61216.93</v>
      </c>
      <c r="L57" s="211">
        <v>0</v>
      </c>
      <c r="M57" s="211">
        <v>0</v>
      </c>
      <c r="N57" s="211">
        <v>0</v>
      </c>
      <c r="O57" s="211">
        <f>IFERROR(
  IF(LOOKUP(2,1/($R$16:$R57&lt;&gt;""),$R$16:$R57)="12.2026",
    VLOOKUP(LOOKUP(2,1/($B$16:$B57&lt;&gt;""),$B$16:$B57), [1]Лист1!$C$12:$D$1205, 2, 0),
  IF(LOOKUP(2,1/($R$16:$R57&lt;&gt;""),$R$16:$R57)="12.2027",
    VLOOKUP(LOOKUP(2,1/($B$16:$B57&lt;&gt;""),$B$16:$B57), [1]Лист1!$C$1209:$D$2016, 2, 0),
  IF(LOOKUP(2,1/($R$16:$R57&lt;&gt;""),$R$16:$R57)="12.2028",
    VLOOKUP(LOOKUP(2,1/($B$16:$B57&lt;&gt;""),$B$16:$B57), [1]Лист1!$C$2020:$D$2907, 2, 0),
  ""))), "")</f>
        <v>61216.93</v>
      </c>
      <c r="P57" s="211">
        <f t="shared" si="14"/>
        <v>62.915652620760532</v>
      </c>
      <c r="Q57" s="237">
        <v>9673</v>
      </c>
      <c r="R57" s="30" t="s">
        <v>564</v>
      </c>
      <c r="S57" s="91"/>
      <c r="T57" s="217"/>
      <c r="U57" s="217"/>
    </row>
    <row r="58" spans="1:22" s="33" customFormat="1" ht="30" customHeight="1" x14ac:dyDescent="0.25">
      <c r="A58" s="212">
        <f>IF(B58&lt;&gt;"",MAX(A$1:A57)+1,"")</f>
        <v>40</v>
      </c>
      <c r="B58" s="223" t="s">
        <v>30</v>
      </c>
      <c r="C58" s="212">
        <v>1964</v>
      </c>
      <c r="D58" s="212" t="s">
        <v>1844</v>
      </c>
      <c r="E58" s="210" t="s">
        <v>16</v>
      </c>
      <c r="F58" s="210">
        <v>4</v>
      </c>
      <c r="G58" s="210">
        <v>3</v>
      </c>
      <c r="H58" s="211">
        <v>2044.8</v>
      </c>
      <c r="I58" s="211">
        <v>0</v>
      </c>
      <c r="J58" s="211">
        <v>2044.76</v>
      </c>
      <c r="K58" s="211">
        <f t="shared" si="13"/>
        <v>64494.9</v>
      </c>
      <c r="L58" s="211">
        <v>0</v>
      </c>
      <c r="M58" s="211">
        <v>0</v>
      </c>
      <c r="N58" s="211">
        <v>0</v>
      </c>
      <c r="O58" s="211">
        <f>IFERROR(
  IF(LOOKUP(2,1/($R$16:$R58&lt;&gt;""),$R$16:$R58)="12.2026",
    VLOOKUP(LOOKUP(2,1/($B$16:$B58&lt;&gt;""),$B$16:$B58), [1]Лист1!$C$12:$D$1205, 2, 0),
  IF(LOOKUP(2,1/($R$16:$R58&lt;&gt;""),$R$16:$R58)="12.2027",
    VLOOKUP(LOOKUP(2,1/($B$16:$B58&lt;&gt;""),$B$16:$B58), [1]Лист1!$C$1209:$D$2016, 2, 0),
  IF(LOOKUP(2,1/($R$16:$R58&lt;&gt;""),$R$16:$R58)="12.2028",
    VLOOKUP(LOOKUP(2,1/($B$16:$B58&lt;&gt;""),$B$16:$B58), [1]Лист1!$C$2020:$D$2907, 2, 0),
  ""))), "")</f>
        <v>64494.9</v>
      </c>
      <c r="P58" s="211">
        <f t="shared" si="14"/>
        <v>31.540933098591552</v>
      </c>
      <c r="Q58" s="237">
        <v>9673</v>
      </c>
      <c r="R58" s="30" t="s">
        <v>564</v>
      </c>
      <c r="S58" s="32"/>
      <c r="T58" s="32"/>
      <c r="U58" s="32"/>
    </row>
    <row r="59" spans="1:22" s="33" customFormat="1" ht="30" customHeight="1" x14ac:dyDescent="0.25">
      <c r="A59" s="212">
        <f>IF(B59&lt;&gt;"",MAX(A$1:A58)+1,"")</f>
        <v>41</v>
      </c>
      <c r="B59" s="223" t="s">
        <v>541</v>
      </c>
      <c r="C59" s="212">
        <v>1959</v>
      </c>
      <c r="D59" s="212" t="s">
        <v>1844</v>
      </c>
      <c r="E59" s="210" t="s">
        <v>16</v>
      </c>
      <c r="F59" s="210">
        <v>3</v>
      </c>
      <c r="G59" s="210">
        <v>3</v>
      </c>
      <c r="H59" s="211">
        <v>1803.1</v>
      </c>
      <c r="I59" s="211">
        <v>0</v>
      </c>
      <c r="J59" s="211">
        <v>1630.97</v>
      </c>
      <c r="K59" s="211">
        <f t="shared" si="13"/>
        <v>69987.350000000006</v>
      </c>
      <c r="L59" s="211">
        <v>0</v>
      </c>
      <c r="M59" s="211">
        <v>0</v>
      </c>
      <c r="N59" s="211">
        <v>0</v>
      </c>
      <c r="O59" s="211">
        <f>IFERROR(
  IF(LOOKUP(2,1/($R$16:$R59&lt;&gt;""),$R$16:$R59)="12.2026",
    VLOOKUP(LOOKUP(2,1/($B$16:$B59&lt;&gt;""),$B$16:$B59), [1]Лист1!$C$12:$D$1205, 2, 0),
  IF(LOOKUP(2,1/($R$16:$R59&lt;&gt;""),$R$16:$R59)="12.2027",
    VLOOKUP(LOOKUP(2,1/($B$16:$B59&lt;&gt;""),$B$16:$B59), [1]Лист1!$C$1209:$D$2016, 2, 0),
  IF(LOOKUP(2,1/($R$16:$R59&lt;&gt;""),$R$16:$R59)="12.2028",
    VLOOKUP(LOOKUP(2,1/($B$16:$B59&lt;&gt;""),$B$16:$B59), [1]Лист1!$C$2020:$D$2907, 2, 0),
  ""))), "")</f>
        <v>69987.350000000006</v>
      </c>
      <c r="P59" s="211">
        <f t="shared" si="14"/>
        <v>38.815013033109651</v>
      </c>
      <c r="Q59" s="237">
        <v>9673</v>
      </c>
      <c r="R59" s="30" t="s">
        <v>565</v>
      </c>
      <c r="S59" s="32"/>
      <c r="T59" s="32"/>
      <c r="U59" s="32"/>
    </row>
    <row r="60" spans="1:22" s="33" customFormat="1" ht="30" customHeight="1" x14ac:dyDescent="0.25">
      <c r="A60" s="212">
        <f>IF(B60&lt;&gt;"",MAX(A$1:A59)+1,"")</f>
        <v>42</v>
      </c>
      <c r="B60" s="223" t="s">
        <v>31</v>
      </c>
      <c r="C60" s="212">
        <v>1963</v>
      </c>
      <c r="D60" s="212" t="s">
        <v>1844</v>
      </c>
      <c r="E60" s="210" t="s">
        <v>16</v>
      </c>
      <c r="F60" s="210">
        <v>4</v>
      </c>
      <c r="G60" s="210">
        <v>3</v>
      </c>
      <c r="H60" s="211">
        <v>1713.9</v>
      </c>
      <c r="I60" s="211">
        <v>0</v>
      </c>
      <c r="J60" s="211">
        <v>1713.9</v>
      </c>
      <c r="K60" s="211">
        <f t="shared" si="13"/>
        <v>18934482.600000001</v>
      </c>
      <c r="L60" s="211">
        <v>0</v>
      </c>
      <c r="M60" s="211">
        <v>0</v>
      </c>
      <c r="N60" s="211">
        <v>0</v>
      </c>
      <c r="O60" s="211">
        <f>IFERROR(
  IF(LOOKUP(2,1/($R$16:$R60&lt;&gt;""),$R$16:$R60)="12.2026",
    VLOOKUP(LOOKUP(2,1/($B$16:$B60&lt;&gt;""),$B$16:$B60), [1]Лист1!$C$12:$D$1205, 2, 0),
  IF(LOOKUP(2,1/($R$16:$R60&lt;&gt;""),$R$16:$R60)="12.2027",
    VLOOKUP(LOOKUP(2,1/($B$16:$B60&lt;&gt;""),$B$16:$B60), [1]Лист1!$C$1209:$D$2016, 2, 0),
  IF(LOOKUP(2,1/($R$16:$R60&lt;&gt;""),$R$16:$R60)="12.2028",
    VLOOKUP(LOOKUP(2,1/($B$16:$B60&lt;&gt;""),$B$16:$B60), [1]Лист1!$C$2020:$D$2907, 2, 0),
  ""))), "")</f>
        <v>18934482.600000001</v>
      </c>
      <c r="P60" s="211">
        <f t="shared" si="14"/>
        <v>11047.600560126029</v>
      </c>
      <c r="Q60" s="237">
        <v>9673</v>
      </c>
      <c r="R60" s="30" t="s">
        <v>564</v>
      </c>
      <c r="S60" s="32"/>
      <c r="T60" s="32"/>
      <c r="U60" s="32"/>
    </row>
    <row r="61" spans="1:22" s="33" customFormat="1" ht="30" customHeight="1" x14ac:dyDescent="0.25">
      <c r="A61" s="212">
        <f>IF(B61&lt;&gt;"",MAX(A$1:A60)+1,"")</f>
        <v>43</v>
      </c>
      <c r="B61" s="223" t="s">
        <v>450</v>
      </c>
      <c r="C61" s="212">
        <v>1960</v>
      </c>
      <c r="D61" s="212" t="s">
        <v>1844</v>
      </c>
      <c r="E61" s="212" t="s">
        <v>16</v>
      </c>
      <c r="F61" s="210">
        <v>3</v>
      </c>
      <c r="G61" s="210">
        <v>3</v>
      </c>
      <c r="H61" s="211">
        <v>2097.3000000000002</v>
      </c>
      <c r="I61" s="211">
        <v>712.3</v>
      </c>
      <c r="J61" s="211">
        <v>980.4</v>
      </c>
      <c r="K61" s="211">
        <f t="shared" si="13"/>
        <v>6131066.5800000001</v>
      </c>
      <c r="L61" s="211">
        <v>0</v>
      </c>
      <c r="M61" s="211">
        <v>0</v>
      </c>
      <c r="N61" s="211">
        <v>0</v>
      </c>
      <c r="O61" s="211">
        <f>IFERROR(
  IF(LOOKUP(2,1/($R$16:$R61&lt;&gt;""),$R$16:$R61)="12.2026",
    VLOOKUP(LOOKUP(2,1/($B$16:$B61&lt;&gt;""),$B$16:$B61), [1]Лист1!$C$12:$D$1205, 2, 0),
  IF(LOOKUP(2,1/($R$16:$R61&lt;&gt;""),$R$16:$R61)="12.2027",
    VLOOKUP(LOOKUP(2,1/($B$16:$B61&lt;&gt;""),$B$16:$B61), [1]Лист1!$C$1209:$D$2016, 2, 0),
  IF(LOOKUP(2,1/($R$16:$R61&lt;&gt;""),$R$16:$R61)="12.2028",
    VLOOKUP(LOOKUP(2,1/($B$16:$B61&lt;&gt;""),$B$16:$B61), [1]Лист1!$C$2020:$D$2907, 2, 0),
  ""))), "")</f>
        <v>6131066.5800000001</v>
      </c>
      <c r="P61" s="211">
        <f t="shared" si="14"/>
        <v>2923.3140609354882</v>
      </c>
      <c r="Q61" s="237">
        <v>9673</v>
      </c>
      <c r="R61" s="30" t="s">
        <v>565</v>
      </c>
      <c r="S61" s="32"/>
      <c r="T61" s="32"/>
      <c r="U61" s="32"/>
    </row>
    <row r="62" spans="1:22" s="33" customFormat="1" ht="30" customHeight="1" x14ac:dyDescent="0.25">
      <c r="A62" s="212">
        <f>IF(B62&lt;&gt;"",MAX(A$1:A61)+1,"")</f>
        <v>44</v>
      </c>
      <c r="B62" s="223" t="s">
        <v>32</v>
      </c>
      <c r="C62" s="212">
        <v>1964</v>
      </c>
      <c r="D62" s="212" t="s">
        <v>1844</v>
      </c>
      <c r="E62" s="210" t="s">
        <v>16</v>
      </c>
      <c r="F62" s="210">
        <v>4</v>
      </c>
      <c r="G62" s="210">
        <v>3</v>
      </c>
      <c r="H62" s="211">
        <v>2035.7</v>
      </c>
      <c r="I62" s="211">
        <v>708.3</v>
      </c>
      <c r="J62" s="211">
        <v>1327.04</v>
      </c>
      <c r="K62" s="211">
        <f t="shared" si="13"/>
        <v>13554016.800000001</v>
      </c>
      <c r="L62" s="211">
        <v>0</v>
      </c>
      <c r="M62" s="211">
        <v>0</v>
      </c>
      <c r="N62" s="211">
        <v>0</v>
      </c>
      <c r="O62" s="211">
        <f>IFERROR(
  IF(LOOKUP(2,1/($R$16:$R62&lt;&gt;""),$R$16:$R62)="12.2026",
    VLOOKUP(LOOKUP(2,1/($B$16:$B62&lt;&gt;""),$B$16:$B62), [1]Лист1!$C$12:$D$1205, 2, 0),
  IF(LOOKUP(2,1/($R$16:$R62&lt;&gt;""),$R$16:$R62)="12.2027",
    VLOOKUP(LOOKUP(2,1/($B$16:$B62&lt;&gt;""),$B$16:$B62), [1]Лист1!$C$1209:$D$2016, 2, 0),
  IF(LOOKUP(2,1/($R$16:$R62&lt;&gt;""),$R$16:$R62)="12.2028",
    VLOOKUP(LOOKUP(2,1/($B$16:$B62&lt;&gt;""),$B$16:$B62), [1]Лист1!$C$2020:$D$2907, 2, 0),
  ""))), "")</f>
        <v>13554016.800000001</v>
      </c>
      <c r="P62" s="211">
        <f t="shared" si="14"/>
        <v>6658.1602397209808</v>
      </c>
      <c r="Q62" s="237">
        <v>9673</v>
      </c>
      <c r="R62" s="30" t="s">
        <v>564</v>
      </c>
      <c r="S62" s="32"/>
      <c r="T62" s="32"/>
      <c r="U62" s="32"/>
    </row>
    <row r="63" spans="1:22" s="210" customFormat="1" ht="30" customHeight="1" x14ac:dyDescent="0.25">
      <c r="A63" s="212">
        <f>IF(B63&lt;&gt;"",MAX(A$1:A62)+1,"")</f>
        <v>45</v>
      </c>
      <c r="B63" s="223" t="s">
        <v>542</v>
      </c>
      <c r="C63" s="212">
        <v>1949</v>
      </c>
      <c r="D63" s="212" t="s">
        <v>1844</v>
      </c>
      <c r="E63" s="212" t="s">
        <v>16</v>
      </c>
      <c r="F63" s="210">
        <v>2</v>
      </c>
      <c r="G63" s="210">
        <v>3</v>
      </c>
      <c r="H63" s="211">
        <v>1384</v>
      </c>
      <c r="I63" s="211">
        <v>402.9</v>
      </c>
      <c r="J63" s="211">
        <v>686.7</v>
      </c>
      <c r="K63" s="211">
        <f t="shared" si="13"/>
        <v>41622.620000000003</v>
      </c>
      <c r="L63" s="211">
        <v>0</v>
      </c>
      <c r="M63" s="211">
        <v>0</v>
      </c>
      <c r="N63" s="211">
        <v>0</v>
      </c>
      <c r="O63" s="211">
        <f>IFERROR(
  IF(LOOKUP(2,1/($R$16:$R63&lt;&gt;""),$R$16:$R63)="12.2026",
    VLOOKUP(LOOKUP(2,1/($B$16:$B63&lt;&gt;""),$B$16:$B63), [1]Лист1!$C$12:$D$1205, 2, 0),
  IF(LOOKUP(2,1/($R$16:$R63&lt;&gt;""),$R$16:$R63)="12.2027",
    VLOOKUP(LOOKUP(2,1/($B$16:$B63&lt;&gt;""),$B$16:$B63), [1]Лист1!$C$1209:$D$2016, 2, 0),
  IF(LOOKUP(2,1/($R$16:$R63&lt;&gt;""),$R$16:$R63)="12.2028",
    VLOOKUP(LOOKUP(2,1/($B$16:$B63&lt;&gt;""),$B$16:$B63), [1]Лист1!$C$2020:$D$2907, 2, 0),
  ""))), "")</f>
        <v>41622.620000000003</v>
      </c>
      <c r="P63" s="211">
        <f t="shared" si="14"/>
        <v>30.074147398843934</v>
      </c>
      <c r="Q63" s="237">
        <v>9673</v>
      </c>
      <c r="R63" s="30" t="s">
        <v>565</v>
      </c>
      <c r="S63" s="89"/>
      <c r="T63" s="90"/>
      <c r="U63" s="90"/>
      <c r="V63" s="237"/>
    </row>
    <row r="64" spans="1:22" s="33" customFormat="1" ht="30" customHeight="1" x14ac:dyDescent="0.25">
      <c r="A64" s="212">
        <f>IF(B64&lt;&gt;"",MAX(A$1:A63)+1,"")</f>
        <v>46</v>
      </c>
      <c r="B64" s="223" t="s">
        <v>605</v>
      </c>
      <c r="C64" s="212">
        <v>1973</v>
      </c>
      <c r="D64" s="212" t="s">
        <v>1844</v>
      </c>
      <c r="E64" s="212" t="s">
        <v>16</v>
      </c>
      <c r="F64" s="210">
        <v>2</v>
      </c>
      <c r="G64" s="210">
        <v>1</v>
      </c>
      <c r="H64" s="211">
        <v>376</v>
      </c>
      <c r="I64" s="211">
        <v>0</v>
      </c>
      <c r="J64" s="211">
        <v>376</v>
      </c>
      <c r="K64" s="211">
        <f t="shared" si="13"/>
        <v>9833588</v>
      </c>
      <c r="L64" s="211">
        <v>0</v>
      </c>
      <c r="M64" s="211">
        <v>0</v>
      </c>
      <c r="N64" s="211">
        <v>0</v>
      </c>
      <c r="O64" s="211">
        <f>IFERROR(
  IF(LOOKUP(2,1/($R$16:$R64&lt;&gt;""),$R$16:$R64)="12.2026",
    VLOOKUP(LOOKUP(2,1/($B$16:$B64&lt;&gt;""),$B$16:$B64), [1]Лист1!$C$12:$D$1205, 2, 0),
  IF(LOOKUP(2,1/($R$16:$R64&lt;&gt;""),$R$16:$R64)="12.2027",
    VLOOKUP(LOOKUP(2,1/($B$16:$B64&lt;&gt;""),$B$16:$B64), [1]Лист1!$C$1209:$D$2016, 2, 0),
  IF(LOOKUP(2,1/($R$16:$R64&lt;&gt;""),$R$16:$R64)="12.2028",
    VLOOKUP(LOOKUP(2,1/($B$16:$B64&lt;&gt;""),$B$16:$B64), [1]Лист1!$C$2020:$D$2907, 2, 0),
  ""))), "")</f>
        <v>9833588</v>
      </c>
      <c r="P64" s="211">
        <f t="shared" si="14"/>
        <v>26153.159574468085</v>
      </c>
      <c r="Q64" s="237">
        <v>9673</v>
      </c>
      <c r="R64" s="30" t="s">
        <v>563</v>
      </c>
      <c r="S64" s="32"/>
      <c r="T64" s="32"/>
      <c r="U64" s="32"/>
    </row>
    <row r="65" spans="1:22" s="210" customFormat="1" ht="30" customHeight="1" x14ac:dyDescent="0.25">
      <c r="A65" s="212">
        <f>IF(B65&lt;&gt;"",MAX(A$1:A64)+1,"")</f>
        <v>47</v>
      </c>
      <c r="B65" s="223" t="s">
        <v>606</v>
      </c>
      <c r="C65" s="212">
        <v>1973</v>
      </c>
      <c r="D65" s="212" t="s">
        <v>1844</v>
      </c>
      <c r="E65" s="212" t="s">
        <v>16</v>
      </c>
      <c r="F65" s="210">
        <v>2</v>
      </c>
      <c r="G65" s="210">
        <v>1</v>
      </c>
      <c r="H65" s="211">
        <v>368.4</v>
      </c>
      <c r="I65" s="211">
        <v>0</v>
      </c>
      <c r="J65" s="211">
        <v>368.4</v>
      </c>
      <c r="K65" s="211">
        <f t="shared" si="13"/>
        <v>9584385.1999999993</v>
      </c>
      <c r="L65" s="211">
        <v>0</v>
      </c>
      <c r="M65" s="211">
        <v>0</v>
      </c>
      <c r="N65" s="211">
        <v>0</v>
      </c>
      <c r="O65" s="211">
        <f>IFERROR(
  IF(LOOKUP(2,1/($R$16:$R65&lt;&gt;""),$R$16:$R65)="12.2026",
    VLOOKUP(LOOKUP(2,1/($B$16:$B65&lt;&gt;""),$B$16:$B65), [1]Лист1!$C$12:$D$1205, 2, 0),
  IF(LOOKUP(2,1/($R$16:$R65&lt;&gt;""),$R$16:$R65)="12.2027",
    VLOOKUP(LOOKUP(2,1/($B$16:$B65&lt;&gt;""),$B$16:$B65), [1]Лист1!$C$1209:$D$2016, 2, 0),
  IF(LOOKUP(2,1/($R$16:$R65&lt;&gt;""),$R$16:$R65)="12.2028",
    VLOOKUP(LOOKUP(2,1/($B$16:$B65&lt;&gt;""),$B$16:$B65), [1]Лист1!$C$2020:$D$2907, 2, 0),
  ""))), "")</f>
        <v>9584385.1999999993</v>
      </c>
      <c r="P65" s="211">
        <f t="shared" si="14"/>
        <v>26016.246471226928</v>
      </c>
      <c r="Q65" s="237">
        <v>9673</v>
      </c>
      <c r="R65" s="30" t="s">
        <v>563</v>
      </c>
      <c r="S65" s="91"/>
      <c r="T65" s="90"/>
      <c r="U65" s="90"/>
      <c r="V65" s="237"/>
    </row>
    <row r="66" spans="1:22" s="210" customFormat="1" ht="30" customHeight="1" x14ac:dyDescent="0.25">
      <c r="A66" s="212">
        <f>IF(B66&lt;&gt;"",MAX(A$1:A65)+1,"")</f>
        <v>48</v>
      </c>
      <c r="B66" s="223" t="s">
        <v>570</v>
      </c>
      <c r="C66" s="212">
        <v>1965</v>
      </c>
      <c r="D66" s="212" t="s">
        <v>1844</v>
      </c>
      <c r="E66" s="212" t="s">
        <v>16</v>
      </c>
      <c r="F66" s="212">
        <v>4</v>
      </c>
      <c r="G66" s="212">
        <v>3</v>
      </c>
      <c r="H66" s="211">
        <v>1986.2</v>
      </c>
      <c r="I66" s="211">
        <v>0</v>
      </c>
      <c r="J66" s="211">
        <v>1985.09</v>
      </c>
      <c r="K66" s="211">
        <f t="shared" si="13"/>
        <v>63167.09</v>
      </c>
      <c r="L66" s="211">
        <v>0</v>
      </c>
      <c r="M66" s="211">
        <v>0</v>
      </c>
      <c r="N66" s="211">
        <v>0</v>
      </c>
      <c r="O66" s="211">
        <f>IFERROR(
  IF(LOOKUP(2,1/($R$16:$R66&lt;&gt;""),$R$16:$R66)="12.2026",
    VLOOKUP(LOOKUP(2,1/($B$16:$B66&lt;&gt;""),$B$16:$B66), [1]Лист1!$C$12:$D$1205, 2, 0),
  IF(LOOKUP(2,1/($R$16:$R66&lt;&gt;""),$R$16:$R66)="12.2027",
    VLOOKUP(LOOKUP(2,1/($B$16:$B66&lt;&gt;""),$B$16:$B66), [1]Лист1!$C$1209:$D$2016, 2, 0),
  IF(LOOKUP(2,1/($R$16:$R66&lt;&gt;""),$R$16:$R66)="12.2028",
    VLOOKUP(LOOKUP(2,1/($B$16:$B66&lt;&gt;""),$B$16:$B66), [1]Лист1!$C$2020:$D$2907, 2, 0),
  ""))), "")</f>
        <v>63167.09</v>
      </c>
      <c r="P66" s="211">
        <f t="shared" si="14"/>
        <v>31.802985600644444</v>
      </c>
      <c r="Q66" s="237">
        <v>9673</v>
      </c>
      <c r="R66" s="30" t="s">
        <v>564</v>
      </c>
      <c r="S66" s="31"/>
      <c r="T66" s="217"/>
      <c r="U66" s="217"/>
    </row>
    <row r="67" spans="1:22" s="33" customFormat="1" ht="30" customHeight="1" x14ac:dyDescent="0.25">
      <c r="A67" s="212">
        <f>IF(B67&lt;&gt;"",MAX(A$1:A66)+1,"")</f>
        <v>49</v>
      </c>
      <c r="B67" s="223" t="s">
        <v>1846</v>
      </c>
      <c r="C67" s="212">
        <v>1988</v>
      </c>
      <c r="D67" s="212" t="s">
        <v>1844</v>
      </c>
      <c r="E67" s="210" t="s">
        <v>18</v>
      </c>
      <c r="F67" s="210">
        <v>9</v>
      </c>
      <c r="G67" s="210">
        <v>4</v>
      </c>
      <c r="H67" s="211">
        <v>9520.8799999999992</v>
      </c>
      <c r="I67" s="211">
        <v>0</v>
      </c>
      <c r="J67" s="211">
        <v>7748.4</v>
      </c>
      <c r="K67" s="211">
        <f t="shared" si="13"/>
        <v>14340225.24</v>
      </c>
      <c r="L67" s="211">
        <v>0</v>
      </c>
      <c r="M67" s="211">
        <v>0</v>
      </c>
      <c r="N67" s="211">
        <v>0</v>
      </c>
      <c r="O67" s="211">
        <f>IFERROR(
  IF(LOOKUP(2,1/($R$16:$R67&lt;&gt;""),$R$16:$R67)="12.2026",
    VLOOKUP(LOOKUP(2,1/($B$16:$B67&lt;&gt;""),$B$16:$B67), [1]Лист1!$C$12:$D$1205, 2, 0),
  IF(LOOKUP(2,1/($R$16:$R67&lt;&gt;""),$R$16:$R67)="12.2027",
    VLOOKUP(LOOKUP(2,1/($B$16:$B67&lt;&gt;""),$B$16:$B67), [1]Лист1!$C$1209:$D$2016, 2, 0),
  IF(LOOKUP(2,1/($R$16:$R67&lt;&gt;""),$R$16:$R67)="12.2028",
    VLOOKUP(LOOKUP(2,1/($B$16:$B67&lt;&gt;""),$B$16:$B67), [1]Лист1!$C$2020:$D$2907, 2, 0),
  ""))), "")</f>
        <v>14340225.24</v>
      </c>
      <c r="P67" s="211">
        <f t="shared" si="14"/>
        <v>1506.1869533068373</v>
      </c>
      <c r="Q67" s="237">
        <v>9673</v>
      </c>
      <c r="R67" s="30" t="s">
        <v>565</v>
      </c>
      <c r="S67" s="32"/>
      <c r="T67" s="32"/>
      <c r="U67" s="32"/>
    </row>
    <row r="68" spans="1:22" s="33" customFormat="1" ht="30" customHeight="1" x14ac:dyDescent="0.25">
      <c r="A68" s="212">
        <f>IF(B68&lt;&gt;"",MAX(A$1:A67)+1,"")</f>
        <v>50</v>
      </c>
      <c r="B68" s="223" t="s">
        <v>1956</v>
      </c>
      <c r="C68" s="212">
        <v>1992</v>
      </c>
      <c r="D68" s="212" t="s">
        <v>1844</v>
      </c>
      <c r="E68" s="212" t="s">
        <v>18</v>
      </c>
      <c r="F68" s="210">
        <v>9</v>
      </c>
      <c r="G68" s="210">
        <v>3</v>
      </c>
      <c r="H68" s="211">
        <v>7196.2</v>
      </c>
      <c r="I68" s="211">
        <v>0</v>
      </c>
      <c r="J68" s="211">
        <v>5840.88</v>
      </c>
      <c r="K68" s="211">
        <f t="shared" si="13"/>
        <v>10791010.73</v>
      </c>
      <c r="L68" s="211">
        <v>0</v>
      </c>
      <c r="M68" s="211">
        <v>0</v>
      </c>
      <c r="N68" s="211">
        <v>0</v>
      </c>
      <c r="O68" s="211">
        <f>IFERROR(
  IF(LOOKUP(2,1/($R$16:$R68&lt;&gt;""),$R$16:$R68)="12.2026",
    VLOOKUP(LOOKUP(2,1/($B$16:$B68&lt;&gt;""),$B$16:$B68), [1]Лист1!$C$12:$D$1205, 2, 0),
  IF(LOOKUP(2,1/($R$16:$R68&lt;&gt;""),$R$16:$R68)="12.2027",
    VLOOKUP(LOOKUP(2,1/($B$16:$B68&lt;&gt;""),$B$16:$B68), [1]Лист1!$C$1209:$D$2016, 2, 0),
  IF(LOOKUP(2,1/($R$16:$R68&lt;&gt;""),$R$16:$R68)="12.2028",
    VLOOKUP(LOOKUP(2,1/($B$16:$B68&lt;&gt;""),$B$16:$B68), [1]Лист1!$C$2020:$D$2907, 2, 0),
  ""))), "")</f>
        <v>10791010.73</v>
      </c>
      <c r="P68" s="211">
        <f t="shared" si="14"/>
        <v>1499.5429157055114</v>
      </c>
      <c r="Q68" s="237">
        <v>9673</v>
      </c>
      <c r="R68" s="30" t="s">
        <v>564</v>
      </c>
      <c r="S68" s="32"/>
      <c r="T68" s="32"/>
      <c r="U68" s="32"/>
    </row>
    <row r="69" spans="1:22" s="33" customFormat="1" ht="30" customHeight="1" x14ac:dyDescent="0.25">
      <c r="A69" s="212">
        <f>IF(B69&lt;&gt;"",MAX(A$1:A68)+1,"")</f>
        <v>51</v>
      </c>
      <c r="B69" s="223" t="s">
        <v>1847</v>
      </c>
      <c r="C69" s="212">
        <v>1997</v>
      </c>
      <c r="D69" s="212" t="s">
        <v>1844</v>
      </c>
      <c r="E69" s="212" t="s">
        <v>16</v>
      </c>
      <c r="F69" s="210">
        <v>9</v>
      </c>
      <c r="G69" s="210">
        <v>1</v>
      </c>
      <c r="H69" s="211">
        <v>4455.04</v>
      </c>
      <c r="I69" s="211">
        <v>100.2</v>
      </c>
      <c r="J69" s="211">
        <v>3214</v>
      </c>
      <c r="K69" s="211">
        <f t="shared" si="13"/>
        <v>3736497.6</v>
      </c>
      <c r="L69" s="211">
        <v>0</v>
      </c>
      <c r="M69" s="211">
        <v>0</v>
      </c>
      <c r="N69" s="211">
        <v>0</v>
      </c>
      <c r="O69" s="211">
        <f>IFERROR(
  IF(LOOKUP(2,1/($R$16:$R69&lt;&gt;""),$R$16:$R69)="12.2026",
    VLOOKUP(LOOKUP(2,1/($B$16:$B69&lt;&gt;""),$B$16:$B69), [1]Лист1!$C$12:$D$1205, 2, 0),
  IF(LOOKUP(2,1/($R$16:$R69&lt;&gt;""),$R$16:$R69)="12.2027",
    VLOOKUP(LOOKUP(2,1/($B$16:$B69&lt;&gt;""),$B$16:$B69), [1]Лист1!$C$1209:$D$2016, 2, 0),
  IF(LOOKUP(2,1/($R$16:$R69&lt;&gt;""),$R$16:$R69)="12.2028",
    VLOOKUP(LOOKUP(2,1/($B$16:$B69&lt;&gt;""),$B$16:$B69), [1]Лист1!$C$2020:$D$2907, 2, 0),
  ""))), "")</f>
        <v>3736497.6</v>
      </c>
      <c r="P69" s="211">
        <f t="shared" si="14"/>
        <v>838.71246947277689</v>
      </c>
      <c r="Q69" s="237">
        <v>9673</v>
      </c>
      <c r="R69" s="30" t="s">
        <v>565</v>
      </c>
      <c r="S69" s="32"/>
      <c r="T69" s="32"/>
      <c r="U69" s="32"/>
    </row>
    <row r="70" spans="1:22" s="210" customFormat="1" ht="30" customHeight="1" x14ac:dyDescent="0.25">
      <c r="A70" s="212">
        <f>IF(B70&lt;&gt;"",MAX(A$1:A69)+1,"")</f>
        <v>52</v>
      </c>
      <c r="B70" s="223" t="s">
        <v>607</v>
      </c>
      <c r="C70" s="212">
        <v>1970</v>
      </c>
      <c r="D70" s="212" t="s">
        <v>1844</v>
      </c>
      <c r="E70" s="212" t="s">
        <v>16</v>
      </c>
      <c r="F70" s="210">
        <v>5</v>
      </c>
      <c r="G70" s="210">
        <v>6</v>
      </c>
      <c r="H70" s="211">
        <v>6405.7</v>
      </c>
      <c r="I70" s="211">
        <v>0</v>
      </c>
      <c r="J70" s="211">
        <v>4479.28</v>
      </c>
      <c r="K70" s="211">
        <f t="shared" si="13"/>
        <v>44156377.5</v>
      </c>
      <c r="L70" s="211">
        <v>0</v>
      </c>
      <c r="M70" s="211">
        <v>0</v>
      </c>
      <c r="N70" s="211">
        <v>0</v>
      </c>
      <c r="O70" s="211">
        <f>IFERROR(
  IF(LOOKUP(2,1/($R$16:$R70&lt;&gt;""),$R$16:$R70)="12.2026",
    VLOOKUP(LOOKUP(2,1/($B$16:$B70&lt;&gt;""),$B$16:$B70), [1]Лист1!$C$12:$D$1205, 2, 0),
  IF(LOOKUP(2,1/($R$16:$R70&lt;&gt;""),$R$16:$R70)="12.2027",
    VLOOKUP(LOOKUP(2,1/($B$16:$B70&lt;&gt;""),$B$16:$B70), [1]Лист1!$C$1209:$D$2016, 2, 0),
  IF(LOOKUP(2,1/($R$16:$R70&lt;&gt;""),$R$16:$R70)="12.2028",
    VLOOKUP(LOOKUP(2,1/($B$16:$B70&lt;&gt;""),$B$16:$B70), [1]Лист1!$C$2020:$D$2907, 2, 0),
  ""))), "")</f>
        <v>44156377.5</v>
      </c>
      <c r="P70" s="211">
        <f t="shared" si="14"/>
        <v>6893.2946438328363</v>
      </c>
      <c r="Q70" s="237">
        <v>9673</v>
      </c>
      <c r="R70" s="30" t="s">
        <v>563</v>
      </c>
      <c r="S70" s="31"/>
      <c r="T70" s="217"/>
      <c r="U70" s="217"/>
    </row>
    <row r="71" spans="1:22" s="210" customFormat="1" ht="30" customHeight="1" x14ac:dyDescent="0.25">
      <c r="A71" s="212">
        <f>IF(B71&lt;&gt;"",MAX(A$1:A70)+1,"")</f>
        <v>53</v>
      </c>
      <c r="B71" s="223" t="s">
        <v>608</v>
      </c>
      <c r="C71" s="212">
        <v>1970</v>
      </c>
      <c r="D71" s="212" t="s">
        <v>1844</v>
      </c>
      <c r="E71" s="212" t="s">
        <v>16</v>
      </c>
      <c r="F71" s="210">
        <v>5</v>
      </c>
      <c r="G71" s="210">
        <v>4</v>
      </c>
      <c r="H71" s="211">
        <v>4451.8</v>
      </c>
      <c r="I71" s="211">
        <v>182.16</v>
      </c>
      <c r="J71" s="211">
        <v>3229.49</v>
      </c>
      <c r="K71" s="211">
        <f t="shared" si="13"/>
        <v>31851693</v>
      </c>
      <c r="L71" s="211">
        <v>0</v>
      </c>
      <c r="M71" s="211">
        <v>0</v>
      </c>
      <c r="N71" s="211">
        <v>0</v>
      </c>
      <c r="O71" s="211">
        <f>IFERROR(
  IF(LOOKUP(2,1/($R$16:$R71&lt;&gt;""),$R$16:$R71)="12.2026",
    VLOOKUP(LOOKUP(2,1/($B$16:$B71&lt;&gt;""),$B$16:$B71), [1]Лист1!$C$12:$D$1205, 2, 0),
  IF(LOOKUP(2,1/($R$16:$R71&lt;&gt;""),$R$16:$R71)="12.2027",
    VLOOKUP(LOOKUP(2,1/($B$16:$B71&lt;&gt;""),$B$16:$B71), [1]Лист1!$C$1209:$D$2016, 2, 0),
  IF(LOOKUP(2,1/($R$16:$R71&lt;&gt;""),$R$16:$R71)="12.2028",
    VLOOKUP(LOOKUP(2,1/($B$16:$B71&lt;&gt;""),$B$16:$B71), [1]Лист1!$C$2020:$D$2907, 2, 0),
  ""))), "")</f>
        <v>31851693</v>
      </c>
      <c r="P71" s="211">
        <f t="shared" si="14"/>
        <v>7154.7897479671137</v>
      </c>
      <c r="Q71" s="237">
        <v>9673</v>
      </c>
      <c r="R71" s="30" t="s">
        <v>563</v>
      </c>
      <c r="S71" s="217"/>
      <c r="T71" s="217"/>
      <c r="U71" s="217"/>
    </row>
    <row r="72" spans="1:22" s="96" customFormat="1" ht="30" customHeight="1" x14ac:dyDescent="0.25">
      <c r="A72" s="285">
        <f>IF(B72&lt;&gt;"",MAX(A$1:A71)+1,"")</f>
        <v>54</v>
      </c>
      <c r="B72" s="283" t="s">
        <v>609</v>
      </c>
      <c r="C72" s="285">
        <v>1972</v>
      </c>
      <c r="D72" s="285" t="s">
        <v>1844</v>
      </c>
      <c r="E72" s="287" t="s">
        <v>16</v>
      </c>
      <c r="F72" s="287">
        <v>5</v>
      </c>
      <c r="G72" s="287">
        <v>4</v>
      </c>
      <c r="H72" s="282">
        <v>3190</v>
      </c>
      <c r="I72" s="282">
        <v>0</v>
      </c>
      <c r="J72" s="282">
        <v>2925.17</v>
      </c>
      <c r="K72" s="282">
        <f t="shared" si="13"/>
        <v>26507851</v>
      </c>
      <c r="L72" s="282">
        <v>0</v>
      </c>
      <c r="M72" s="282">
        <v>0</v>
      </c>
      <c r="N72" s="282">
        <v>0</v>
      </c>
      <c r="O72" s="282">
        <f>IFERROR(
  IF(LOOKUP(2,1/($R$16:$R72&lt;&gt;""),$R$16:$R72)="12.2026",
    VLOOKUP(LOOKUP(2,1/($B$16:$B72&lt;&gt;""),$B$16:$B72), [1]Лист1!$C$12:$D$1205, 2, 0),
  IF(LOOKUP(2,1/($R$16:$R72&lt;&gt;""),$R$16:$R72)="12.2027",
    VLOOKUP(LOOKUP(2,1/($B$16:$B72&lt;&gt;""),$B$16:$B72), [1]Лист1!$C$1209:$D$2016, 2, 0),
  IF(LOOKUP(2,1/($R$16:$R72&lt;&gt;""),$R$16:$R72)="12.2028",
    VLOOKUP(LOOKUP(2,1/($B$16:$B72&lt;&gt;""),$B$16:$B72), [1]Лист1!$C$2020:$D$2907, 2, 0),
  ""))), "")</f>
        <v>26507851</v>
      </c>
      <c r="P72" s="282">
        <f t="shared" si="14"/>
        <v>8309.6711598746078</v>
      </c>
      <c r="Q72" s="289">
        <v>9673</v>
      </c>
      <c r="R72" s="30" t="s">
        <v>563</v>
      </c>
      <c r="S72" s="95"/>
      <c r="T72" s="95"/>
      <c r="U72" s="95"/>
    </row>
    <row r="73" spans="1:22" s="33" customFormat="1" ht="30" customHeight="1" x14ac:dyDescent="0.25">
      <c r="A73" s="254">
        <f>IF(B73&lt;&gt;"",MAX(A$1:A72)+1,"")</f>
        <v>55</v>
      </c>
      <c r="B73" s="258" t="s">
        <v>33</v>
      </c>
      <c r="C73" s="254">
        <v>1962</v>
      </c>
      <c r="D73" s="254" t="s">
        <v>1844</v>
      </c>
      <c r="E73" s="254" t="s">
        <v>16</v>
      </c>
      <c r="F73" s="254">
        <v>4</v>
      </c>
      <c r="G73" s="254">
        <v>2</v>
      </c>
      <c r="H73" s="256">
        <v>1791.7</v>
      </c>
      <c r="I73" s="256">
        <v>0</v>
      </c>
      <c r="J73" s="256">
        <v>1286.0999999999999</v>
      </c>
      <c r="K73" s="256">
        <f t="shared" si="13"/>
        <v>1130395.1000000001</v>
      </c>
      <c r="L73" s="256">
        <v>0</v>
      </c>
      <c r="M73" s="256">
        <v>0</v>
      </c>
      <c r="N73" s="256">
        <v>0</v>
      </c>
      <c r="O73" s="256">
        <f>IFERROR(
  IF(LOOKUP(2,1/($R$16:$R73&lt;&gt;""),$R$16:$R73)="12.2026",
    VLOOKUP(LOOKUP(2,1/($B$16:$B73&lt;&gt;""),$B$16:$B73), [1]Лист1!$C$12:$D$1205, 2, 0),
  IF(LOOKUP(2,1/($R$16:$R73&lt;&gt;""),$R$16:$R73)="12.2027",
    VLOOKUP(LOOKUP(2,1/($B$16:$B73&lt;&gt;""),$B$16:$B73), [1]Лист1!$C$1209:$D$2016, 2, 0),
  IF(LOOKUP(2,1/($R$16:$R73&lt;&gt;""),$R$16:$R73)="12.2028",
    VLOOKUP(LOOKUP(2,1/($B$16:$B73&lt;&gt;""),$B$16:$B73), [1]Лист1!$C$2020:$D$2907, 2, 0),
  ""))), "")</f>
        <v>1130395.1000000001</v>
      </c>
      <c r="P73" s="256">
        <f t="shared" si="14"/>
        <v>630.90645755427806</v>
      </c>
      <c r="Q73" s="275">
        <v>9673</v>
      </c>
      <c r="R73" s="97" t="s">
        <v>564</v>
      </c>
      <c r="S73" s="32"/>
      <c r="T73" s="32"/>
      <c r="U73" s="32"/>
    </row>
    <row r="74" spans="1:22" s="189" customFormat="1" ht="30" customHeight="1" x14ac:dyDescent="0.25">
      <c r="A74" s="385">
        <f>IF(B73&lt;&gt;"",MAX(A$1:A73)+1,"")</f>
        <v>56</v>
      </c>
      <c r="B74" s="317" t="s">
        <v>610</v>
      </c>
      <c r="C74" s="309">
        <v>1969</v>
      </c>
      <c r="D74" s="309" t="s">
        <v>1844</v>
      </c>
      <c r="E74" s="309" t="s">
        <v>16</v>
      </c>
      <c r="F74" s="307">
        <v>5</v>
      </c>
      <c r="G74" s="307">
        <v>4</v>
      </c>
      <c r="H74" s="311">
        <v>4514.33</v>
      </c>
      <c r="I74" s="311">
        <v>0</v>
      </c>
      <c r="J74" s="311">
        <v>3157.69</v>
      </c>
      <c r="K74" s="191">
        <f t="shared" ref="K74" si="15">SUM(L74:O74)</f>
        <v>4383756.8</v>
      </c>
      <c r="L74" s="191">
        <v>0</v>
      </c>
      <c r="M74" s="191">
        <v>0</v>
      </c>
      <c r="N74" s="191">
        <v>0</v>
      </c>
      <c r="O74" s="211">
        <f>IFERROR(
  IF(LOOKUP(2,1/($R$16:$R74&lt;&gt;""),$R$16:$R74)="12.2026",
    VLOOKUP(LOOKUP(2,1/($B$16:$B74&lt;&gt;""),$B$16:$B74), [1]Лист1!$C$12:$D$1205, 2, 0),
  IF(LOOKUP(2,1/($R$16:$R74&lt;&gt;""),$R$16:$R74)="12.2027",
    VLOOKUP(LOOKUP(2,1/($B$16:$B74&lt;&gt;""),$B$16:$B74), [1]Лист1!$C$1209:$D$2016, 2, 0),
  IF(LOOKUP(2,1/($R$16:$R74&lt;&gt;""),$R$16:$R74)="12.2028",
    VLOOKUP(LOOKUP(2,1/($B$16:$B74&lt;&gt;""),$B$16:$B74), [1]Лист1!$C$2020:$D$2907, 2, 0),
  ""))), "")</f>
        <v>4383756.8</v>
      </c>
      <c r="P74" s="191">
        <f t="shared" ref="P74" si="16">K74/H74</f>
        <v>971.07584071168924</v>
      </c>
      <c r="Q74" s="195">
        <v>9673</v>
      </c>
      <c r="R74" s="94" t="s">
        <v>564</v>
      </c>
      <c r="S74" s="180"/>
      <c r="T74" s="181"/>
      <c r="U74" s="181"/>
    </row>
    <row r="75" spans="1:22" s="210" customFormat="1" ht="30" customHeight="1" x14ac:dyDescent="0.25">
      <c r="A75" s="386"/>
      <c r="B75" s="318"/>
      <c r="C75" s="310"/>
      <c r="D75" s="310"/>
      <c r="E75" s="310"/>
      <c r="F75" s="308"/>
      <c r="G75" s="308"/>
      <c r="H75" s="312"/>
      <c r="I75" s="312"/>
      <c r="J75" s="312"/>
      <c r="K75" s="211">
        <f t="shared" ref="K75" si="17">SUM(L75:O75)</f>
        <v>18452423.549999997</v>
      </c>
      <c r="L75" s="211">
        <v>0</v>
      </c>
      <c r="M75" s="211">
        <v>0</v>
      </c>
      <c r="N75" s="211">
        <v>0</v>
      </c>
      <c r="O75" s="211">
        <f>IFERROR(
  IF(LOOKUP(2,1/($R$16:$R75&lt;&gt;""),$R$16:$R75)="12.2026",
    VLOOKUP(LOOKUP(2,1/($B$16:$B75&lt;&gt;""),$B$16:$B75), [1]Лист1!$C$12:$D$1205, 2, 0),
  IF(LOOKUP(2,1/($R$16:$R75&lt;&gt;""),$R$16:$R75)="12.2027",
    VLOOKUP(LOOKUP(2,1/($B$16:$B75&lt;&gt;""),$B$16:$B75), [1]Лист1!$C$1209:$D$2016, 2, 0),
  IF(LOOKUP(2,1/($R$16:$R75&lt;&gt;""),$R$16:$R75)="12.2028",
    VLOOKUP(LOOKUP(2,1/($B$16:$B75&lt;&gt;""),$B$16:$B75), [1]Лист1!$C$2020:$D$2907, 2, 0),
  ""))), "")</f>
        <v>18452423.549999997</v>
      </c>
      <c r="P75" s="211">
        <f>K75/H74</f>
        <v>4087.5220796884582</v>
      </c>
      <c r="Q75" s="237">
        <v>9673</v>
      </c>
      <c r="R75" s="30" t="s">
        <v>563</v>
      </c>
      <c r="S75" s="31"/>
      <c r="T75" s="217"/>
      <c r="U75" s="217"/>
    </row>
    <row r="76" spans="1:22" s="42" customFormat="1" ht="30" customHeight="1" x14ac:dyDescent="0.25">
      <c r="A76" s="212">
        <f>IF(B76&lt;&gt;"",MAX(A$1:A75)+1,"")</f>
        <v>57</v>
      </c>
      <c r="B76" s="193" t="s">
        <v>2648</v>
      </c>
      <c r="C76" s="198">
        <v>1970</v>
      </c>
      <c r="D76" s="198" t="s">
        <v>1844</v>
      </c>
      <c r="E76" s="198" t="s">
        <v>16</v>
      </c>
      <c r="F76" s="92">
        <v>2</v>
      </c>
      <c r="G76" s="92">
        <v>2</v>
      </c>
      <c r="H76" s="191">
        <v>742.1</v>
      </c>
      <c r="I76" s="246">
        <v>0</v>
      </c>
      <c r="J76" s="240">
        <v>693.3</v>
      </c>
      <c r="K76" s="211">
        <f>SUM(L76:O76)</f>
        <v>14381035.370000001</v>
      </c>
      <c r="L76" s="211">
        <v>0</v>
      </c>
      <c r="M76" s="211">
        <v>0</v>
      </c>
      <c r="N76" s="211">
        <v>0</v>
      </c>
      <c r="O76" s="211">
        <f>IFERROR(
  IF(LOOKUP(2,1/($R$16:$R76&lt;&gt;""),$R$16:$R76)="12.2026",
    VLOOKUP(LOOKUP(2,1/($B$16:$B76&lt;&gt;""),$B$16:$B76), [1]Лист1!$C$12:$D$1205, 2, 0),
  IF(LOOKUP(2,1/($R$16:$R76&lt;&gt;""),$R$16:$R76)="12.2027",
    VLOOKUP(LOOKUP(2,1/($B$16:$B76&lt;&gt;""),$B$16:$B76), [1]Лист1!$C$1209:$D$2016, 2, 0),
  IF(LOOKUP(2,1/($R$16:$R76&lt;&gt;""),$R$16:$R76)="12.2028",
    VLOOKUP(LOOKUP(2,1/($B$16:$B76&lt;&gt;""),$B$16:$B76), [1]Лист1!$C$2020:$D$2907, 2, 0),
  ""))), "")</f>
        <v>14381035.370000001</v>
      </c>
      <c r="P76" s="211">
        <f>K76/H76</f>
        <v>19378.837582536045</v>
      </c>
      <c r="Q76" s="211">
        <v>9673</v>
      </c>
      <c r="R76" s="30" t="s">
        <v>565</v>
      </c>
      <c r="S76" s="93"/>
    </row>
    <row r="77" spans="1:22" s="210" customFormat="1" ht="30" customHeight="1" x14ac:dyDescent="0.25">
      <c r="A77" s="212">
        <f>IF(B77&lt;&gt;"",MAX(A$1:A76)+1,"")</f>
        <v>58</v>
      </c>
      <c r="B77" s="223" t="s">
        <v>611</v>
      </c>
      <c r="C77" s="212">
        <v>1972</v>
      </c>
      <c r="D77" s="212" t="s">
        <v>1844</v>
      </c>
      <c r="E77" s="210" t="s">
        <v>16</v>
      </c>
      <c r="F77" s="210">
        <v>5</v>
      </c>
      <c r="G77" s="210">
        <v>4</v>
      </c>
      <c r="H77" s="211">
        <v>4484.55</v>
      </c>
      <c r="I77" s="211">
        <v>611.16999999999996</v>
      </c>
      <c r="J77" s="211">
        <v>2844.94</v>
      </c>
      <c r="K77" s="211">
        <f>SUM(L77:O77)</f>
        <v>26971986.5</v>
      </c>
      <c r="L77" s="211">
        <v>0</v>
      </c>
      <c r="M77" s="211">
        <v>0</v>
      </c>
      <c r="N77" s="211">
        <v>0</v>
      </c>
      <c r="O77" s="211">
        <f>IFERROR(
  IF(LOOKUP(2,1/($R$16:$R77&lt;&gt;""),$R$16:$R77)="12.2026",
    VLOOKUP(LOOKUP(2,1/($B$16:$B77&lt;&gt;""),$B$16:$B77), [1]Лист1!$C$12:$D$1205, 2, 0),
  IF(LOOKUP(2,1/($R$16:$R77&lt;&gt;""),$R$16:$R77)="12.2027",
    VLOOKUP(LOOKUP(2,1/($B$16:$B77&lt;&gt;""),$B$16:$B77), [1]Лист1!$C$1209:$D$2016, 2, 0),
  IF(LOOKUP(2,1/($R$16:$R77&lt;&gt;""),$R$16:$R77)="12.2028",
    VLOOKUP(LOOKUP(2,1/($B$16:$B77&lt;&gt;""),$B$16:$B77), [1]Лист1!$C$2020:$D$2907, 2, 0),
  ""))), "")</f>
        <v>26971986.5</v>
      </c>
      <c r="P77" s="211">
        <f>K77/H77</f>
        <v>6014.4243012119387</v>
      </c>
      <c r="Q77" s="237">
        <v>9673</v>
      </c>
      <c r="R77" s="30" t="s">
        <v>563</v>
      </c>
      <c r="S77" s="31"/>
      <c r="T77" s="217"/>
      <c r="U77" s="217"/>
    </row>
    <row r="78" spans="1:22" s="210" customFormat="1" ht="30" customHeight="1" x14ac:dyDescent="0.25">
      <c r="A78" s="212">
        <f>IF(B78&lt;&gt;"",MAX(A$1:A77)+1,"")</f>
        <v>59</v>
      </c>
      <c r="B78" s="223" t="s">
        <v>1957</v>
      </c>
      <c r="C78" s="212">
        <v>2005</v>
      </c>
      <c r="D78" s="212" t="s">
        <v>1844</v>
      </c>
      <c r="E78" s="212" t="s">
        <v>16</v>
      </c>
      <c r="F78" s="210">
        <v>9</v>
      </c>
      <c r="G78" s="210">
        <v>3</v>
      </c>
      <c r="H78" s="211">
        <v>9379.7999999999993</v>
      </c>
      <c r="I78" s="211">
        <v>0</v>
      </c>
      <c r="J78" s="211">
        <v>8265.9</v>
      </c>
      <c r="K78" s="211">
        <f>SUM(L78:O78)</f>
        <v>10816373.52</v>
      </c>
      <c r="L78" s="211">
        <v>0</v>
      </c>
      <c r="M78" s="211">
        <v>0</v>
      </c>
      <c r="N78" s="211">
        <v>0</v>
      </c>
      <c r="O78" s="211">
        <f>IFERROR(
  IF(LOOKUP(2,1/($R$16:$R78&lt;&gt;""),$R$16:$R78)="12.2026",
    VLOOKUP(LOOKUP(2,1/($B$16:$B78&lt;&gt;""),$B$16:$B78), [1]Лист1!$C$12:$D$1205, 2, 0),
  IF(LOOKUP(2,1/($R$16:$R78&lt;&gt;""),$R$16:$R78)="12.2027",
    VLOOKUP(LOOKUP(2,1/($B$16:$B78&lt;&gt;""),$B$16:$B78), [1]Лист1!$C$1209:$D$2016, 2, 0),
  IF(LOOKUP(2,1/($R$16:$R78&lt;&gt;""),$R$16:$R78)="12.2028",
    VLOOKUP(LOOKUP(2,1/($B$16:$B78&lt;&gt;""),$B$16:$B78), [1]Лист1!$C$2020:$D$2907, 2, 0),
  ""))), "")</f>
        <v>10816373.52</v>
      </c>
      <c r="P78" s="211">
        <f>K78/H78</f>
        <v>1153.1560928804452</v>
      </c>
      <c r="Q78" s="237">
        <v>9673</v>
      </c>
      <c r="R78" s="30" t="s">
        <v>564</v>
      </c>
      <c r="S78" s="31"/>
      <c r="T78" s="217"/>
      <c r="U78" s="217"/>
    </row>
    <row r="79" spans="1:22" s="33" customFormat="1" ht="30" customHeight="1" x14ac:dyDescent="0.25">
      <c r="A79" s="212">
        <f>IF(B79&lt;&gt;"",MAX(A$1:A78)+1,"")</f>
        <v>60</v>
      </c>
      <c r="B79" s="223" t="s">
        <v>545</v>
      </c>
      <c r="C79" s="212">
        <v>1963</v>
      </c>
      <c r="D79" s="212" t="s">
        <v>1844</v>
      </c>
      <c r="E79" s="212" t="s">
        <v>16</v>
      </c>
      <c r="F79" s="210">
        <v>2</v>
      </c>
      <c r="G79" s="210">
        <v>1</v>
      </c>
      <c r="H79" s="211">
        <v>303.5</v>
      </c>
      <c r="I79" s="211">
        <v>0</v>
      </c>
      <c r="J79" s="211">
        <v>303.5</v>
      </c>
      <c r="K79" s="211">
        <f>SUM(L79:O79)</f>
        <v>17631.759999999998</v>
      </c>
      <c r="L79" s="211">
        <v>0</v>
      </c>
      <c r="M79" s="211">
        <v>0</v>
      </c>
      <c r="N79" s="211">
        <v>0</v>
      </c>
      <c r="O79" s="211">
        <f>IFERROR(
  IF(LOOKUP(2,1/($R$16:$R79&lt;&gt;""),$R$16:$R79)="12.2026",
    VLOOKUP(LOOKUP(2,1/($B$16:$B79&lt;&gt;""),$B$16:$B79), [1]Лист1!$C$12:$D$1205, 2, 0),
  IF(LOOKUP(2,1/($R$16:$R79&lt;&gt;""),$R$16:$R79)="12.2027",
    VLOOKUP(LOOKUP(2,1/($B$16:$B79&lt;&gt;""),$B$16:$B79), [1]Лист1!$C$1209:$D$2016, 2, 0),
  IF(LOOKUP(2,1/($R$16:$R79&lt;&gt;""),$R$16:$R79)="12.2028",
    VLOOKUP(LOOKUP(2,1/($B$16:$B79&lt;&gt;""),$B$16:$B79), [1]Лист1!$C$2020:$D$2907, 2, 0),
  ""))), "")</f>
        <v>17631.759999999998</v>
      </c>
      <c r="P79" s="211">
        <f>K79/H79</f>
        <v>58.094761120263584</v>
      </c>
      <c r="Q79" s="237">
        <v>9673</v>
      </c>
      <c r="R79" s="30" t="s">
        <v>565</v>
      </c>
      <c r="S79" s="32"/>
      <c r="T79" s="32"/>
      <c r="U79" s="32"/>
    </row>
    <row r="80" spans="1:22" s="210" customFormat="1" ht="30" customHeight="1" x14ac:dyDescent="0.25">
      <c r="A80" s="212">
        <f>IF(B80&lt;&gt;"",MAX(A$1:A79)+1,"")</f>
        <v>61</v>
      </c>
      <c r="B80" s="223" t="s">
        <v>612</v>
      </c>
      <c r="C80" s="212">
        <v>1972</v>
      </c>
      <c r="D80" s="212" t="s">
        <v>1844</v>
      </c>
      <c r="E80" s="212" t="s">
        <v>16</v>
      </c>
      <c r="F80" s="210">
        <v>2</v>
      </c>
      <c r="G80" s="210">
        <v>2</v>
      </c>
      <c r="H80" s="211">
        <v>767.3</v>
      </c>
      <c r="I80" s="211">
        <v>0</v>
      </c>
      <c r="J80" s="211">
        <v>707.26</v>
      </c>
      <c r="K80" s="211">
        <f>SUM(L80:O80)</f>
        <v>7700257.9000000004</v>
      </c>
      <c r="L80" s="211">
        <v>0</v>
      </c>
      <c r="M80" s="211">
        <v>0</v>
      </c>
      <c r="N80" s="211">
        <v>0</v>
      </c>
      <c r="O80" s="211">
        <f>IFERROR(
  IF(LOOKUP(2,1/($R$16:$R80&lt;&gt;""),$R$16:$R80)="12.2026",
    VLOOKUP(LOOKUP(2,1/($B$16:$B80&lt;&gt;""),$B$16:$B80), [1]Лист1!$C$12:$D$1205, 2, 0),
  IF(LOOKUP(2,1/($R$16:$R80&lt;&gt;""),$R$16:$R80)="12.2027",
    VLOOKUP(LOOKUP(2,1/($B$16:$B80&lt;&gt;""),$B$16:$B80), [1]Лист1!$C$1209:$D$2016, 2, 0),
  IF(LOOKUP(2,1/($R$16:$R80&lt;&gt;""),$R$16:$R80)="12.2028",
    VLOOKUP(LOOKUP(2,1/($B$16:$B80&lt;&gt;""),$B$16:$B80), [1]Лист1!$C$2020:$D$2907, 2, 0),
  ""))), "")</f>
        <v>7700257.9000000004</v>
      </c>
      <c r="P80" s="211">
        <f>K80/H80</f>
        <v>10035.524436335203</v>
      </c>
      <c r="Q80" s="237">
        <v>9673</v>
      </c>
      <c r="R80" s="30" t="s">
        <v>563</v>
      </c>
      <c r="S80" s="31"/>
      <c r="T80" s="217"/>
      <c r="U80" s="217"/>
    </row>
    <row r="81" spans="1:21" s="33" customFormat="1" ht="30" customHeight="1" x14ac:dyDescent="0.25">
      <c r="A81" s="309">
        <f>IF(B81&lt;&gt;"",MAX(A$1:A80)+1,"")</f>
        <v>62</v>
      </c>
      <c r="B81" s="317" t="s">
        <v>35</v>
      </c>
      <c r="C81" s="309">
        <v>1963</v>
      </c>
      <c r="D81" s="309" t="s">
        <v>1844</v>
      </c>
      <c r="E81" s="307" t="s">
        <v>16</v>
      </c>
      <c r="F81" s="307">
        <v>4</v>
      </c>
      <c r="G81" s="307">
        <v>2</v>
      </c>
      <c r="H81" s="311">
        <v>1800</v>
      </c>
      <c r="I81" s="311">
        <v>247.2</v>
      </c>
      <c r="J81" s="311">
        <v>1128</v>
      </c>
      <c r="K81" s="211">
        <f t="shared" ref="K81:K83" si="18">SUM(L81:O81)</f>
        <v>5919078</v>
      </c>
      <c r="L81" s="211">
        <v>0</v>
      </c>
      <c r="M81" s="211">
        <v>0</v>
      </c>
      <c r="N81" s="211">
        <v>0</v>
      </c>
      <c r="O81" s="211">
        <f>IFERROR(
  IF(LOOKUP(2,1/($R$16:$R81&lt;&gt;""),$R$16:$R81)="12.2026",
    VLOOKUP(LOOKUP(2,1/($B$16:$B81&lt;&gt;""),$B$16:$B81), [1]Лист1!$C$12:$D$1205, 2, 0),
  IF(LOOKUP(2,1/($R$16:$R81&lt;&gt;""),$R$16:$R81)="12.2027",
    VLOOKUP(LOOKUP(2,1/($B$16:$B81&lt;&gt;""),$B$16:$B81), [1]Лист1!$C$1209:$D$2016, 2, 0),
  IF(LOOKUP(2,1/($R$16:$R81&lt;&gt;""),$R$16:$R81)="12.2028",
    VLOOKUP(LOOKUP(2,1/($B$16:$B81&lt;&gt;""),$B$16:$B81), [1]Лист1!$C$2020:$D$2907, 2, 0),
  ""))), "")</f>
        <v>5919078</v>
      </c>
      <c r="P81" s="211">
        <f t="shared" ref="P81:P92" si="19">K81/H81</f>
        <v>3288.3766666666666</v>
      </c>
      <c r="Q81" s="237">
        <v>9673</v>
      </c>
      <c r="R81" s="30" t="s">
        <v>565</v>
      </c>
      <c r="S81" s="32"/>
      <c r="T81" s="32"/>
      <c r="U81" s="32"/>
    </row>
    <row r="82" spans="1:21" s="33" customFormat="1" ht="30" customHeight="1" x14ac:dyDescent="0.25">
      <c r="A82" s="310"/>
      <c r="B82" s="318"/>
      <c r="C82" s="310"/>
      <c r="D82" s="310"/>
      <c r="E82" s="308"/>
      <c r="F82" s="308"/>
      <c r="G82" s="308"/>
      <c r="H82" s="312"/>
      <c r="I82" s="312"/>
      <c r="J82" s="312"/>
      <c r="K82" s="211">
        <f t="shared" si="18"/>
        <v>10722950</v>
      </c>
      <c r="L82" s="211">
        <v>0</v>
      </c>
      <c r="M82" s="211">
        <v>0</v>
      </c>
      <c r="N82" s="211">
        <v>0</v>
      </c>
      <c r="O82" s="211">
        <f>IFERROR(
  IF(LOOKUP(2,1/($R$16:$R82&lt;&gt;""),$R$16:$R82)="12.2026",
    VLOOKUP(LOOKUP(2,1/($B$16:$B82&lt;&gt;""),$B$16:$B82), [1]Лист1!$C$12:$D$1205, 2, 0),
  IF(LOOKUP(2,1/($R$16:$R82&lt;&gt;""),$R$16:$R82)="12.2027",
    VLOOKUP(LOOKUP(2,1/($B$16:$B82&lt;&gt;""),$B$16:$B82), [1]Лист1!$C$1209:$D$2016, 2, 0),
  IF(LOOKUP(2,1/($R$16:$R82&lt;&gt;""),$R$16:$R82)="12.2028",
    VLOOKUP(LOOKUP(2,1/($B$16:$B82&lt;&gt;""),$B$16:$B82), [1]Лист1!$C$2020:$D$2907, 2, 0),
  ""))), "")</f>
        <v>10722950</v>
      </c>
      <c r="P82" s="211">
        <f>K82/H81</f>
        <v>5957.1944444444443</v>
      </c>
      <c r="Q82" s="237">
        <v>9673</v>
      </c>
      <c r="R82" s="30" t="s">
        <v>564</v>
      </c>
      <c r="S82" s="32"/>
      <c r="T82" s="32"/>
      <c r="U82" s="32"/>
    </row>
    <row r="83" spans="1:21" s="33" customFormat="1" ht="30" customHeight="1" x14ac:dyDescent="0.25">
      <c r="A83" s="212">
        <f>IF(B83&lt;&gt;"",MAX(A$1:A82)+1,"")</f>
        <v>63</v>
      </c>
      <c r="B83" s="223" t="s">
        <v>36</v>
      </c>
      <c r="C83" s="212">
        <v>1963</v>
      </c>
      <c r="D83" s="212" t="s">
        <v>1844</v>
      </c>
      <c r="E83" s="212" t="s">
        <v>16</v>
      </c>
      <c r="F83" s="210">
        <v>4</v>
      </c>
      <c r="G83" s="210">
        <v>3</v>
      </c>
      <c r="H83" s="211">
        <v>3166</v>
      </c>
      <c r="I83" s="211">
        <v>551.5</v>
      </c>
      <c r="J83" s="211">
        <v>1492.84</v>
      </c>
      <c r="K83" s="211">
        <f t="shared" si="18"/>
        <v>20296144</v>
      </c>
      <c r="L83" s="211">
        <v>0</v>
      </c>
      <c r="M83" s="211">
        <v>0</v>
      </c>
      <c r="N83" s="211">
        <v>0</v>
      </c>
      <c r="O83" s="211">
        <f>IFERROR(
  IF(LOOKUP(2,1/($R$16:$R83&lt;&gt;""),$R$16:$R83)="12.2026",
    VLOOKUP(LOOKUP(2,1/($B$16:$B83&lt;&gt;""),$B$16:$B83), [1]Лист1!$C$12:$D$1205, 2, 0),
  IF(LOOKUP(2,1/($R$16:$R83&lt;&gt;""),$R$16:$R83)="12.2027",
    VLOOKUP(LOOKUP(2,1/($B$16:$B83&lt;&gt;""),$B$16:$B83), [1]Лист1!$C$1209:$D$2016, 2, 0),
  IF(LOOKUP(2,1/($R$16:$R83&lt;&gt;""),$R$16:$R83)="12.2028",
    VLOOKUP(LOOKUP(2,1/($B$16:$B83&lt;&gt;""),$B$16:$B83), [1]Лист1!$C$2020:$D$2907, 2, 0),
  ""))), "")</f>
        <v>20296144</v>
      </c>
      <c r="P83" s="211">
        <f t="shared" si="19"/>
        <v>6410.6582438408086</v>
      </c>
      <c r="Q83" s="237">
        <v>9673</v>
      </c>
      <c r="R83" s="30" t="s">
        <v>564</v>
      </c>
      <c r="S83" s="32"/>
      <c r="T83" s="32"/>
      <c r="U83" s="32"/>
    </row>
    <row r="84" spans="1:21" s="33" customFormat="1" ht="30" customHeight="1" x14ac:dyDescent="0.25">
      <c r="A84" s="212">
        <f>IF(B84&lt;&gt;"",MAX(A$1:A83)+1,"")</f>
        <v>64</v>
      </c>
      <c r="B84" s="223" t="s">
        <v>34</v>
      </c>
      <c r="C84" s="212">
        <v>1964</v>
      </c>
      <c r="D84" s="212" t="s">
        <v>1844</v>
      </c>
      <c r="E84" s="210" t="s">
        <v>16</v>
      </c>
      <c r="F84" s="210">
        <v>4</v>
      </c>
      <c r="G84" s="210">
        <v>3</v>
      </c>
      <c r="H84" s="211">
        <v>3200</v>
      </c>
      <c r="I84" s="211">
        <v>915.4</v>
      </c>
      <c r="J84" s="211">
        <v>1473.67</v>
      </c>
      <c r="K84" s="211">
        <f t="shared" ref="K84:K91" si="20">SUM(L84:O84)</f>
        <v>15512660</v>
      </c>
      <c r="L84" s="211">
        <v>0</v>
      </c>
      <c r="M84" s="211">
        <v>0</v>
      </c>
      <c r="N84" s="211">
        <v>0</v>
      </c>
      <c r="O84" s="211">
        <f>IFERROR(
  IF(LOOKUP(2,1/($R$16:$R84&lt;&gt;""),$R$16:$R84)="12.2026",
    VLOOKUP(LOOKUP(2,1/($B$16:$B84&lt;&gt;""),$B$16:$B84), [1]Лист1!$C$12:$D$1205, 2, 0),
  IF(LOOKUP(2,1/($R$16:$R84&lt;&gt;""),$R$16:$R84)="12.2027",
    VLOOKUP(LOOKUP(2,1/($B$16:$B84&lt;&gt;""),$B$16:$B84), [1]Лист1!$C$1209:$D$2016, 2, 0),
  IF(LOOKUP(2,1/($R$16:$R84&lt;&gt;""),$R$16:$R84)="12.2028",
    VLOOKUP(LOOKUP(2,1/($B$16:$B84&lt;&gt;""),$B$16:$B84), [1]Лист1!$C$2020:$D$2907, 2, 0),
  ""))), "")</f>
        <v>15512660</v>
      </c>
      <c r="P84" s="211">
        <f t="shared" ref="P84:P91" si="21">K84/H84</f>
        <v>4847.7062500000002</v>
      </c>
      <c r="Q84" s="237">
        <v>9673</v>
      </c>
      <c r="R84" s="30" t="s">
        <v>564</v>
      </c>
      <c r="S84" s="32"/>
      <c r="T84" s="32"/>
      <c r="U84" s="32"/>
    </row>
    <row r="85" spans="1:21" s="33" customFormat="1" ht="30" customHeight="1" x14ac:dyDescent="0.25">
      <c r="A85" s="212">
        <f>IF(B85&lt;&gt;"",MAX(A$1:A84)+1,"")</f>
        <v>65</v>
      </c>
      <c r="B85" s="223" t="s">
        <v>2491</v>
      </c>
      <c r="C85" s="212">
        <v>1962</v>
      </c>
      <c r="D85" s="212" t="s">
        <v>1844</v>
      </c>
      <c r="E85" s="212" t="s">
        <v>16</v>
      </c>
      <c r="F85" s="212">
        <v>4</v>
      </c>
      <c r="G85" s="212">
        <v>3</v>
      </c>
      <c r="H85" s="211">
        <v>1507.55</v>
      </c>
      <c r="I85" s="211">
        <v>0</v>
      </c>
      <c r="J85" s="211">
        <v>1507.55</v>
      </c>
      <c r="K85" s="211">
        <f t="shared" si="20"/>
        <v>17771571.199999999</v>
      </c>
      <c r="L85" s="211">
        <v>0</v>
      </c>
      <c r="M85" s="211">
        <v>0</v>
      </c>
      <c r="N85" s="211">
        <v>0</v>
      </c>
      <c r="O85" s="211">
        <f>IFERROR(
  IF(LOOKUP(2,1/($R$16:$R85&lt;&gt;""),$R$16:$R85)="12.2026",
    VLOOKUP(LOOKUP(2,1/($B$16:$B85&lt;&gt;""),$B$16:$B85), [1]Лист1!$C$12:$D$1205, 2, 0),
  IF(LOOKUP(2,1/($R$16:$R85&lt;&gt;""),$R$16:$R85)="12.2027",
    VLOOKUP(LOOKUP(2,1/($B$16:$B85&lt;&gt;""),$B$16:$B85), [1]Лист1!$C$1209:$D$2016, 2, 0),
  IF(LOOKUP(2,1/($R$16:$R85&lt;&gt;""),$R$16:$R85)="12.2028",
    VLOOKUP(LOOKUP(2,1/($B$16:$B85&lt;&gt;""),$B$16:$B85), [1]Лист1!$C$2020:$D$2907, 2, 0),
  ""))), "")</f>
        <v>17771571.199999999</v>
      </c>
      <c r="P85" s="211">
        <f t="shared" si="21"/>
        <v>11788.379290902458</v>
      </c>
      <c r="Q85" s="237">
        <v>9673</v>
      </c>
      <c r="R85" s="30" t="s">
        <v>563</v>
      </c>
      <c r="S85" s="32"/>
      <c r="T85" s="32"/>
      <c r="U85" s="32"/>
    </row>
    <row r="86" spans="1:21" s="33" customFormat="1" ht="30" customHeight="1" x14ac:dyDescent="0.25">
      <c r="A86" s="212">
        <f>IF(B86&lt;&gt;"",MAX(A$1:A85)+1,"")</f>
        <v>66</v>
      </c>
      <c r="B86" s="223" t="s">
        <v>37</v>
      </c>
      <c r="C86" s="212">
        <v>1973</v>
      </c>
      <c r="D86" s="212" t="s">
        <v>1844</v>
      </c>
      <c r="E86" s="210" t="s">
        <v>16</v>
      </c>
      <c r="F86" s="210">
        <v>5</v>
      </c>
      <c r="G86" s="210">
        <v>6</v>
      </c>
      <c r="H86" s="211">
        <v>5925.8</v>
      </c>
      <c r="I86" s="211">
        <v>0</v>
      </c>
      <c r="J86" s="211">
        <v>4431.66</v>
      </c>
      <c r="K86" s="211">
        <f t="shared" ref="K86:K87" si="22">SUM(L86:O86)</f>
        <v>38239557</v>
      </c>
      <c r="L86" s="211">
        <v>0</v>
      </c>
      <c r="M86" s="211">
        <v>0</v>
      </c>
      <c r="N86" s="211">
        <v>0</v>
      </c>
      <c r="O86" s="211">
        <f>IFERROR(
  IF(LOOKUP(2,1/($R$16:$R86&lt;&gt;""),$R$16:$R86)="12.2026",
    VLOOKUP(LOOKUP(2,1/($B$16:$B86&lt;&gt;""),$B$16:$B86), [1]Лист1!$C$12:$D$1205, 2, 0),
  IF(LOOKUP(2,1/($R$16:$R86&lt;&gt;""),$R$16:$R86)="12.2027",
    VLOOKUP(LOOKUP(2,1/($B$16:$B86&lt;&gt;""),$B$16:$B86), [1]Лист1!$C$1209:$D$2016, 2, 0),
  IF(LOOKUP(2,1/($R$16:$R86&lt;&gt;""),$R$16:$R86)="12.2028",
    VLOOKUP(LOOKUP(2,1/($B$16:$B86&lt;&gt;""),$B$16:$B86), [1]Лист1!$C$2020:$D$2907, 2, 0),
  ""))), "")</f>
        <v>38239557</v>
      </c>
      <c r="P86" s="211">
        <f t="shared" ref="P86:P87" si="23">K86/H86</f>
        <v>6453.0623713253908</v>
      </c>
      <c r="Q86" s="237">
        <v>9673</v>
      </c>
      <c r="R86" s="30" t="s">
        <v>563</v>
      </c>
      <c r="S86" s="32"/>
      <c r="T86" s="32"/>
      <c r="U86" s="32"/>
    </row>
    <row r="87" spans="1:21" s="33" customFormat="1" ht="30" customHeight="1" x14ac:dyDescent="0.25">
      <c r="A87" s="212">
        <f>IF(B87&lt;&gt;"",MAX(A$1:A86)+1,"")</f>
        <v>67</v>
      </c>
      <c r="B87" s="223" t="s">
        <v>614</v>
      </c>
      <c r="C87" s="212">
        <v>1970</v>
      </c>
      <c r="D87" s="212" t="s">
        <v>1844</v>
      </c>
      <c r="E87" s="212" t="s">
        <v>16</v>
      </c>
      <c r="F87" s="210">
        <v>5</v>
      </c>
      <c r="G87" s="210">
        <v>6</v>
      </c>
      <c r="H87" s="211">
        <v>6088.6</v>
      </c>
      <c r="I87" s="211">
        <v>0</v>
      </c>
      <c r="J87" s="211">
        <v>4501.28</v>
      </c>
      <c r="K87" s="211">
        <f t="shared" si="22"/>
        <v>45283699</v>
      </c>
      <c r="L87" s="211">
        <v>0</v>
      </c>
      <c r="M87" s="211">
        <v>0</v>
      </c>
      <c r="N87" s="211">
        <v>0</v>
      </c>
      <c r="O87" s="211">
        <f>IFERROR(
  IF(LOOKUP(2,1/($R$16:$R87&lt;&gt;""),$R$16:$R87)="12.2026",
    VLOOKUP(LOOKUP(2,1/($B$16:$B87&lt;&gt;""),$B$16:$B87), [1]Лист1!$C$12:$D$1205, 2, 0),
  IF(LOOKUP(2,1/($R$16:$R87&lt;&gt;""),$R$16:$R87)="12.2027",
    VLOOKUP(LOOKUP(2,1/($B$16:$B87&lt;&gt;""),$B$16:$B87), [1]Лист1!$C$1209:$D$2016, 2, 0),
  IF(LOOKUP(2,1/($R$16:$R87&lt;&gt;""),$R$16:$R87)="12.2028",
    VLOOKUP(LOOKUP(2,1/($B$16:$B87&lt;&gt;""),$B$16:$B87), [1]Лист1!$C$2020:$D$2907, 2, 0),
  ""))), "")</f>
        <v>45283699</v>
      </c>
      <c r="P87" s="211">
        <f t="shared" si="23"/>
        <v>7437.4567223992372</v>
      </c>
      <c r="Q87" s="237">
        <v>9673</v>
      </c>
      <c r="R87" s="30" t="s">
        <v>563</v>
      </c>
      <c r="S87" s="32"/>
      <c r="T87" s="32"/>
      <c r="U87" s="32"/>
    </row>
    <row r="88" spans="1:21" s="33" customFormat="1" ht="30" customHeight="1" x14ac:dyDescent="0.25">
      <c r="A88" s="212">
        <f>IF(B88&lt;&gt;"",MAX(A$1:A87)+1,"")</f>
        <v>68</v>
      </c>
      <c r="B88" s="223" t="s">
        <v>613</v>
      </c>
      <c r="C88" s="212">
        <v>1972</v>
      </c>
      <c r="D88" s="212" t="s">
        <v>1844</v>
      </c>
      <c r="E88" s="212" t="s">
        <v>16</v>
      </c>
      <c r="F88" s="210">
        <v>5</v>
      </c>
      <c r="G88" s="210">
        <v>6</v>
      </c>
      <c r="H88" s="211">
        <v>2963.6</v>
      </c>
      <c r="I88" s="211">
        <v>0</v>
      </c>
      <c r="J88" s="211">
        <v>2963.6</v>
      </c>
      <c r="K88" s="211">
        <f t="shared" si="20"/>
        <v>31348461.359999999</v>
      </c>
      <c r="L88" s="211">
        <v>0</v>
      </c>
      <c r="M88" s="211">
        <v>0</v>
      </c>
      <c r="N88" s="211">
        <v>0</v>
      </c>
      <c r="O88" s="211">
        <f>IFERROR(
  IF(LOOKUP(2,1/($R$16:$R88&lt;&gt;""),$R$16:$R88)="12.2026",
    VLOOKUP(LOOKUP(2,1/($B$16:$B88&lt;&gt;""),$B$16:$B88), [1]Лист1!$C$12:$D$1205, 2, 0),
  IF(LOOKUP(2,1/($R$16:$R88&lt;&gt;""),$R$16:$R88)="12.2027",
    VLOOKUP(LOOKUP(2,1/($B$16:$B88&lt;&gt;""),$B$16:$B88), [1]Лист1!$C$1209:$D$2016, 2, 0),
  IF(LOOKUP(2,1/($R$16:$R88&lt;&gt;""),$R$16:$R88)="12.2028",
    VLOOKUP(LOOKUP(2,1/($B$16:$B88&lt;&gt;""),$B$16:$B88), [1]Лист1!$C$2020:$D$2907, 2, 0),
  ""))), "")</f>
        <v>31348461.359999999</v>
      </c>
      <c r="P88" s="211">
        <f t="shared" si="21"/>
        <v>10577.831475232824</v>
      </c>
      <c r="Q88" s="237">
        <v>9673</v>
      </c>
      <c r="R88" s="30" t="s">
        <v>563</v>
      </c>
      <c r="S88" s="32"/>
      <c r="T88" s="32"/>
      <c r="U88" s="32"/>
    </row>
    <row r="89" spans="1:21" s="33" customFormat="1" ht="30" customHeight="1" x14ac:dyDescent="0.25">
      <c r="A89" s="212">
        <f>IF(B89&lt;&gt;"",MAX(A$1:A88)+1,"")</f>
        <v>69</v>
      </c>
      <c r="B89" s="223" t="s">
        <v>571</v>
      </c>
      <c r="C89" s="212">
        <v>1968</v>
      </c>
      <c r="D89" s="212" t="s">
        <v>1844</v>
      </c>
      <c r="E89" s="212" t="s">
        <v>16</v>
      </c>
      <c r="F89" s="210">
        <v>5</v>
      </c>
      <c r="G89" s="210">
        <v>4</v>
      </c>
      <c r="H89" s="211">
        <v>2560.4</v>
      </c>
      <c r="I89" s="211">
        <v>0</v>
      </c>
      <c r="J89" s="211">
        <v>2560.4</v>
      </c>
      <c r="K89" s="211">
        <f t="shared" si="20"/>
        <v>67889.850000000006</v>
      </c>
      <c r="L89" s="211">
        <v>0</v>
      </c>
      <c r="M89" s="211">
        <v>0</v>
      </c>
      <c r="N89" s="211">
        <v>0</v>
      </c>
      <c r="O89" s="211">
        <f>IFERROR(
  IF(LOOKUP(2,1/($R$16:$R89&lt;&gt;""),$R$16:$R89)="12.2026",
    VLOOKUP(LOOKUP(2,1/($B$16:$B89&lt;&gt;""),$B$16:$B89), [1]Лист1!$C$12:$D$1205, 2, 0),
  IF(LOOKUP(2,1/($R$16:$R89&lt;&gt;""),$R$16:$R89)="12.2027",
    VLOOKUP(LOOKUP(2,1/($B$16:$B89&lt;&gt;""),$B$16:$B89), [1]Лист1!$C$1209:$D$2016, 2, 0),
  IF(LOOKUP(2,1/($R$16:$R89&lt;&gt;""),$R$16:$R89)="12.2028",
    VLOOKUP(LOOKUP(2,1/($B$16:$B89&lt;&gt;""),$B$16:$B89), [1]Лист1!$C$2020:$D$2907, 2, 0),
  ""))), "")</f>
        <v>67889.850000000006</v>
      </c>
      <c r="P89" s="211">
        <f t="shared" si="21"/>
        <v>26.515329635994377</v>
      </c>
      <c r="Q89" s="237">
        <v>9673</v>
      </c>
      <c r="R89" s="30" t="s">
        <v>564</v>
      </c>
      <c r="S89" s="32"/>
      <c r="T89" s="32"/>
      <c r="U89" s="32"/>
    </row>
    <row r="90" spans="1:21" s="33" customFormat="1" ht="30" customHeight="1" x14ac:dyDescent="0.25">
      <c r="A90" s="212">
        <f>IF(B90&lt;&gt;"",MAX(A$1:A89)+1,"")</f>
        <v>70</v>
      </c>
      <c r="B90" s="223" t="s">
        <v>572</v>
      </c>
      <c r="C90" s="212">
        <v>1961</v>
      </c>
      <c r="D90" s="212" t="s">
        <v>1844</v>
      </c>
      <c r="E90" s="210" t="s">
        <v>16</v>
      </c>
      <c r="F90" s="210">
        <v>4</v>
      </c>
      <c r="G90" s="210">
        <v>2</v>
      </c>
      <c r="H90" s="211">
        <v>1283.2</v>
      </c>
      <c r="I90" s="211">
        <v>0</v>
      </c>
      <c r="J90" s="211">
        <v>1283.2</v>
      </c>
      <c r="K90" s="211">
        <f t="shared" si="20"/>
        <v>60769.55</v>
      </c>
      <c r="L90" s="211">
        <v>0</v>
      </c>
      <c r="M90" s="211">
        <v>0</v>
      </c>
      <c r="N90" s="211">
        <v>0</v>
      </c>
      <c r="O90" s="211">
        <f>IFERROR(
  IF(LOOKUP(2,1/($R$16:$R90&lt;&gt;""),$R$16:$R90)="12.2026",
    VLOOKUP(LOOKUP(2,1/($B$16:$B90&lt;&gt;""),$B$16:$B90), [1]Лист1!$C$12:$D$1205, 2, 0),
  IF(LOOKUP(2,1/($R$16:$R90&lt;&gt;""),$R$16:$R90)="12.2027",
    VLOOKUP(LOOKUP(2,1/($B$16:$B90&lt;&gt;""),$B$16:$B90), [1]Лист1!$C$1209:$D$2016, 2, 0),
  IF(LOOKUP(2,1/($R$16:$R90&lt;&gt;""),$R$16:$R90)="12.2028",
    VLOOKUP(LOOKUP(2,1/($B$16:$B90&lt;&gt;""),$B$16:$B90), [1]Лист1!$C$2020:$D$2907, 2, 0),
  ""))), "")</f>
        <v>60769.55</v>
      </c>
      <c r="P90" s="211">
        <f t="shared" si="21"/>
        <v>47.357816396508731</v>
      </c>
      <c r="Q90" s="237">
        <v>9673</v>
      </c>
      <c r="R90" s="30" t="s">
        <v>564</v>
      </c>
      <c r="S90" s="32"/>
      <c r="T90" s="32"/>
      <c r="U90" s="32"/>
    </row>
    <row r="91" spans="1:21" s="33" customFormat="1" ht="30" customHeight="1" x14ac:dyDescent="0.25">
      <c r="A91" s="212">
        <f>IF(B91&lt;&gt;"",MAX(A$1:A90)+1,"")</f>
        <v>71</v>
      </c>
      <c r="B91" s="223" t="s">
        <v>2492</v>
      </c>
      <c r="C91" s="212">
        <v>1965</v>
      </c>
      <c r="D91" s="212" t="s">
        <v>1844</v>
      </c>
      <c r="E91" s="212" t="s">
        <v>16</v>
      </c>
      <c r="F91" s="212">
        <v>4</v>
      </c>
      <c r="G91" s="212">
        <v>3</v>
      </c>
      <c r="H91" s="211">
        <v>1998</v>
      </c>
      <c r="I91" s="211">
        <v>0</v>
      </c>
      <c r="J91" s="10">
        <v>1787.78</v>
      </c>
      <c r="K91" s="211">
        <f t="shared" si="20"/>
        <v>7690352</v>
      </c>
      <c r="L91" s="211">
        <v>0</v>
      </c>
      <c r="M91" s="211">
        <v>0</v>
      </c>
      <c r="N91" s="211">
        <v>0</v>
      </c>
      <c r="O91" s="211">
        <f>IFERROR(
  IF(LOOKUP(2,1/($R$16:$R91&lt;&gt;""),$R$16:$R91)="12.2026",
    VLOOKUP(LOOKUP(2,1/($B$16:$B91&lt;&gt;""),$B$16:$B91), [1]Лист1!$C$12:$D$1205, 2, 0),
  IF(LOOKUP(2,1/($R$16:$R91&lt;&gt;""),$R$16:$R91)="12.2027",
    VLOOKUP(LOOKUP(2,1/($B$16:$B91&lt;&gt;""),$B$16:$B91), [1]Лист1!$C$1209:$D$2016, 2, 0),
  IF(LOOKUP(2,1/($R$16:$R91&lt;&gt;""),$R$16:$R91)="12.2028",
    VLOOKUP(LOOKUP(2,1/($B$16:$B91&lt;&gt;""),$B$16:$B91), [1]Лист1!$C$2020:$D$2907, 2, 0),
  ""))), "")</f>
        <v>7690352</v>
      </c>
      <c r="P91" s="211">
        <f t="shared" si="21"/>
        <v>3849.0250250250251</v>
      </c>
      <c r="Q91" s="237">
        <v>9673</v>
      </c>
      <c r="R91" s="30" t="s">
        <v>563</v>
      </c>
      <c r="S91" s="32"/>
      <c r="T91" s="32"/>
      <c r="U91" s="32"/>
    </row>
    <row r="92" spans="1:21" s="33" customFormat="1" ht="30" customHeight="1" x14ac:dyDescent="0.25">
      <c r="A92" s="385">
        <f>IF(B91&lt;&gt;"",MAX(A$1:A91)+1,"")</f>
        <v>72</v>
      </c>
      <c r="B92" s="317" t="s">
        <v>2339</v>
      </c>
      <c r="C92" s="309">
        <v>1965</v>
      </c>
      <c r="D92" s="309" t="s">
        <v>1844</v>
      </c>
      <c r="E92" s="307" t="s">
        <v>16</v>
      </c>
      <c r="F92" s="307">
        <v>4</v>
      </c>
      <c r="G92" s="307">
        <v>5</v>
      </c>
      <c r="H92" s="311">
        <v>1186.69</v>
      </c>
      <c r="I92" s="311">
        <v>0</v>
      </c>
      <c r="J92" s="311">
        <v>1049.71</v>
      </c>
      <c r="K92" s="211">
        <f t="shared" ref="K92" si="24">SUM(L92:O92)</f>
        <v>4735250</v>
      </c>
      <c r="L92" s="211">
        <v>0</v>
      </c>
      <c r="M92" s="211">
        <v>0</v>
      </c>
      <c r="N92" s="211">
        <v>0</v>
      </c>
      <c r="O92" s="211">
        <f>IFERROR(
  IF(LOOKUP(2,1/($R$16:$R92&lt;&gt;""),$R$16:$R92)="12.2026",
    VLOOKUP(LOOKUP(2,1/($B$16:$B92&lt;&gt;""),$B$16:$B92), [1]Лист1!$C$12:$D$1205, 2, 0),
  IF(LOOKUP(2,1/($R$16:$R92&lt;&gt;""),$R$16:$R92)="12.2027",
    VLOOKUP(LOOKUP(2,1/($B$16:$B92&lt;&gt;""),$B$16:$B92), [1]Лист1!$C$1209:$D$2016, 2, 0),
  IF(LOOKUP(2,1/($R$16:$R92&lt;&gt;""),$R$16:$R92)="12.2028",
    VLOOKUP(LOOKUP(2,1/($B$16:$B92&lt;&gt;""),$B$16:$B92), [1]Лист1!$C$2020:$D$2907, 2, 0),
  ""))), "")</f>
        <v>4735250</v>
      </c>
      <c r="P92" s="211">
        <f t="shared" si="19"/>
        <v>3990.300752513293</v>
      </c>
      <c r="Q92" s="237">
        <v>9673</v>
      </c>
      <c r="R92" s="30" t="s">
        <v>565</v>
      </c>
      <c r="S92" s="32"/>
      <c r="T92" s="32"/>
      <c r="U92" s="32"/>
    </row>
    <row r="93" spans="1:21" s="33" customFormat="1" ht="30" customHeight="1" x14ac:dyDescent="0.25">
      <c r="A93" s="386"/>
      <c r="B93" s="318"/>
      <c r="C93" s="310"/>
      <c r="D93" s="310"/>
      <c r="E93" s="308"/>
      <c r="F93" s="308"/>
      <c r="G93" s="308"/>
      <c r="H93" s="312"/>
      <c r="I93" s="312"/>
      <c r="J93" s="312"/>
      <c r="K93" s="211">
        <f t="shared" ref="K93" si="25">SUM(L93:O93)</f>
        <v>8714002.5600000005</v>
      </c>
      <c r="L93" s="211">
        <v>0</v>
      </c>
      <c r="M93" s="211">
        <v>0</v>
      </c>
      <c r="N93" s="211">
        <v>0</v>
      </c>
      <c r="O93" s="211">
        <f>IFERROR(
  IF(LOOKUP(2,1/($R$16:$R93&lt;&gt;""),$R$16:$R93)="12.2026",
    VLOOKUP(LOOKUP(2,1/($B$16:$B93&lt;&gt;""),$B$16:$B93), [1]Лист1!$C$12:$D$1205, 2, 0),
  IF(LOOKUP(2,1/($R$16:$R93&lt;&gt;""),$R$16:$R93)="12.2027",
    VLOOKUP(LOOKUP(2,1/($B$16:$B93&lt;&gt;""),$B$16:$B93), [1]Лист1!$C$1209:$D$2016, 2, 0),
  IF(LOOKUP(2,1/($R$16:$R93&lt;&gt;""),$R$16:$R93)="12.2028",
    VLOOKUP(LOOKUP(2,1/($B$16:$B93&lt;&gt;""),$B$16:$B93), [1]Лист1!$C$2020:$D$2907, 2, 0),
  ""))), "")</f>
        <v>8714002.5600000005</v>
      </c>
      <c r="P93" s="211">
        <f>K93/H92</f>
        <v>7343.1161971534266</v>
      </c>
      <c r="Q93" s="237">
        <v>9673</v>
      </c>
      <c r="R93" s="30" t="s">
        <v>563</v>
      </c>
      <c r="S93" s="32"/>
      <c r="T93" s="32"/>
      <c r="U93" s="32"/>
    </row>
    <row r="94" spans="1:21" s="33" customFormat="1" ht="30" customHeight="1" x14ac:dyDescent="0.25">
      <c r="A94" s="212">
        <f>IF(B94&lt;&gt;"",MAX(A$1:A93)+1,"")</f>
        <v>73</v>
      </c>
      <c r="B94" s="223" t="s">
        <v>573</v>
      </c>
      <c r="C94" s="212">
        <v>1968</v>
      </c>
      <c r="D94" s="212" t="s">
        <v>1844</v>
      </c>
      <c r="E94" s="210" t="s">
        <v>16</v>
      </c>
      <c r="F94" s="210">
        <v>5</v>
      </c>
      <c r="G94" s="210">
        <v>4</v>
      </c>
      <c r="H94" s="211">
        <v>2566.8000000000002</v>
      </c>
      <c r="I94" s="211">
        <v>0</v>
      </c>
      <c r="J94" s="211">
        <v>2566.7800000000002</v>
      </c>
      <c r="K94" s="211">
        <f t="shared" ref="K94" si="26">SUM(L94:O94)</f>
        <v>68014.14</v>
      </c>
      <c r="L94" s="211">
        <v>0</v>
      </c>
      <c r="M94" s="211">
        <v>0</v>
      </c>
      <c r="N94" s="211">
        <v>0</v>
      </c>
      <c r="O94" s="211">
        <f>IFERROR(
  IF(LOOKUP(2,1/($R$16:$R94&lt;&gt;""),$R$16:$R94)="12.2026",
    VLOOKUP(LOOKUP(2,1/($B$16:$B94&lt;&gt;""),$B$16:$B94), [1]Лист1!$C$12:$D$1205, 2, 0),
  IF(LOOKUP(2,1/($R$16:$R94&lt;&gt;""),$R$16:$R94)="12.2027",
    VLOOKUP(LOOKUP(2,1/($B$16:$B94&lt;&gt;""),$B$16:$B94), [1]Лист1!$C$1209:$D$2016, 2, 0),
  IF(LOOKUP(2,1/($R$16:$R94&lt;&gt;""),$R$16:$R94)="12.2028",
    VLOOKUP(LOOKUP(2,1/($B$16:$B94&lt;&gt;""),$B$16:$B94), [1]Лист1!$C$2020:$D$2907, 2, 0),
  ""))), "")</f>
        <v>68014.14</v>
      </c>
      <c r="P94" s="211">
        <f t="shared" ref="P94" si="27">K94/H94</f>
        <v>26.497639083683961</v>
      </c>
      <c r="Q94" s="237">
        <v>9673</v>
      </c>
      <c r="R94" s="30" t="s">
        <v>564</v>
      </c>
      <c r="S94" s="32"/>
      <c r="T94" s="32"/>
      <c r="U94" s="32"/>
    </row>
    <row r="95" spans="1:21" s="33" customFormat="1" ht="32.25" customHeight="1" x14ac:dyDescent="0.25">
      <c r="A95" s="212">
        <f>IF(B95&lt;&gt;"",MAX(A$1:A94)+1,"")</f>
        <v>74</v>
      </c>
      <c r="B95" s="223" t="s">
        <v>615</v>
      </c>
      <c r="C95" s="212">
        <v>1976</v>
      </c>
      <c r="D95" s="212" t="s">
        <v>1844</v>
      </c>
      <c r="E95" s="212" t="s">
        <v>16</v>
      </c>
      <c r="F95" s="210">
        <v>5</v>
      </c>
      <c r="G95" s="210">
        <v>6</v>
      </c>
      <c r="H95" s="211">
        <v>5853.78</v>
      </c>
      <c r="I95" s="211">
        <v>169.1</v>
      </c>
      <c r="J95" s="211">
        <v>4321.74</v>
      </c>
      <c r="K95" s="211">
        <f t="shared" ref="K95:K141" si="28">SUM(L95:O95)</f>
        <v>37172829.099999994</v>
      </c>
      <c r="L95" s="211">
        <v>0</v>
      </c>
      <c r="M95" s="211">
        <v>0</v>
      </c>
      <c r="N95" s="211">
        <v>0</v>
      </c>
      <c r="O95" s="211">
        <f>IFERROR(
  IF(LOOKUP(2,1/($R$16:$R95&lt;&gt;""),$R$16:$R95)="12.2026",
    VLOOKUP(LOOKUP(2,1/($B$16:$B95&lt;&gt;""),$B$16:$B95), [1]Лист1!$C$12:$D$1205, 2, 0),
  IF(LOOKUP(2,1/($R$16:$R95&lt;&gt;""),$R$16:$R95)="12.2027",
    VLOOKUP(LOOKUP(2,1/($B$16:$B95&lt;&gt;""),$B$16:$B95), [1]Лист1!$C$1209:$D$2016, 2, 0),
  IF(LOOKUP(2,1/($R$16:$R95&lt;&gt;""),$R$16:$R95)="12.2028",
    VLOOKUP(LOOKUP(2,1/($B$16:$B95&lt;&gt;""),$B$16:$B95), [1]Лист1!$C$2020:$D$2907, 2, 0),
  ""))), "")</f>
        <v>37172829.099999994</v>
      </c>
      <c r="P95" s="211">
        <f t="shared" ref="P95:P115" si="29">K95/H95</f>
        <v>6350.2265373826822</v>
      </c>
      <c r="Q95" s="237">
        <v>9673</v>
      </c>
      <c r="R95" s="30" t="s">
        <v>563</v>
      </c>
      <c r="S95" s="32"/>
      <c r="T95" s="32"/>
      <c r="U95" s="32"/>
    </row>
    <row r="96" spans="1:21" s="33" customFormat="1" ht="30" customHeight="1" x14ac:dyDescent="0.25">
      <c r="A96" s="212">
        <f>IF(B96&lt;&gt;"",MAX(A$1:A95)+1,"")</f>
        <v>75</v>
      </c>
      <c r="B96" s="223" t="s">
        <v>616</v>
      </c>
      <c r="C96" s="212">
        <v>1973</v>
      </c>
      <c r="D96" s="212" t="s">
        <v>1844</v>
      </c>
      <c r="E96" s="212" t="s">
        <v>16</v>
      </c>
      <c r="F96" s="210">
        <v>5</v>
      </c>
      <c r="G96" s="210">
        <v>6</v>
      </c>
      <c r="H96" s="211">
        <v>4450.8</v>
      </c>
      <c r="I96" s="211">
        <v>0</v>
      </c>
      <c r="J96" s="211">
        <v>4448.3500000000004</v>
      </c>
      <c r="K96" s="211">
        <f t="shared" si="28"/>
        <v>35286001</v>
      </c>
      <c r="L96" s="211">
        <v>0</v>
      </c>
      <c r="M96" s="211">
        <v>0</v>
      </c>
      <c r="N96" s="211">
        <v>0</v>
      </c>
      <c r="O96" s="211">
        <f>IFERROR(
  IF(LOOKUP(2,1/($R$16:$R96&lt;&gt;""),$R$16:$R96)="12.2026",
    VLOOKUP(LOOKUP(2,1/($B$16:$B96&lt;&gt;""),$B$16:$B96), [1]Лист1!$C$12:$D$1205, 2, 0),
  IF(LOOKUP(2,1/($R$16:$R96&lt;&gt;""),$R$16:$R96)="12.2027",
    VLOOKUP(LOOKUP(2,1/($B$16:$B96&lt;&gt;""),$B$16:$B96), [1]Лист1!$C$1209:$D$2016, 2, 0),
  IF(LOOKUP(2,1/($R$16:$R96&lt;&gt;""),$R$16:$R96)="12.2028",
    VLOOKUP(LOOKUP(2,1/($B$16:$B96&lt;&gt;""),$B$16:$B96), [1]Лист1!$C$2020:$D$2907, 2, 0),
  ""))), "")</f>
        <v>35286001</v>
      </c>
      <c r="P96" s="211">
        <f t="shared" si="29"/>
        <v>7928.0131661723735</v>
      </c>
      <c r="Q96" s="237">
        <v>9673</v>
      </c>
      <c r="R96" s="30" t="s">
        <v>563</v>
      </c>
      <c r="S96" s="32"/>
      <c r="T96" s="32"/>
      <c r="U96" s="32"/>
    </row>
    <row r="97" spans="1:207" s="42" customFormat="1" ht="30" customHeight="1" x14ac:dyDescent="0.25">
      <c r="A97" s="212">
        <f>IF(B97&lt;&gt;"",MAX(A$1:A96)+1,"")</f>
        <v>76</v>
      </c>
      <c r="B97" s="193" t="s">
        <v>2591</v>
      </c>
      <c r="C97" s="189">
        <v>1975</v>
      </c>
      <c r="D97" s="189" t="s">
        <v>1844</v>
      </c>
      <c r="E97" s="189" t="s">
        <v>16</v>
      </c>
      <c r="F97" s="202">
        <v>5</v>
      </c>
      <c r="G97" s="202">
        <v>2</v>
      </c>
      <c r="H97" s="240">
        <v>2420.62</v>
      </c>
      <c r="I97" s="241">
        <v>0</v>
      </c>
      <c r="J97" s="240">
        <v>2310.62</v>
      </c>
      <c r="K97" s="211">
        <f t="shared" si="28"/>
        <v>13045467.119999999</v>
      </c>
      <c r="L97" s="13">
        <v>0</v>
      </c>
      <c r="M97" s="13">
        <v>0</v>
      </c>
      <c r="N97" s="13">
        <v>0</v>
      </c>
      <c r="O97" s="211">
        <f>IFERROR(
  IF(LOOKUP(2,1/($R$16:$R97&lt;&gt;""),$R$16:$R97)="12.2026",
    VLOOKUP(LOOKUP(2,1/($B$16:$B97&lt;&gt;""),$B$16:$B97), [1]Лист1!$C$12:$D$1205, 2, 0),
  IF(LOOKUP(2,1/($R$16:$R97&lt;&gt;""),$R$16:$R97)="12.2027",
    VLOOKUP(LOOKUP(2,1/($B$16:$B97&lt;&gt;""),$B$16:$B97), [1]Лист1!$C$1209:$D$2016, 2, 0),
  IF(LOOKUP(2,1/($R$16:$R97&lt;&gt;""),$R$16:$R97)="12.2028",
    VLOOKUP(LOOKUP(2,1/($B$16:$B97&lt;&gt;""),$B$16:$B97), [1]Лист1!$C$2020:$D$2907, 2, 0),
  ""))), "")</f>
        <v>13045467.119999999</v>
      </c>
      <c r="P97" s="211">
        <f t="shared" si="29"/>
        <v>5389.3081607191543</v>
      </c>
      <c r="Q97" s="29">
        <v>9673</v>
      </c>
      <c r="R97" s="30" t="s">
        <v>565</v>
      </c>
      <c r="S97" s="85"/>
      <c r="T97" s="85"/>
      <c r="U97" s="85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86"/>
      <c r="AR97" s="86"/>
      <c r="AS97" s="86"/>
      <c r="AT97" s="86"/>
      <c r="AU97" s="86"/>
      <c r="AV97" s="86"/>
      <c r="AW97" s="86"/>
      <c r="AX97" s="86"/>
      <c r="AY97" s="86"/>
      <c r="AZ97" s="86"/>
      <c r="BA97" s="86"/>
      <c r="BB97" s="86"/>
      <c r="BC97" s="86"/>
      <c r="BD97" s="86"/>
      <c r="BE97" s="86"/>
      <c r="BF97" s="86"/>
      <c r="BG97" s="86"/>
      <c r="BH97" s="86"/>
      <c r="BI97" s="86"/>
      <c r="BJ97" s="86"/>
      <c r="BK97" s="86"/>
      <c r="BL97" s="86"/>
      <c r="BM97" s="86"/>
      <c r="BN97" s="86"/>
      <c r="BO97" s="86"/>
      <c r="BP97" s="86"/>
      <c r="BQ97" s="86"/>
      <c r="BR97" s="86"/>
      <c r="BS97" s="86"/>
      <c r="BT97" s="86"/>
      <c r="BU97" s="86"/>
      <c r="BV97" s="86"/>
      <c r="BW97" s="86"/>
      <c r="BX97" s="86"/>
      <c r="BY97" s="86"/>
      <c r="BZ97" s="86"/>
      <c r="CA97" s="86"/>
      <c r="CB97" s="86"/>
      <c r="CC97" s="86"/>
      <c r="CD97" s="86"/>
      <c r="CE97" s="86"/>
      <c r="CF97" s="86"/>
      <c r="CG97" s="86"/>
      <c r="CH97" s="86"/>
      <c r="CI97" s="86"/>
      <c r="CJ97" s="86"/>
      <c r="CK97" s="86"/>
      <c r="CL97" s="86"/>
      <c r="CM97" s="86"/>
      <c r="CN97" s="86"/>
      <c r="CO97" s="86"/>
      <c r="CP97" s="86"/>
      <c r="CQ97" s="86"/>
      <c r="CR97" s="86"/>
      <c r="CS97" s="86"/>
      <c r="CT97" s="86"/>
      <c r="CU97" s="86"/>
      <c r="CV97" s="86"/>
      <c r="CW97" s="86"/>
      <c r="CX97" s="86"/>
      <c r="CY97" s="86"/>
      <c r="CZ97" s="86"/>
      <c r="DA97" s="86"/>
      <c r="DB97" s="86"/>
      <c r="DC97" s="86"/>
      <c r="DD97" s="86"/>
      <c r="DE97" s="86"/>
      <c r="DF97" s="86"/>
      <c r="DG97" s="86"/>
      <c r="DH97" s="86"/>
      <c r="DI97" s="86"/>
      <c r="DJ97" s="86"/>
      <c r="DK97" s="86"/>
      <c r="DL97" s="86"/>
      <c r="DM97" s="86"/>
      <c r="DN97" s="86"/>
      <c r="DO97" s="86"/>
      <c r="DP97" s="86"/>
      <c r="DQ97" s="86"/>
      <c r="DR97" s="86"/>
      <c r="DS97" s="86"/>
      <c r="DT97" s="86"/>
      <c r="DU97" s="86"/>
      <c r="DV97" s="86"/>
      <c r="DW97" s="86"/>
      <c r="DX97" s="86"/>
      <c r="DY97" s="86"/>
      <c r="DZ97" s="86"/>
      <c r="EA97" s="86"/>
      <c r="EB97" s="86"/>
      <c r="EC97" s="86"/>
      <c r="ED97" s="86"/>
      <c r="EE97" s="86"/>
      <c r="EF97" s="86"/>
      <c r="EG97" s="86"/>
      <c r="EH97" s="86"/>
      <c r="EI97" s="86"/>
      <c r="EJ97" s="86"/>
      <c r="EK97" s="86"/>
      <c r="EL97" s="86"/>
      <c r="EM97" s="86"/>
      <c r="EN97" s="86"/>
      <c r="EO97" s="86"/>
      <c r="EP97" s="86"/>
      <c r="EQ97" s="86"/>
      <c r="ER97" s="86"/>
      <c r="ES97" s="86"/>
      <c r="ET97" s="86"/>
      <c r="EU97" s="86"/>
      <c r="EV97" s="86"/>
      <c r="EW97" s="86"/>
      <c r="EX97" s="86"/>
      <c r="EY97" s="86"/>
      <c r="EZ97" s="86"/>
      <c r="FA97" s="86"/>
      <c r="FB97" s="86"/>
      <c r="FC97" s="86"/>
      <c r="FD97" s="86"/>
      <c r="FE97" s="86"/>
      <c r="FF97" s="86"/>
      <c r="FG97" s="86"/>
      <c r="FH97" s="86"/>
      <c r="FI97" s="86"/>
      <c r="FJ97" s="86"/>
      <c r="FK97" s="86"/>
      <c r="FL97" s="86"/>
      <c r="FM97" s="86"/>
      <c r="FN97" s="86"/>
      <c r="FO97" s="86"/>
      <c r="FP97" s="86"/>
      <c r="FQ97" s="86"/>
      <c r="FR97" s="86"/>
      <c r="FS97" s="86"/>
      <c r="FT97" s="86"/>
      <c r="FU97" s="86"/>
      <c r="FV97" s="86"/>
      <c r="FW97" s="86"/>
      <c r="FX97" s="86"/>
      <c r="FY97" s="86"/>
      <c r="FZ97" s="86"/>
      <c r="GA97" s="86"/>
      <c r="GB97" s="86"/>
      <c r="GC97" s="86"/>
      <c r="GD97" s="86"/>
      <c r="GE97" s="86"/>
      <c r="GF97" s="86"/>
      <c r="GG97" s="86"/>
      <c r="GH97" s="86"/>
      <c r="GI97" s="86"/>
      <c r="GJ97" s="86"/>
      <c r="GK97" s="86"/>
      <c r="GL97" s="86"/>
      <c r="GM97" s="86"/>
      <c r="GN97" s="86"/>
      <c r="GO97" s="86"/>
      <c r="GP97" s="86"/>
      <c r="GQ97" s="86"/>
      <c r="GR97" s="86"/>
      <c r="GS97" s="86"/>
      <c r="GT97" s="86"/>
      <c r="GU97" s="86"/>
      <c r="GV97" s="86"/>
      <c r="GW97" s="86"/>
      <c r="GX97" s="86"/>
      <c r="GY97" s="86"/>
    </row>
    <row r="98" spans="1:207" s="33" customFormat="1" ht="30" customHeight="1" x14ac:dyDescent="0.25">
      <c r="A98" s="212">
        <f>IF(B98&lt;&gt;"",MAX(A$1:A97)+1,"")</f>
        <v>77</v>
      </c>
      <c r="B98" s="223" t="s">
        <v>617</v>
      </c>
      <c r="C98" s="212">
        <v>1971</v>
      </c>
      <c r="D98" s="212" t="s">
        <v>1844</v>
      </c>
      <c r="E98" s="212" t="s">
        <v>16</v>
      </c>
      <c r="F98" s="210">
        <v>5</v>
      </c>
      <c r="G98" s="210">
        <v>4</v>
      </c>
      <c r="H98" s="211">
        <v>4434.5</v>
      </c>
      <c r="I98" s="211">
        <v>0</v>
      </c>
      <c r="J98" s="211">
        <v>3296.99</v>
      </c>
      <c r="K98" s="211">
        <f t="shared" si="28"/>
        <v>31793418.57</v>
      </c>
      <c r="L98" s="211">
        <v>0</v>
      </c>
      <c r="M98" s="211">
        <v>0</v>
      </c>
      <c r="N98" s="211">
        <v>0</v>
      </c>
      <c r="O98" s="211">
        <f>IFERROR(
  IF(LOOKUP(2,1/($R$16:$R98&lt;&gt;""),$R$16:$R98)="12.2026",
    VLOOKUP(LOOKUP(2,1/($B$16:$B98&lt;&gt;""),$B$16:$B98), [1]Лист1!$C$12:$D$1205, 2, 0),
  IF(LOOKUP(2,1/($R$16:$R98&lt;&gt;""),$R$16:$R98)="12.2027",
    VLOOKUP(LOOKUP(2,1/($B$16:$B98&lt;&gt;""),$B$16:$B98), [1]Лист1!$C$1209:$D$2016, 2, 0),
  IF(LOOKUP(2,1/($R$16:$R98&lt;&gt;""),$R$16:$R98)="12.2028",
    VLOOKUP(LOOKUP(2,1/($B$16:$B98&lt;&gt;""),$B$16:$B98), [1]Лист1!$C$2020:$D$2907, 2, 0),
  ""))), "")</f>
        <v>31793418.57</v>
      </c>
      <c r="P98" s="211">
        <f t="shared" si="29"/>
        <v>7169.5610711466907</v>
      </c>
      <c r="Q98" s="237">
        <v>9673</v>
      </c>
      <c r="R98" s="30" t="s">
        <v>563</v>
      </c>
      <c r="S98" s="32"/>
      <c r="T98" s="32"/>
      <c r="U98" s="32"/>
    </row>
    <row r="99" spans="1:207" s="33" customFormat="1" ht="30" customHeight="1" x14ac:dyDescent="0.25">
      <c r="A99" s="212">
        <f>IF(B99&lt;&gt;"",MAX(A$1:A98)+1,"")</f>
        <v>78</v>
      </c>
      <c r="B99" s="223" t="s">
        <v>2338</v>
      </c>
      <c r="C99" s="212">
        <v>1976</v>
      </c>
      <c r="D99" s="212" t="s">
        <v>1844</v>
      </c>
      <c r="E99" s="212" t="s">
        <v>16</v>
      </c>
      <c r="F99" s="210">
        <v>5</v>
      </c>
      <c r="G99" s="210">
        <v>2</v>
      </c>
      <c r="H99" s="211">
        <v>2376.9299999999998</v>
      </c>
      <c r="I99" s="211">
        <v>0</v>
      </c>
      <c r="J99" s="211">
        <v>1669.51</v>
      </c>
      <c r="K99" s="211">
        <f t="shared" si="28"/>
        <v>2811888</v>
      </c>
      <c r="L99" s="211">
        <v>0</v>
      </c>
      <c r="M99" s="211">
        <v>0</v>
      </c>
      <c r="N99" s="211">
        <v>0</v>
      </c>
      <c r="O99" s="211">
        <f>IFERROR(
  IF(LOOKUP(2,1/($R$16:$R99&lt;&gt;""),$R$16:$R99)="12.2026",
    VLOOKUP(LOOKUP(2,1/($B$16:$B99&lt;&gt;""),$B$16:$B99), [1]Лист1!$C$12:$D$1205, 2, 0),
  IF(LOOKUP(2,1/($R$16:$R99&lt;&gt;""),$R$16:$R99)="12.2027",
    VLOOKUP(LOOKUP(2,1/($B$16:$B99&lt;&gt;""),$B$16:$B99), [1]Лист1!$C$1209:$D$2016, 2, 0),
  IF(LOOKUP(2,1/($R$16:$R99&lt;&gt;""),$R$16:$R99)="12.2028",
    VLOOKUP(LOOKUP(2,1/($B$16:$B99&lt;&gt;""),$B$16:$B99), [1]Лист1!$C$2020:$D$2907, 2, 0),
  ""))), "")</f>
        <v>2811888</v>
      </c>
      <c r="P99" s="211">
        <f t="shared" si="29"/>
        <v>1182.991505849983</v>
      </c>
      <c r="Q99" s="237">
        <v>9673</v>
      </c>
      <c r="R99" s="30" t="s">
        <v>565</v>
      </c>
      <c r="S99" s="32"/>
      <c r="T99" s="32"/>
      <c r="U99" s="32"/>
    </row>
    <row r="100" spans="1:207" s="33" customFormat="1" ht="30" customHeight="1" x14ac:dyDescent="0.25">
      <c r="A100" s="212">
        <f>IF(B100&lt;&gt;"",MAX(A$1:A99)+1,"")</f>
        <v>79</v>
      </c>
      <c r="B100" s="223" t="s">
        <v>618</v>
      </c>
      <c r="C100" s="212">
        <v>1970</v>
      </c>
      <c r="D100" s="212" t="s">
        <v>1844</v>
      </c>
      <c r="E100" s="212" t="s">
        <v>16</v>
      </c>
      <c r="F100" s="210">
        <v>5</v>
      </c>
      <c r="G100" s="210">
        <v>4</v>
      </c>
      <c r="H100" s="211">
        <v>4415.3999999999996</v>
      </c>
      <c r="I100" s="211">
        <v>117.3</v>
      </c>
      <c r="J100" s="211">
        <v>3185.24</v>
      </c>
      <c r="K100" s="211">
        <f t="shared" si="28"/>
        <v>31991036.579999998</v>
      </c>
      <c r="L100" s="211">
        <v>0</v>
      </c>
      <c r="M100" s="211">
        <v>0</v>
      </c>
      <c r="N100" s="211">
        <v>0</v>
      </c>
      <c r="O100" s="211">
        <f>IFERROR(
  IF(LOOKUP(2,1/($R$16:$R100&lt;&gt;""),$R$16:$R100)="12.2026",
    VLOOKUP(LOOKUP(2,1/($B$16:$B100&lt;&gt;""),$B$16:$B100), [1]Лист1!$C$12:$D$1205, 2, 0),
  IF(LOOKUP(2,1/($R$16:$R100&lt;&gt;""),$R$16:$R100)="12.2027",
    VLOOKUP(LOOKUP(2,1/($B$16:$B100&lt;&gt;""),$B$16:$B100), [1]Лист1!$C$1209:$D$2016, 2, 0),
  IF(LOOKUP(2,1/($R$16:$R100&lt;&gt;""),$R$16:$R100)="12.2028",
    VLOOKUP(LOOKUP(2,1/($B$16:$B100&lt;&gt;""),$B$16:$B100), [1]Лист1!$C$2020:$D$2907, 2, 0),
  ""))), "")</f>
        <v>31991036.579999998</v>
      </c>
      <c r="P100" s="211">
        <f t="shared" si="29"/>
        <v>7245.3314716673467</v>
      </c>
      <c r="Q100" s="237">
        <v>9673</v>
      </c>
      <c r="R100" s="30" t="s">
        <v>563</v>
      </c>
      <c r="S100" s="32"/>
      <c r="T100" s="32"/>
      <c r="U100" s="32"/>
    </row>
    <row r="101" spans="1:207" s="33" customFormat="1" ht="30" customHeight="1" x14ac:dyDescent="0.25">
      <c r="A101" s="212">
        <f>IF(B101&lt;&gt;"",MAX(A$1:A100)+1,"")</f>
        <v>80</v>
      </c>
      <c r="B101" s="223" t="s">
        <v>2716</v>
      </c>
      <c r="C101" s="212">
        <v>1951</v>
      </c>
      <c r="D101" s="212" t="s">
        <v>1844</v>
      </c>
      <c r="E101" s="212" t="s">
        <v>16</v>
      </c>
      <c r="F101" s="74">
        <v>3</v>
      </c>
      <c r="G101" s="74">
        <v>2</v>
      </c>
      <c r="H101" s="211">
        <v>1358.49</v>
      </c>
      <c r="I101" s="40">
        <v>89.02</v>
      </c>
      <c r="J101" s="40">
        <v>1033.53</v>
      </c>
      <c r="K101" s="211">
        <f t="shared" ref="K101:K103" si="30">SUM(L101:O101)</f>
        <v>4876300</v>
      </c>
      <c r="L101" s="211">
        <v>0</v>
      </c>
      <c r="M101" s="211">
        <v>0</v>
      </c>
      <c r="N101" s="211">
        <v>0</v>
      </c>
      <c r="O101" s="211">
        <f>IFERROR(
  IF(LOOKUP(2,1/($R$16:$R101&lt;&gt;""),$R$16:$R101)="12.2026",
    VLOOKUP(LOOKUP(2,1/($B$16:$B101&lt;&gt;""),$B$16:$B101), [1]Лист1!$C$12:$D$1205, 2, 0),
  IF(LOOKUP(2,1/($R$16:$R101&lt;&gt;""),$R$16:$R101)="12.2027",
    VLOOKUP(LOOKUP(2,1/($B$16:$B101&lt;&gt;""),$B$16:$B101), [1]Лист1!$C$1209:$D$2016, 2, 0),
  IF(LOOKUP(2,1/($R$16:$R101&lt;&gt;""),$R$16:$R101)="12.2028",
    VLOOKUP(LOOKUP(2,1/($B$16:$B101&lt;&gt;""),$B$16:$B101), [1]Лист1!$C$2020:$D$2907, 2, 0),
  ""))), "")</f>
        <v>4876300</v>
      </c>
      <c r="P101" s="211">
        <f t="shared" ref="P101:P103" si="31">K101/H101</f>
        <v>3589.5001067361554</v>
      </c>
      <c r="Q101" s="211">
        <v>9673</v>
      </c>
      <c r="R101" s="30" t="s">
        <v>565</v>
      </c>
      <c r="S101" s="32"/>
      <c r="T101" s="32"/>
      <c r="U101" s="32"/>
    </row>
    <row r="102" spans="1:207" s="33" customFormat="1" ht="30" customHeight="1" x14ac:dyDescent="0.25">
      <c r="A102" s="212">
        <f>IF(B102&lt;&gt;"",MAX(A$1:A101)+1,"")</f>
        <v>81</v>
      </c>
      <c r="B102" s="223" t="s">
        <v>447</v>
      </c>
      <c r="C102" s="212">
        <v>1950</v>
      </c>
      <c r="D102" s="212" t="s">
        <v>1844</v>
      </c>
      <c r="E102" s="212" t="s">
        <v>16</v>
      </c>
      <c r="F102" s="212">
        <v>2</v>
      </c>
      <c r="G102" s="212">
        <v>1</v>
      </c>
      <c r="H102" s="211">
        <v>393.4</v>
      </c>
      <c r="I102" s="211">
        <v>0</v>
      </c>
      <c r="J102" s="211">
        <v>361.2</v>
      </c>
      <c r="K102" s="211">
        <f t="shared" si="30"/>
        <v>2441250</v>
      </c>
      <c r="L102" s="211">
        <v>0</v>
      </c>
      <c r="M102" s="211">
        <v>0</v>
      </c>
      <c r="N102" s="211">
        <v>0</v>
      </c>
      <c r="O102" s="211">
        <f>IFERROR(
  IF(LOOKUP(2,1/($R$16:$R102&lt;&gt;""),$R$16:$R102)="12.2026",
    VLOOKUP(LOOKUP(2,1/($B$16:$B102&lt;&gt;""),$B$16:$B102), [1]Лист1!$C$12:$D$1205, 2, 0),
  IF(LOOKUP(2,1/($R$16:$R102&lt;&gt;""),$R$16:$R102)="12.2027",
    VLOOKUP(LOOKUP(2,1/($B$16:$B102&lt;&gt;""),$B$16:$B102), [1]Лист1!$C$1209:$D$2016, 2, 0),
  IF(LOOKUP(2,1/($R$16:$R102&lt;&gt;""),$R$16:$R102)="12.2028",
    VLOOKUP(LOOKUP(2,1/($B$16:$B102&lt;&gt;""),$B$16:$B102), [1]Лист1!$C$2020:$D$2907, 2, 0),
  ""))), "")</f>
        <v>2441250</v>
      </c>
      <c r="P102" s="211">
        <f t="shared" si="31"/>
        <v>6205.5160142348759</v>
      </c>
      <c r="Q102" s="237">
        <v>9673</v>
      </c>
      <c r="R102" s="30" t="s">
        <v>564</v>
      </c>
      <c r="S102" s="32"/>
      <c r="T102" s="32"/>
      <c r="U102" s="32"/>
    </row>
    <row r="103" spans="1:207" s="33" customFormat="1" ht="30" customHeight="1" x14ac:dyDescent="0.25">
      <c r="A103" s="212">
        <f>IF(B103&lt;&gt;"",MAX(A$1:A102)+1,"")</f>
        <v>82</v>
      </c>
      <c r="B103" s="223" t="s">
        <v>546</v>
      </c>
      <c r="C103" s="212">
        <v>1946</v>
      </c>
      <c r="D103" s="212" t="s">
        <v>1844</v>
      </c>
      <c r="E103" s="212" t="s">
        <v>16</v>
      </c>
      <c r="F103" s="210">
        <v>2</v>
      </c>
      <c r="G103" s="210">
        <v>1</v>
      </c>
      <c r="H103" s="211">
        <v>340.71</v>
      </c>
      <c r="I103" s="211">
        <v>107</v>
      </c>
      <c r="J103" s="211">
        <v>233.03</v>
      </c>
      <c r="K103" s="211">
        <f t="shared" si="30"/>
        <v>6865.12</v>
      </c>
      <c r="L103" s="211">
        <v>0</v>
      </c>
      <c r="M103" s="211">
        <v>0</v>
      </c>
      <c r="N103" s="211">
        <v>0</v>
      </c>
      <c r="O103" s="211">
        <f>IFERROR(
  IF(LOOKUP(2,1/($R$16:$R103&lt;&gt;""),$R$16:$R103)="12.2026",
    VLOOKUP(LOOKUP(2,1/($B$16:$B103&lt;&gt;""),$B$16:$B103), [1]Лист1!$C$12:$D$1205, 2, 0),
  IF(LOOKUP(2,1/($R$16:$R103&lt;&gt;""),$R$16:$R103)="12.2027",
    VLOOKUP(LOOKUP(2,1/($B$16:$B103&lt;&gt;""),$B$16:$B103), [1]Лист1!$C$1209:$D$2016, 2, 0),
  IF(LOOKUP(2,1/($R$16:$R103&lt;&gt;""),$R$16:$R103)="12.2028",
    VLOOKUP(LOOKUP(2,1/($B$16:$B103&lt;&gt;""),$B$16:$B103), [1]Лист1!$C$2020:$D$2907, 2, 0),
  ""))), "")</f>
        <v>6865.12</v>
      </c>
      <c r="P103" s="211">
        <f t="shared" si="31"/>
        <v>20.149452613659712</v>
      </c>
      <c r="Q103" s="237">
        <v>9673</v>
      </c>
      <c r="R103" s="30" t="s">
        <v>565</v>
      </c>
      <c r="S103" s="32"/>
      <c r="T103" s="32"/>
      <c r="U103" s="32"/>
    </row>
    <row r="104" spans="1:207" s="86" customFormat="1" ht="30" customHeight="1" x14ac:dyDescent="0.25">
      <c r="A104" s="212">
        <f>IF(B104&lt;&gt;"",MAX(A$1:A103)+1,"")</f>
        <v>83</v>
      </c>
      <c r="B104" s="223" t="s">
        <v>38</v>
      </c>
      <c r="C104" s="212">
        <v>1945</v>
      </c>
      <c r="D104" s="212" t="s">
        <v>1844</v>
      </c>
      <c r="E104" s="212" t="s">
        <v>16</v>
      </c>
      <c r="F104" s="212">
        <v>2</v>
      </c>
      <c r="G104" s="212">
        <v>1</v>
      </c>
      <c r="H104" s="211">
        <v>339.7</v>
      </c>
      <c r="I104" s="211">
        <v>0</v>
      </c>
      <c r="J104" s="211">
        <v>222.61</v>
      </c>
      <c r="K104" s="211">
        <f t="shared" si="28"/>
        <v>1349012.8</v>
      </c>
      <c r="L104" s="211">
        <v>0</v>
      </c>
      <c r="M104" s="211">
        <v>0</v>
      </c>
      <c r="N104" s="211">
        <v>0</v>
      </c>
      <c r="O104" s="211">
        <f>IFERROR(
  IF(LOOKUP(2,1/($R$16:$R104&lt;&gt;""),$R$16:$R104)="12.2026",
    VLOOKUP(LOOKUP(2,1/($B$16:$B104&lt;&gt;""),$B$16:$B104), [1]Лист1!$C$12:$D$1205, 2, 0),
  IF(LOOKUP(2,1/($R$16:$R104&lt;&gt;""),$R$16:$R104)="12.2027",
    VLOOKUP(LOOKUP(2,1/($B$16:$B104&lt;&gt;""),$B$16:$B104), [1]Лист1!$C$1209:$D$2016, 2, 0),
  IF(LOOKUP(2,1/($R$16:$R104&lt;&gt;""),$R$16:$R104)="12.2028",
    VLOOKUP(LOOKUP(2,1/($B$16:$B104&lt;&gt;""),$B$16:$B104), [1]Лист1!$C$2020:$D$2907, 2, 0),
  ""))), "")</f>
        <v>1349012.8</v>
      </c>
      <c r="P104" s="211">
        <f t="shared" si="29"/>
        <v>3971.1886959081544</v>
      </c>
      <c r="Q104" s="237">
        <v>9673</v>
      </c>
      <c r="R104" s="30" t="s">
        <v>564</v>
      </c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  <c r="CB104" s="42"/>
      <c r="CC104" s="42"/>
      <c r="CD104" s="42"/>
      <c r="CE104" s="42"/>
      <c r="CF104" s="42"/>
      <c r="CG104" s="42"/>
      <c r="CH104" s="42"/>
      <c r="CI104" s="42"/>
      <c r="CJ104" s="42"/>
      <c r="CK104" s="42"/>
      <c r="CL104" s="42"/>
      <c r="CM104" s="42"/>
      <c r="CN104" s="42"/>
      <c r="CO104" s="42"/>
      <c r="CP104" s="42"/>
      <c r="CQ104" s="42"/>
      <c r="CR104" s="42"/>
      <c r="CS104" s="42"/>
      <c r="CT104" s="42"/>
      <c r="CU104" s="42"/>
      <c r="CV104" s="42"/>
      <c r="CW104" s="42"/>
      <c r="CX104" s="42"/>
      <c r="CY104" s="42"/>
      <c r="CZ104" s="42"/>
      <c r="DA104" s="42"/>
      <c r="DB104" s="42"/>
      <c r="DC104" s="42"/>
      <c r="DD104" s="42"/>
      <c r="DE104" s="42"/>
      <c r="DF104" s="42"/>
      <c r="DG104" s="42"/>
      <c r="DH104" s="42"/>
      <c r="DI104" s="42"/>
      <c r="DJ104" s="42"/>
      <c r="DK104" s="42"/>
      <c r="DL104" s="42"/>
      <c r="DM104" s="42"/>
      <c r="DN104" s="42"/>
      <c r="DO104" s="42"/>
      <c r="DP104" s="42"/>
      <c r="DQ104" s="42"/>
      <c r="DR104" s="42"/>
      <c r="DS104" s="42"/>
      <c r="DT104" s="42"/>
      <c r="DU104" s="42"/>
      <c r="DV104" s="42"/>
      <c r="DW104" s="42"/>
      <c r="DX104" s="42"/>
      <c r="DY104" s="42"/>
      <c r="DZ104" s="42"/>
      <c r="EA104" s="42"/>
      <c r="EB104" s="42"/>
      <c r="EC104" s="42"/>
      <c r="ED104" s="42"/>
      <c r="EE104" s="42"/>
      <c r="EF104" s="42"/>
      <c r="EG104" s="42"/>
      <c r="EH104" s="42"/>
      <c r="EI104" s="42"/>
      <c r="EJ104" s="42"/>
      <c r="EK104" s="42"/>
      <c r="EL104" s="42"/>
      <c r="EM104" s="42"/>
      <c r="EN104" s="42"/>
      <c r="EO104" s="42"/>
      <c r="EP104" s="42"/>
      <c r="EQ104" s="42"/>
      <c r="ER104" s="42"/>
      <c r="ES104" s="42"/>
      <c r="ET104" s="42"/>
      <c r="EU104" s="42"/>
      <c r="EV104" s="42"/>
      <c r="EW104" s="42"/>
      <c r="EX104" s="42"/>
      <c r="EY104" s="42"/>
      <c r="EZ104" s="42"/>
      <c r="FA104" s="42"/>
      <c r="FB104" s="42"/>
      <c r="FC104" s="42"/>
      <c r="FD104" s="42"/>
      <c r="FE104" s="42"/>
      <c r="FF104" s="42"/>
      <c r="FG104" s="42"/>
      <c r="FH104" s="42"/>
      <c r="FI104" s="42"/>
      <c r="FJ104" s="42"/>
      <c r="FK104" s="42"/>
      <c r="FL104" s="42"/>
      <c r="FM104" s="42"/>
      <c r="FN104" s="42"/>
      <c r="FO104" s="42"/>
      <c r="FP104" s="42"/>
      <c r="FQ104" s="42"/>
      <c r="FR104" s="42"/>
      <c r="FS104" s="42"/>
      <c r="FT104" s="42"/>
      <c r="FU104" s="42"/>
      <c r="FV104" s="42"/>
      <c r="FW104" s="42"/>
      <c r="FX104" s="42"/>
      <c r="FY104" s="42"/>
      <c r="FZ104" s="42"/>
      <c r="GA104" s="42"/>
      <c r="GB104" s="42"/>
      <c r="GC104" s="42"/>
      <c r="GD104" s="42"/>
      <c r="GE104" s="42"/>
      <c r="GF104" s="42"/>
      <c r="GG104" s="42"/>
      <c r="GH104" s="42"/>
      <c r="GI104" s="42"/>
      <c r="GJ104" s="42"/>
      <c r="GK104" s="42"/>
      <c r="GL104" s="42"/>
      <c r="GM104" s="42"/>
      <c r="GN104" s="42"/>
      <c r="GO104" s="42"/>
      <c r="GP104" s="42"/>
      <c r="GQ104" s="42"/>
      <c r="GR104" s="42"/>
      <c r="GS104" s="42"/>
      <c r="GT104" s="42"/>
      <c r="GU104" s="42"/>
      <c r="GV104" s="42"/>
      <c r="GW104" s="42"/>
      <c r="GX104" s="42"/>
      <c r="GY104" s="42"/>
    </row>
    <row r="105" spans="1:207" s="33" customFormat="1" ht="30" customHeight="1" x14ac:dyDescent="0.25">
      <c r="A105" s="212">
        <f>IF(B105&lt;&gt;"",MAX(A$1:A104)+1,"")</f>
        <v>84</v>
      </c>
      <c r="B105" s="223" t="s">
        <v>574</v>
      </c>
      <c r="C105" s="212">
        <v>1987</v>
      </c>
      <c r="D105" s="212" t="s">
        <v>1844</v>
      </c>
      <c r="E105" s="210" t="s">
        <v>16</v>
      </c>
      <c r="F105" s="210">
        <v>3</v>
      </c>
      <c r="G105" s="210">
        <v>2</v>
      </c>
      <c r="H105" s="211">
        <v>1364.4</v>
      </c>
      <c r="I105" s="211">
        <v>0</v>
      </c>
      <c r="J105" s="211">
        <v>1364.4</v>
      </c>
      <c r="K105" s="211">
        <f t="shared" si="28"/>
        <v>61158.23</v>
      </c>
      <c r="L105" s="211">
        <v>0</v>
      </c>
      <c r="M105" s="211">
        <v>0</v>
      </c>
      <c r="N105" s="211">
        <v>0</v>
      </c>
      <c r="O105" s="211">
        <f>IFERROR(
  IF(LOOKUP(2,1/($R$16:$R105&lt;&gt;""),$R$16:$R105)="12.2026",
    VLOOKUP(LOOKUP(2,1/($B$16:$B105&lt;&gt;""),$B$16:$B105), [1]Лист1!$C$12:$D$1205, 2, 0),
  IF(LOOKUP(2,1/($R$16:$R105&lt;&gt;""),$R$16:$R105)="12.2027",
    VLOOKUP(LOOKUP(2,1/($B$16:$B105&lt;&gt;""),$B$16:$B105), [1]Лист1!$C$1209:$D$2016, 2, 0),
  IF(LOOKUP(2,1/($R$16:$R105&lt;&gt;""),$R$16:$R105)="12.2028",
    VLOOKUP(LOOKUP(2,1/($B$16:$B105&lt;&gt;""),$B$16:$B105), [1]Лист1!$C$2020:$D$2907, 2, 0),
  ""))), "")</f>
        <v>61158.23</v>
      </c>
      <c r="P105" s="211">
        <f t="shared" si="29"/>
        <v>44.824267077103485</v>
      </c>
      <c r="Q105" s="237">
        <v>9673</v>
      </c>
      <c r="R105" s="30" t="s">
        <v>564</v>
      </c>
      <c r="S105" s="32"/>
      <c r="T105" s="32"/>
      <c r="U105" s="32"/>
    </row>
    <row r="106" spans="1:207" s="210" customFormat="1" ht="30" customHeight="1" x14ac:dyDescent="0.25">
      <c r="A106" s="212">
        <f>IF(B106&lt;&gt;"",MAX(A$1:A105)+1,"")</f>
        <v>85</v>
      </c>
      <c r="B106" s="223" t="s">
        <v>575</v>
      </c>
      <c r="C106" s="212">
        <v>1963</v>
      </c>
      <c r="D106" s="212" t="s">
        <v>1844</v>
      </c>
      <c r="E106" s="212" t="s">
        <v>16</v>
      </c>
      <c r="F106" s="210">
        <v>4</v>
      </c>
      <c r="G106" s="210">
        <v>2</v>
      </c>
      <c r="H106" s="211">
        <v>1731.13</v>
      </c>
      <c r="I106" s="211">
        <v>0</v>
      </c>
      <c r="J106" s="211">
        <v>1294.5</v>
      </c>
      <c r="K106" s="211">
        <f t="shared" si="28"/>
        <v>57387.5</v>
      </c>
      <c r="L106" s="211">
        <v>0</v>
      </c>
      <c r="M106" s="211">
        <v>0</v>
      </c>
      <c r="N106" s="211">
        <v>0</v>
      </c>
      <c r="O106" s="211">
        <f>IFERROR(
  IF(LOOKUP(2,1/($R$16:$R106&lt;&gt;""),$R$16:$R106)="12.2026",
    VLOOKUP(LOOKUP(2,1/($B$16:$B106&lt;&gt;""),$B$16:$B106), [1]Лист1!$C$12:$D$1205, 2, 0),
  IF(LOOKUP(2,1/($R$16:$R106&lt;&gt;""),$R$16:$R106)="12.2027",
    VLOOKUP(LOOKUP(2,1/($B$16:$B106&lt;&gt;""),$B$16:$B106), [1]Лист1!$C$1209:$D$2016, 2, 0),
  IF(LOOKUP(2,1/($R$16:$R106&lt;&gt;""),$R$16:$R106)="12.2028",
    VLOOKUP(LOOKUP(2,1/($B$16:$B106&lt;&gt;""),$B$16:$B106), [1]Лист1!$C$2020:$D$2907, 2, 0),
  ""))), "")</f>
        <v>57387.5</v>
      </c>
      <c r="P106" s="211">
        <f t="shared" si="29"/>
        <v>33.150312223807568</v>
      </c>
      <c r="Q106" s="237">
        <v>9673</v>
      </c>
      <c r="R106" s="30" t="s">
        <v>564</v>
      </c>
      <c r="S106" s="31"/>
      <c r="T106" s="217"/>
      <c r="U106" s="217"/>
    </row>
    <row r="107" spans="1:207" s="33" customFormat="1" ht="30" customHeight="1" x14ac:dyDescent="0.25">
      <c r="A107" s="212">
        <f>IF(B107&lt;&gt;"",MAX(A$1:A106)+1,"")</f>
        <v>86</v>
      </c>
      <c r="B107" s="223" t="s">
        <v>39</v>
      </c>
      <c r="C107" s="212">
        <v>1964</v>
      </c>
      <c r="D107" s="212" t="s">
        <v>1844</v>
      </c>
      <c r="E107" s="212" t="s">
        <v>16</v>
      </c>
      <c r="F107" s="210">
        <v>4</v>
      </c>
      <c r="G107" s="210">
        <v>2</v>
      </c>
      <c r="H107" s="211">
        <v>1792</v>
      </c>
      <c r="I107" s="211">
        <v>155.5</v>
      </c>
      <c r="J107" s="211">
        <v>1126.54</v>
      </c>
      <c r="K107" s="211">
        <f t="shared" si="28"/>
        <v>12233678</v>
      </c>
      <c r="L107" s="211">
        <v>0</v>
      </c>
      <c r="M107" s="211">
        <v>0</v>
      </c>
      <c r="N107" s="211">
        <v>0</v>
      </c>
      <c r="O107" s="211">
        <f>IFERROR(
  IF(LOOKUP(2,1/($R$16:$R107&lt;&gt;""),$R$16:$R107)="12.2026",
    VLOOKUP(LOOKUP(2,1/($B$16:$B107&lt;&gt;""),$B$16:$B107), [1]Лист1!$C$12:$D$1205, 2, 0),
  IF(LOOKUP(2,1/($R$16:$R107&lt;&gt;""),$R$16:$R107)="12.2027",
    VLOOKUP(LOOKUP(2,1/($B$16:$B107&lt;&gt;""),$B$16:$B107), [1]Лист1!$C$1209:$D$2016, 2, 0),
  IF(LOOKUP(2,1/($R$16:$R107&lt;&gt;""),$R$16:$R107)="12.2028",
    VLOOKUP(LOOKUP(2,1/($B$16:$B107&lt;&gt;""),$B$16:$B107), [1]Лист1!$C$2020:$D$2907, 2, 0),
  ""))), "")</f>
        <v>12233678</v>
      </c>
      <c r="P107" s="211">
        <f t="shared" si="29"/>
        <v>6826.8292410714284</v>
      </c>
      <c r="Q107" s="237">
        <v>9673</v>
      </c>
      <c r="R107" s="30" t="s">
        <v>564</v>
      </c>
      <c r="S107" s="32"/>
      <c r="T107" s="32"/>
      <c r="U107" s="32"/>
    </row>
    <row r="108" spans="1:207" s="33" customFormat="1" ht="30" customHeight="1" x14ac:dyDescent="0.25">
      <c r="A108" s="212">
        <f>IF(B108&lt;&gt;"",MAX(A$1:A107)+1,"")</f>
        <v>87</v>
      </c>
      <c r="B108" s="223" t="s">
        <v>368</v>
      </c>
      <c r="C108" s="187">
        <v>1967</v>
      </c>
      <c r="D108" s="212" t="s">
        <v>1844</v>
      </c>
      <c r="E108" s="187" t="s">
        <v>16</v>
      </c>
      <c r="F108" s="210">
        <v>5</v>
      </c>
      <c r="G108" s="210">
        <v>4</v>
      </c>
      <c r="H108" s="211">
        <v>4190.7700000000004</v>
      </c>
      <c r="I108" s="211">
        <v>0</v>
      </c>
      <c r="J108" s="211">
        <v>3178.87</v>
      </c>
      <c r="K108" s="211">
        <f t="shared" si="28"/>
        <v>24282484.150000002</v>
      </c>
      <c r="L108" s="211">
        <v>0</v>
      </c>
      <c r="M108" s="211">
        <v>0</v>
      </c>
      <c r="N108" s="211">
        <v>0</v>
      </c>
      <c r="O108" s="211">
        <f>IFERROR(
  IF(LOOKUP(2,1/($R$16:$R108&lt;&gt;""),$R$16:$R108)="12.2026",
    VLOOKUP(LOOKUP(2,1/($B$16:$B108&lt;&gt;""),$B$16:$B108), [1]Лист1!$C$12:$D$1205, 2, 0),
  IF(LOOKUP(2,1/($R$16:$R108&lt;&gt;""),$R$16:$R108)="12.2027",
    VLOOKUP(LOOKUP(2,1/($B$16:$B108&lt;&gt;""),$B$16:$B108), [1]Лист1!$C$1209:$D$2016, 2, 0),
  IF(LOOKUP(2,1/($R$16:$R108&lt;&gt;""),$R$16:$R108)="12.2028",
    VLOOKUP(LOOKUP(2,1/($B$16:$B108&lt;&gt;""),$B$16:$B108), [1]Лист1!$C$2020:$D$2907, 2, 0),
  ""))), "")</f>
        <v>24282484.150000002</v>
      </c>
      <c r="P108" s="211">
        <f t="shared" si="29"/>
        <v>5794.2774597508333</v>
      </c>
      <c r="Q108" s="237">
        <v>9673</v>
      </c>
      <c r="R108" s="30" t="s">
        <v>563</v>
      </c>
      <c r="S108" s="32"/>
      <c r="T108" s="32"/>
      <c r="U108" s="32"/>
    </row>
    <row r="109" spans="1:207" s="33" customFormat="1" ht="30" customHeight="1" x14ac:dyDescent="0.25">
      <c r="A109" s="212">
        <f>IF(B109&lt;&gt;"",MAX(A$1:A108)+1,"")</f>
        <v>88</v>
      </c>
      <c r="B109" s="223" t="s">
        <v>576</v>
      </c>
      <c r="C109" s="212">
        <v>1961</v>
      </c>
      <c r="D109" s="212" t="s">
        <v>1844</v>
      </c>
      <c r="E109" s="212" t="s">
        <v>16</v>
      </c>
      <c r="F109" s="210">
        <v>2</v>
      </c>
      <c r="G109" s="210">
        <v>2</v>
      </c>
      <c r="H109" s="211">
        <v>595.23</v>
      </c>
      <c r="I109" s="211">
        <v>0</v>
      </c>
      <c r="J109" s="211">
        <v>514.55999999999995</v>
      </c>
      <c r="K109" s="211">
        <f t="shared" si="28"/>
        <v>64442.18</v>
      </c>
      <c r="L109" s="211">
        <v>0</v>
      </c>
      <c r="M109" s="211">
        <v>0</v>
      </c>
      <c r="N109" s="211">
        <v>0</v>
      </c>
      <c r="O109" s="211">
        <f>IFERROR(
  IF(LOOKUP(2,1/($R$16:$R109&lt;&gt;""),$R$16:$R109)="12.2026",
    VLOOKUP(LOOKUP(2,1/($B$16:$B109&lt;&gt;""),$B$16:$B109), [1]Лист1!$C$12:$D$1205, 2, 0),
  IF(LOOKUP(2,1/($R$16:$R109&lt;&gt;""),$R$16:$R109)="12.2027",
    VLOOKUP(LOOKUP(2,1/($B$16:$B109&lt;&gt;""),$B$16:$B109), [1]Лист1!$C$1209:$D$2016, 2, 0),
  IF(LOOKUP(2,1/($R$16:$R109&lt;&gt;""),$R$16:$R109)="12.2028",
    VLOOKUP(LOOKUP(2,1/($B$16:$B109&lt;&gt;""),$B$16:$B109), [1]Лист1!$C$2020:$D$2907, 2, 0),
  ""))), "")</f>
        <v>64442.18</v>
      </c>
      <c r="P109" s="211">
        <f t="shared" si="29"/>
        <v>108.26433479495321</v>
      </c>
      <c r="Q109" s="237">
        <v>9673</v>
      </c>
      <c r="R109" s="30" t="s">
        <v>564</v>
      </c>
      <c r="S109" s="32"/>
      <c r="T109" s="32"/>
      <c r="U109" s="32"/>
    </row>
    <row r="110" spans="1:207" s="33" customFormat="1" ht="30" customHeight="1" x14ac:dyDescent="0.25">
      <c r="A110" s="253">
        <f>IF(B110&lt;&gt;"",MAX(A$1:A109)+1,"")</f>
        <v>89</v>
      </c>
      <c r="B110" s="257" t="s">
        <v>577</v>
      </c>
      <c r="C110" s="291">
        <v>1961</v>
      </c>
      <c r="D110" s="253" t="s">
        <v>1844</v>
      </c>
      <c r="E110" s="291" t="s">
        <v>16</v>
      </c>
      <c r="F110" s="251">
        <v>2</v>
      </c>
      <c r="G110" s="251">
        <v>2</v>
      </c>
      <c r="H110" s="255">
        <v>599</v>
      </c>
      <c r="I110" s="255">
        <v>68.400000000000006</v>
      </c>
      <c r="J110" s="255">
        <v>481.4</v>
      </c>
      <c r="K110" s="255">
        <f t="shared" si="28"/>
        <v>64800.82</v>
      </c>
      <c r="L110" s="255">
        <v>0</v>
      </c>
      <c r="M110" s="255">
        <v>0</v>
      </c>
      <c r="N110" s="255">
        <v>0</v>
      </c>
      <c r="O110" s="255">
        <f>IFERROR(
  IF(LOOKUP(2,1/($R$16:$R110&lt;&gt;""),$R$16:$R110)="12.2026",
    VLOOKUP(LOOKUP(2,1/($B$16:$B110&lt;&gt;""),$B$16:$B110), [1]Лист1!$C$12:$D$1205, 2, 0),
  IF(LOOKUP(2,1/($R$16:$R110&lt;&gt;""),$R$16:$R110)="12.2027",
    VLOOKUP(LOOKUP(2,1/($B$16:$B110&lt;&gt;""),$B$16:$B110), [1]Лист1!$C$1209:$D$2016, 2, 0),
  IF(LOOKUP(2,1/($R$16:$R110&lt;&gt;""),$R$16:$R110)="12.2028",
    VLOOKUP(LOOKUP(2,1/($B$16:$B110&lt;&gt;""),$B$16:$B110), [1]Лист1!$C$2020:$D$2907, 2, 0),
  ""))), "")</f>
        <v>64800.82</v>
      </c>
      <c r="P110" s="255">
        <f t="shared" si="29"/>
        <v>108.18166944908181</v>
      </c>
      <c r="Q110" s="274">
        <v>9673</v>
      </c>
      <c r="R110" s="94" t="s">
        <v>564</v>
      </c>
      <c r="S110" s="32"/>
      <c r="T110" s="32"/>
      <c r="U110" s="32"/>
    </row>
    <row r="111" spans="1:207" s="96" customFormat="1" ht="30" customHeight="1" x14ac:dyDescent="0.25">
      <c r="A111" s="285">
        <f>IF(B111&lt;&gt;"",MAX(A$1:A110)+1,"")</f>
        <v>90</v>
      </c>
      <c r="B111" s="283" t="s">
        <v>2493</v>
      </c>
      <c r="C111" s="285">
        <v>1973</v>
      </c>
      <c r="D111" s="285">
        <v>2008</v>
      </c>
      <c r="E111" s="285" t="s">
        <v>16</v>
      </c>
      <c r="F111" s="285">
        <v>5</v>
      </c>
      <c r="G111" s="285">
        <v>6</v>
      </c>
      <c r="H111" s="282">
        <v>6123.59</v>
      </c>
      <c r="I111" s="282">
        <v>41.36</v>
      </c>
      <c r="J111" s="282">
        <v>4498.6000000000004</v>
      </c>
      <c r="K111" s="282">
        <f t="shared" si="28"/>
        <v>26963178.050000001</v>
      </c>
      <c r="L111" s="282">
        <v>0</v>
      </c>
      <c r="M111" s="282">
        <v>0</v>
      </c>
      <c r="N111" s="282">
        <v>0</v>
      </c>
      <c r="O111" s="282">
        <f>IFERROR(
  IF(LOOKUP(2,1/($R$16:$R111&lt;&gt;""),$R$16:$R111)="12.2026",
    VLOOKUP(LOOKUP(2,1/($B$16:$B111&lt;&gt;""),$B$16:$B111), [1]Лист1!$C$12:$D$1205, 2, 0),
  IF(LOOKUP(2,1/($R$16:$R111&lt;&gt;""),$R$16:$R111)="12.2027",
    VLOOKUP(LOOKUP(2,1/($B$16:$B111&lt;&gt;""),$B$16:$B111), [1]Лист1!$C$1209:$D$2016, 2, 0),
  IF(LOOKUP(2,1/($R$16:$R111&lt;&gt;""),$R$16:$R111)="12.2028",
    VLOOKUP(LOOKUP(2,1/($B$16:$B111&lt;&gt;""),$B$16:$B111), [1]Лист1!$C$2020:$D$2907, 2, 0),
  ""))), "")</f>
        <v>26963178.050000001</v>
      </c>
      <c r="P111" s="282">
        <f t="shared" si="29"/>
        <v>4403.1651449558185</v>
      </c>
      <c r="Q111" s="289">
        <v>9673</v>
      </c>
      <c r="R111" s="30" t="s">
        <v>563</v>
      </c>
      <c r="S111" s="95"/>
      <c r="T111" s="95"/>
      <c r="U111" s="95"/>
    </row>
    <row r="112" spans="1:207" s="33" customFormat="1" ht="30" customHeight="1" x14ac:dyDescent="0.25">
      <c r="A112" s="254">
        <f>IF(B112&lt;&gt;"",MAX(A$1:A111)+1,"")</f>
        <v>91</v>
      </c>
      <c r="B112" s="258" t="s">
        <v>619</v>
      </c>
      <c r="C112" s="254">
        <v>1977</v>
      </c>
      <c r="D112" s="254" t="s">
        <v>1844</v>
      </c>
      <c r="E112" s="254" t="s">
        <v>16</v>
      </c>
      <c r="F112" s="252">
        <v>2</v>
      </c>
      <c r="G112" s="252">
        <v>1</v>
      </c>
      <c r="H112" s="256">
        <v>408.2</v>
      </c>
      <c r="I112" s="256">
        <v>0</v>
      </c>
      <c r="J112" s="256">
        <v>408.2</v>
      </c>
      <c r="K112" s="256">
        <f t="shared" si="28"/>
        <v>2981789</v>
      </c>
      <c r="L112" s="256">
        <v>0</v>
      </c>
      <c r="M112" s="256">
        <v>0</v>
      </c>
      <c r="N112" s="256">
        <v>0</v>
      </c>
      <c r="O112" s="256">
        <f>IFERROR(
  IF(LOOKUP(2,1/($R$16:$R112&lt;&gt;""),$R$16:$R112)="12.2026",
    VLOOKUP(LOOKUP(2,1/($B$16:$B112&lt;&gt;""),$B$16:$B112), [1]Лист1!$C$12:$D$1205, 2, 0),
  IF(LOOKUP(2,1/($R$16:$R112&lt;&gt;""),$R$16:$R112)="12.2027",
    VLOOKUP(LOOKUP(2,1/($B$16:$B112&lt;&gt;""),$B$16:$B112), [1]Лист1!$C$1209:$D$2016, 2, 0),
  IF(LOOKUP(2,1/($R$16:$R112&lt;&gt;""),$R$16:$R112)="12.2028",
    VLOOKUP(LOOKUP(2,1/($B$16:$B112&lt;&gt;""),$B$16:$B112), [1]Лист1!$C$2020:$D$2907, 2, 0),
  ""))), "")</f>
        <v>2981789</v>
      </c>
      <c r="P112" s="256">
        <f t="shared" si="29"/>
        <v>7304.7256246937777</v>
      </c>
      <c r="Q112" s="275">
        <v>9673</v>
      </c>
      <c r="R112" s="97" t="s">
        <v>563</v>
      </c>
      <c r="S112" s="32"/>
      <c r="T112" s="32"/>
      <c r="U112" s="32"/>
    </row>
    <row r="113" spans="1:21" s="33" customFormat="1" ht="30" customHeight="1" x14ac:dyDescent="0.25">
      <c r="A113" s="212">
        <f>IF(B113&lt;&gt;"",MAX(A$1:A112)+1,"")</f>
        <v>92</v>
      </c>
      <c r="B113" s="223" t="s">
        <v>2494</v>
      </c>
      <c r="C113" s="212">
        <v>1967</v>
      </c>
      <c r="D113" s="212">
        <v>2008</v>
      </c>
      <c r="E113" s="212" t="s">
        <v>16</v>
      </c>
      <c r="F113" s="212">
        <v>4</v>
      </c>
      <c r="G113" s="212">
        <v>3</v>
      </c>
      <c r="H113" s="211">
        <v>1906.9</v>
      </c>
      <c r="I113" s="211">
        <v>65.5</v>
      </c>
      <c r="J113" s="211">
        <v>1306.3599999999999</v>
      </c>
      <c r="K113" s="211">
        <f t="shared" si="28"/>
        <v>12405835.600000001</v>
      </c>
      <c r="L113" s="211">
        <v>0</v>
      </c>
      <c r="M113" s="211">
        <v>0</v>
      </c>
      <c r="N113" s="211">
        <v>0</v>
      </c>
      <c r="O113" s="211">
        <f>IFERROR(
  IF(LOOKUP(2,1/($R$16:$R113&lt;&gt;""),$R$16:$R113)="12.2026",
    VLOOKUP(LOOKUP(2,1/($B$16:$B113&lt;&gt;""),$B$16:$B113), [1]Лист1!$C$12:$D$1205, 2, 0),
  IF(LOOKUP(2,1/($R$16:$R113&lt;&gt;""),$R$16:$R113)="12.2027",
    VLOOKUP(LOOKUP(2,1/($B$16:$B113&lt;&gt;""),$B$16:$B113), [1]Лист1!$C$1209:$D$2016, 2, 0),
  IF(LOOKUP(2,1/($R$16:$R113&lt;&gt;""),$R$16:$R113)="12.2028",
    VLOOKUP(LOOKUP(2,1/($B$16:$B113&lt;&gt;""),$B$16:$B113), [1]Лист1!$C$2020:$D$2907, 2, 0),
  ""))), "")</f>
        <v>12405835.600000001</v>
      </c>
      <c r="P113" s="211">
        <f t="shared" si="29"/>
        <v>6505.7609733074632</v>
      </c>
      <c r="Q113" s="237">
        <v>9673</v>
      </c>
      <c r="R113" s="30" t="s">
        <v>563</v>
      </c>
      <c r="S113" s="32"/>
      <c r="T113" s="32"/>
      <c r="U113" s="32"/>
    </row>
    <row r="114" spans="1:21" s="33" customFormat="1" ht="30" customHeight="1" x14ac:dyDescent="0.25">
      <c r="A114" s="212">
        <f>IF(B114&lt;&gt;"",MAX(A$1:A113)+1,"")</f>
        <v>93</v>
      </c>
      <c r="B114" s="193" t="s">
        <v>1853</v>
      </c>
      <c r="C114" s="198">
        <v>1970</v>
      </c>
      <c r="D114" s="198" t="s">
        <v>1844</v>
      </c>
      <c r="E114" s="198" t="s">
        <v>16</v>
      </c>
      <c r="F114" s="189">
        <v>5</v>
      </c>
      <c r="G114" s="189">
        <v>3</v>
      </c>
      <c r="H114" s="191">
        <v>3489.5</v>
      </c>
      <c r="I114" s="191">
        <v>143.08000000000001</v>
      </c>
      <c r="J114" s="191">
        <v>3006.76</v>
      </c>
      <c r="K114" s="191">
        <f t="shared" si="28"/>
        <v>25669848</v>
      </c>
      <c r="L114" s="191">
        <v>0</v>
      </c>
      <c r="M114" s="191">
        <v>0</v>
      </c>
      <c r="N114" s="191">
        <v>0</v>
      </c>
      <c r="O114" s="211">
        <f>IFERROR(
  IF(LOOKUP(2,1/($R$16:$R114&lt;&gt;""),$R$16:$R114)="12.2026",
    VLOOKUP(LOOKUP(2,1/($B$16:$B114&lt;&gt;""),$B$16:$B114), [1]Лист1!$C$12:$D$1205, 2, 0),
  IF(LOOKUP(2,1/($R$16:$R114&lt;&gt;""),$R$16:$R114)="12.2027",
    VLOOKUP(LOOKUP(2,1/($B$16:$B114&lt;&gt;""),$B$16:$B114), [1]Лист1!$C$1209:$D$2016, 2, 0),
  IF(LOOKUP(2,1/($R$16:$R114&lt;&gt;""),$R$16:$R114)="12.2028",
    VLOOKUP(LOOKUP(2,1/($B$16:$B114&lt;&gt;""),$B$16:$B114), [1]Лист1!$C$2020:$D$2907, 2, 0),
  ""))), "")</f>
        <v>25669848</v>
      </c>
      <c r="P114" s="191">
        <f t="shared" si="29"/>
        <v>7356.3112193724028</v>
      </c>
      <c r="Q114" s="195">
        <v>9673</v>
      </c>
      <c r="R114" s="94" t="s">
        <v>564</v>
      </c>
      <c r="S114" s="32"/>
      <c r="T114" s="32"/>
      <c r="U114" s="32"/>
    </row>
    <row r="115" spans="1:21" s="96" customFormat="1" ht="30" customHeight="1" x14ac:dyDescent="0.25">
      <c r="A115" s="212">
        <f>IF(B115&lt;&gt;"",MAX(A$1:A114)+1,"")</f>
        <v>94</v>
      </c>
      <c r="B115" s="223" t="s">
        <v>620</v>
      </c>
      <c r="C115" s="187">
        <v>1973</v>
      </c>
      <c r="D115" s="212" t="s">
        <v>1844</v>
      </c>
      <c r="E115" s="187" t="s">
        <v>16</v>
      </c>
      <c r="F115" s="210">
        <v>5</v>
      </c>
      <c r="G115" s="210">
        <v>4</v>
      </c>
      <c r="H115" s="211">
        <v>3305.1</v>
      </c>
      <c r="I115" s="211">
        <v>0</v>
      </c>
      <c r="J115" s="211">
        <v>2995.38</v>
      </c>
      <c r="K115" s="211">
        <f t="shared" si="28"/>
        <v>23838274.399999999</v>
      </c>
      <c r="L115" s="211">
        <v>0</v>
      </c>
      <c r="M115" s="211">
        <v>0</v>
      </c>
      <c r="N115" s="211">
        <v>0</v>
      </c>
      <c r="O115" s="211">
        <f>IFERROR(
  IF(LOOKUP(2,1/($R$16:$R115&lt;&gt;""),$R$16:$R115)="12.2026",
    VLOOKUP(LOOKUP(2,1/($B$16:$B115&lt;&gt;""),$B$16:$B115), [1]Лист1!$C$12:$D$1205, 2, 0),
  IF(LOOKUP(2,1/($R$16:$R115&lt;&gt;""),$R$16:$R115)="12.2027",
    VLOOKUP(LOOKUP(2,1/($B$16:$B115&lt;&gt;""),$B$16:$B115), [1]Лист1!$C$1209:$D$2016, 2, 0),
  IF(LOOKUP(2,1/($R$16:$R115&lt;&gt;""),$R$16:$R115)="12.2028",
    VLOOKUP(LOOKUP(2,1/($B$16:$B115&lt;&gt;""),$B$16:$B115), [1]Лист1!$C$2020:$D$2907, 2, 0),
  ""))), "")</f>
        <v>23838274.399999999</v>
      </c>
      <c r="P115" s="211">
        <f t="shared" si="29"/>
        <v>7212.5728117152275</v>
      </c>
      <c r="Q115" s="237">
        <v>9673</v>
      </c>
      <c r="R115" s="30" t="s">
        <v>563</v>
      </c>
      <c r="S115" s="95"/>
      <c r="T115" s="95"/>
      <c r="U115" s="95"/>
    </row>
    <row r="116" spans="1:21" s="33" customFormat="1" ht="30" customHeight="1" x14ac:dyDescent="0.25">
      <c r="A116" s="212">
        <f>IF(B116&lt;&gt;"",MAX(A$1:A115)+1,"")</f>
        <v>95</v>
      </c>
      <c r="B116" s="194" t="s">
        <v>2592</v>
      </c>
      <c r="C116" s="205">
        <v>1964</v>
      </c>
      <c r="D116" s="199" t="s">
        <v>1844</v>
      </c>
      <c r="E116" s="199" t="s">
        <v>16</v>
      </c>
      <c r="F116" s="184">
        <v>4</v>
      </c>
      <c r="G116" s="184">
        <v>2</v>
      </c>
      <c r="H116" s="192">
        <v>1748.74</v>
      </c>
      <c r="I116" s="247">
        <v>139.1</v>
      </c>
      <c r="J116" s="192">
        <v>1231.8</v>
      </c>
      <c r="K116" s="192">
        <f t="shared" si="28"/>
        <v>15794965.369999999</v>
      </c>
      <c r="L116" s="192">
        <v>0</v>
      </c>
      <c r="M116" s="192">
        <v>0</v>
      </c>
      <c r="N116" s="192">
        <v>0</v>
      </c>
      <c r="O116" s="211">
        <f>IFERROR(
  IF(LOOKUP(2,1/($R$16:$R116&lt;&gt;""),$R$16:$R116)="12.2026",
    VLOOKUP(LOOKUP(2,1/($B$16:$B116&lt;&gt;""),$B$16:$B116), [1]Лист1!$C$12:$D$1205, 2, 0),
  IF(LOOKUP(2,1/($R$16:$R116&lt;&gt;""),$R$16:$R116)="12.2027",
    VLOOKUP(LOOKUP(2,1/($B$16:$B116&lt;&gt;""),$B$16:$B116), [1]Лист1!$C$1209:$D$2016, 2, 0),
  IF(LOOKUP(2,1/($R$16:$R116&lt;&gt;""),$R$16:$R116)="12.2028",
    VLOOKUP(LOOKUP(2,1/($B$16:$B116&lt;&gt;""),$B$16:$B116), [1]Лист1!$C$2020:$D$2907, 2, 0),
  ""))), "")</f>
        <v>15794965.369999999</v>
      </c>
      <c r="P116" s="192">
        <f>O116/H116</f>
        <v>9032.1976794720758</v>
      </c>
      <c r="Q116" s="192">
        <v>9673</v>
      </c>
      <c r="R116" s="97" t="s">
        <v>565</v>
      </c>
      <c r="S116" s="32"/>
      <c r="T116" s="32"/>
      <c r="U116" s="32"/>
    </row>
    <row r="117" spans="1:21" s="42" customFormat="1" ht="30" customHeight="1" x14ac:dyDescent="0.25">
      <c r="A117" s="212">
        <f>IF(B117&lt;&gt;"",MAX(A$1:A116)+1,"")</f>
        <v>96</v>
      </c>
      <c r="B117" s="223" t="s">
        <v>578</v>
      </c>
      <c r="C117" s="212">
        <v>1964</v>
      </c>
      <c r="D117" s="212" t="s">
        <v>1844</v>
      </c>
      <c r="E117" s="212" t="s">
        <v>16</v>
      </c>
      <c r="F117" s="210">
        <v>3</v>
      </c>
      <c r="G117" s="210">
        <v>2</v>
      </c>
      <c r="H117" s="211">
        <v>1417.31</v>
      </c>
      <c r="I117" s="211">
        <v>282</v>
      </c>
      <c r="J117" s="211">
        <v>990.63</v>
      </c>
      <c r="K117" s="211">
        <f t="shared" si="28"/>
        <v>62896.89</v>
      </c>
      <c r="L117" s="211">
        <v>0</v>
      </c>
      <c r="M117" s="211">
        <v>0</v>
      </c>
      <c r="N117" s="211">
        <v>0</v>
      </c>
      <c r="O117" s="211">
        <f>IFERROR(
  IF(LOOKUP(2,1/($R$16:$R117&lt;&gt;""),$R$16:$R117)="12.2026",
    VLOOKUP(LOOKUP(2,1/($B$16:$B117&lt;&gt;""),$B$16:$B117), [1]Лист1!$C$12:$D$1205, 2, 0),
  IF(LOOKUP(2,1/($R$16:$R117&lt;&gt;""),$R$16:$R117)="12.2027",
    VLOOKUP(LOOKUP(2,1/($B$16:$B117&lt;&gt;""),$B$16:$B117), [1]Лист1!$C$1209:$D$2016, 2, 0),
  IF(LOOKUP(2,1/($R$16:$R117&lt;&gt;""),$R$16:$R117)="12.2028",
    VLOOKUP(LOOKUP(2,1/($B$16:$B117&lt;&gt;""),$B$16:$B117), [1]Лист1!$C$2020:$D$2907, 2, 0),
  ""))), "")</f>
        <v>62896.89</v>
      </c>
      <c r="P117" s="211">
        <f t="shared" ref="P117:P142" si="32">K117/H117</f>
        <v>44.377652030960057</v>
      </c>
      <c r="Q117" s="237">
        <v>9673</v>
      </c>
      <c r="R117" s="30" t="s">
        <v>564</v>
      </c>
      <c r="S117" s="93"/>
    </row>
    <row r="118" spans="1:21" s="33" customFormat="1" ht="30" customHeight="1" x14ac:dyDescent="0.25">
      <c r="A118" s="212">
        <f>IF(B118&lt;&gt;"",MAX(A$1:A117)+1,"")</f>
        <v>97</v>
      </c>
      <c r="B118" s="223" t="s">
        <v>579</v>
      </c>
      <c r="C118" s="212">
        <v>1966</v>
      </c>
      <c r="D118" s="212" t="s">
        <v>1844</v>
      </c>
      <c r="E118" s="212" t="s">
        <v>16</v>
      </c>
      <c r="F118" s="210">
        <v>2</v>
      </c>
      <c r="G118" s="210">
        <v>3</v>
      </c>
      <c r="H118" s="211">
        <v>569.47</v>
      </c>
      <c r="I118" s="211">
        <v>0</v>
      </c>
      <c r="J118" s="211">
        <v>569.47</v>
      </c>
      <c r="K118" s="211">
        <f t="shared" si="28"/>
        <v>61991.56</v>
      </c>
      <c r="L118" s="211">
        <v>0</v>
      </c>
      <c r="M118" s="211">
        <v>0</v>
      </c>
      <c r="N118" s="211">
        <v>0</v>
      </c>
      <c r="O118" s="211">
        <f>IFERROR(
  IF(LOOKUP(2,1/($R$16:$R118&lt;&gt;""),$R$16:$R118)="12.2026",
    VLOOKUP(LOOKUP(2,1/($B$16:$B118&lt;&gt;""),$B$16:$B118), [1]Лист1!$C$12:$D$1205, 2, 0),
  IF(LOOKUP(2,1/($R$16:$R118&lt;&gt;""),$R$16:$R118)="12.2027",
    VLOOKUP(LOOKUP(2,1/($B$16:$B118&lt;&gt;""),$B$16:$B118), [1]Лист1!$C$1209:$D$2016, 2, 0),
  IF(LOOKUP(2,1/($R$16:$R118&lt;&gt;""),$R$16:$R118)="12.2028",
    VLOOKUP(LOOKUP(2,1/($B$16:$B118&lt;&gt;""),$B$16:$B118), [1]Лист1!$C$2020:$D$2907, 2, 0),
  ""))), "")</f>
        <v>61991.56</v>
      </c>
      <c r="P118" s="211">
        <f t="shared" si="32"/>
        <v>108.8583419670922</v>
      </c>
      <c r="Q118" s="237">
        <v>9673</v>
      </c>
      <c r="R118" s="30" t="s">
        <v>564</v>
      </c>
      <c r="S118" s="32"/>
      <c r="T118" s="32"/>
      <c r="U118" s="32"/>
    </row>
    <row r="119" spans="1:21" s="33" customFormat="1" ht="30" customHeight="1" x14ac:dyDescent="0.25">
      <c r="A119" s="212">
        <f>IF(B119&lt;&gt;"",MAX(A$1:A118)+1,"")</f>
        <v>98</v>
      </c>
      <c r="B119" s="223" t="s">
        <v>580</v>
      </c>
      <c r="C119" s="212">
        <v>1968</v>
      </c>
      <c r="D119" s="212" t="s">
        <v>1844</v>
      </c>
      <c r="E119" s="212" t="s">
        <v>16</v>
      </c>
      <c r="F119" s="210">
        <v>2</v>
      </c>
      <c r="G119" s="210">
        <v>2</v>
      </c>
      <c r="H119" s="211">
        <v>790.5</v>
      </c>
      <c r="I119" s="211">
        <v>0</v>
      </c>
      <c r="J119" s="211">
        <v>790.5</v>
      </c>
      <c r="K119" s="211">
        <f t="shared" si="28"/>
        <v>57045.98</v>
      </c>
      <c r="L119" s="211">
        <v>0</v>
      </c>
      <c r="M119" s="211">
        <v>0</v>
      </c>
      <c r="N119" s="211">
        <v>0</v>
      </c>
      <c r="O119" s="211">
        <f>IFERROR(
  IF(LOOKUP(2,1/($R$16:$R119&lt;&gt;""),$R$16:$R119)="12.2026",
    VLOOKUP(LOOKUP(2,1/($B$16:$B119&lt;&gt;""),$B$16:$B119), [1]Лист1!$C$12:$D$1205, 2, 0),
  IF(LOOKUP(2,1/($R$16:$R119&lt;&gt;""),$R$16:$R119)="12.2027",
    VLOOKUP(LOOKUP(2,1/($B$16:$B119&lt;&gt;""),$B$16:$B119), [1]Лист1!$C$1209:$D$2016, 2, 0),
  IF(LOOKUP(2,1/($R$16:$R119&lt;&gt;""),$R$16:$R119)="12.2028",
    VLOOKUP(LOOKUP(2,1/($B$16:$B119&lt;&gt;""),$B$16:$B119), [1]Лист1!$C$2020:$D$2907, 2, 0),
  ""))), "")</f>
        <v>57045.98</v>
      </c>
      <c r="P119" s="211">
        <f t="shared" si="32"/>
        <v>72.164427577482613</v>
      </c>
      <c r="Q119" s="237">
        <v>9673</v>
      </c>
      <c r="R119" s="30" t="s">
        <v>564</v>
      </c>
      <c r="S119" s="32"/>
      <c r="T119" s="32"/>
      <c r="U119" s="32"/>
    </row>
    <row r="120" spans="1:21" s="210" customFormat="1" ht="30" customHeight="1" x14ac:dyDescent="0.25">
      <c r="A120" s="212">
        <f>IF(B120&lt;&gt;"",MAX(A$1:A119)+1,"")</f>
        <v>99</v>
      </c>
      <c r="B120" s="223" t="s">
        <v>582</v>
      </c>
      <c r="C120" s="212">
        <v>1961</v>
      </c>
      <c r="D120" s="212" t="s">
        <v>1844</v>
      </c>
      <c r="E120" s="210" t="s">
        <v>16</v>
      </c>
      <c r="F120" s="210">
        <v>3</v>
      </c>
      <c r="G120" s="210">
        <v>2</v>
      </c>
      <c r="H120" s="211">
        <v>950.4</v>
      </c>
      <c r="I120" s="211">
        <v>0</v>
      </c>
      <c r="J120" s="211">
        <v>950.4</v>
      </c>
      <c r="K120" s="211">
        <f t="shared" si="28"/>
        <v>60003.3</v>
      </c>
      <c r="L120" s="211">
        <v>0</v>
      </c>
      <c r="M120" s="211">
        <v>0</v>
      </c>
      <c r="N120" s="211">
        <v>0</v>
      </c>
      <c r="O120" s="211">
        <f>IFERROR(
  IF(LOOKUP(2,1/($R$16:$R120&lt;&gt;""),$R$16:$R120)="12.2026",
    VLOOKUP(LOOKUP(2,1/($B$16:$B120&lt;&gt;""),$B$16:$B120), [1]Лист1!$C$12:$D$1205, 2, 0),
  IF(LOOKUP(2,1/($R$16:$R120&lt;&gt;""),$R$16:$R120)="12.2027",
    VLOOKUP(LOOKUP(2,1/($B$16:$B120&lt;&gt;""),$B$16:$B120), [1]Лист1!$C$1209:$D$2016, 2, 0),
  IF(LOOKUP(2,1/($R$16:$R120&lt;&gt;""),$R$16:$R120)="12.2028",
    VLOOKUP(LOOKUP(2,1/($B$16:$B120&lt;&gt;""),$B$16:$B120), [1]Лист1!$C$2020:$D$2907, 2, 0),
  ""))), "")</f>
        <v>60003.3</v>
      </c>
      <c r="P120" s="211">
        <f t="shared" si="32"/>
        <v>63.134785353535356</v>
      </c>
      <c r="Q120" s="237">
        <v>9673</v>
      </c>
      <c r="R120" s="30" t="s">
        <v>564</v>
      </c>
      <c r="S120" s="31"/>
      <c r="T120" s="217"/>
      <c r="U120" s="217"/>
    </row>
    <row r="121" spans="1:21" s="33" customFormat="1" ht="30" customHeight="1" x14ac:dyDescent="0.25">
      <c r="A121" s="212">
        <f>IF(B121&lt;&gt;"",MAX(A$1:A120)+1,"")</f>
        <v>100</v>
      </c>
      <c r="B121" s="223" t="s">
        <v>547</v>
      </c>
      <c r="C121" s="212">
        <v>1960</v>
      </c>
      <c r="D121" s="212" t="s">
        <v>1844</v>
      </c>
      <c r="E121" s="210" t="s">
        <v>16</v>
      </c>
      <c r="F121" s="210">
        <v>3</v>
      </c>
      <c r="G121" s="210">
        <v>2</v>
      </c>
      <c r="H121" s="211">
        <v>1076.8</v>
      </c>
      <c r="I121" s="211">
        <v>73</v>
      </c>
      <c r="J121" s="211">
        <v>961.88</v>
      </c>
      <c r="K121" s="211">
        <f t="shared" si="28"/>
        <v>33270.36</v>
      </c>
      <c r="L121" s="211">
        <v>0</v>
      </c>
      <c r="M121" s="211">
        <v>0</v>
      </c>
      <c r="N121" s="211">
        <v>0</v>
      </c>
      <c r="O121" s="211">
        <f>IFERROR(
  IF(LOOKUP(2,1/($R$16:$R121&lt;&gt;""),$R$16:$R121)="12.2026",
    VLOOKUP(LOOKUP(2,1/($B$16:$B121&lt;&gt;""),$B$16:$B121), [1]Лист1!$C$12:$D$1205, 2, 0),
  IF(LOOKUP(2,1/($R$16:$R121&lt;&gt;""),$R$16:$R121)="12.2027",
    VLOOKUP(LOOKUP(2,1/($B$16:$B121&lt;&gt;""),$B$16:$B121), [1]Лист1!$C$1209:$D$2016, 2, 0),
  IF(LOOKUP(2,1/($R$16:$R121&lt;&gt;""),$R$16:$R121)="12.2028",
    VLOOKUP(LOOKUP(2,1/($B$16:$B121&lt;&gt;""),$B$16:$B121), [1]Лист1!$C$2020:$D$2907, 2, 0),
  ""))), "")</f>
        <v>33270.36</v>
      </c>
      <c r="P121" s="211">
        <f t="shared" si="32"/>
        <v>30.897436849925707</v>
      </c>
      <c r="Q121" s="237">
        <v>9673</v>
      </c>
      <c r="R121" s="30" t="s">
        <v>565</v>
      </c>
      <c r="S121" s="32"/>
      <c r="T121" s="32"/>
      <c r="U121" s="32"/>
    </row>
    <row r="122" spans="1:21" s="33" customFormat="1" ht="30" customHeight="1" x14ac:dyDescent="0.25">
      <c r="A122" s="212">
        <f>IF(B122&lt;&gt;"",MAX(A$1:A121)+1,"")</f>
        <v>101</v>
      </c>
      <c r="B122" s="223" t="s">
        <v>548</v>
      </c>
      <c r="C122" s="212">
        <v>1960</v>
      </c>
      <c r="D122" s="212" t="s">
        <v>1844</v>
      </c>
      <c r="E122" s="210" t="s">
        <v>16</v>
      </c>
      <c r="F122" s="210">
        <v>3</v>
      </c>
      <c r="G122" s="210">
        <v>2</v>
      </c>
      <c r="H122" s="211">
        <v>1080.8</v>
      </c>
      <c r="I122" s="211">
        <v>72.64</v>
      </c>
      <c r="J122" s="211">
        <v>906.82</v>
      </c>
      <c r="K122" s="211">
        <f t="shared" si="28"/>
        <v>33270.36</v>
      </c>
      <c r="L122" s="211">
        <v>0</v>
      </c>
      <c r="M122" s="211">
        <v>0</v>
      </c>
      <c r="N122" s="211">
        <v>0</v>
      </c>
      <c r="O122" s="211">
        <f>IFERROR(
  IF(LOOKUP(2,1/($R$16:$R122&lt;&gt;""),$R$16:$R122)="12.2026",
    VLOOKUP(LOOKUP(2,1/($B$16:$B122&lt;&gt;""),$B$16:$B122), [1]Лист1!$C$12:$D$1205, 2, 0),
  IF(LOOKUP(2,1/($R$16:$R122&lt;&gt;""),$R$16:$R122)="12.2027",
    VLOOKUP(LOOKUP(2,1/($B$16:$B122&lt;&gt;""),$B$16:$B122), [1]Лист1!$C$1209:$D$2016, 2, 0),
  IF(LOOKUP(2,1/($R$16:$R122&lt;&gt;""),$R$16:$R122)="12.2028",
    VLOOKUP(LOOKUP(2,1/($B$16:$B122&lt;&gt;""),$B$16:$B122), [1]Лист1!$C$2020:$D$2907, 2, 0),
  ""))), "")</f>
        <v>33270.36</v>
      </c>
      <c r="P122" s="211">
        <f t="shared" si="32"/>
        <v>30.783086602516658</v>
      </c>
      <c r="Q122" s="237">
        <v>9673</v>
      </c>
      <c r="R122" s="30" t="s">
        <v>565</v>
      </c>
      <c r="S122" s="32"/>
      <c r="T122" s="32"/>
      <c r="U122" s="32"/>
    </row>
    <row r="123" spans="1:21" s="33" customFormat="1" ht="30" customHeight="1" x14ac:dyDescent="0.25">
      <c r="A123" s="212">
        <f>IF(B123&lt;&gt;"",MAX(A$1:A122)+1,"")</f>
        <v>102</v>
      </c>
      <c r="B123" s="223" t="s">
        <v>581</v>
      </c>
      <c r="C123" s="212">
        <v>1961</v>
      </c>
      <c r="D123" s="212" t="s">
        <v>1844</v>
      </c>
      <c r="E123" s="210" t="s">
        <v>16</v>
      </c>
      <c r="F123" s="210">
        <v>3</v>
      </c>
      <c r="G123" s="210">
        <v>2</v>
      </c>
      <c r="H123" s="211">
        <v>1049.79</v>
      </c>
      <c r="I123" s="211">
        <v>70.7</v>
      </c>
      <c r="J123" s="211">
        <v>938.13</v>
      </c>
      <c r="K123" s="211">
        <f t="shared" ref="K123:K124" si="33">SUM(L123:O123)</f>
        <v>57916.27</v>
      </c>
      <c r="L123" s="211">
        <v>0</v>
      </c>
      <c r="M123" s="211">
        <v>0</v>
      </c>
      <c r="N123" s="211">
        <v>0</v>
      </c>
      <c r="O123" s="211">
        <f>IFERROR(
  IF(LOOKUP(2,1/($R$16:$R123&lt;&gt;""),$R$16:$R123)="12.2026",
    VLOOKUP(LOOKUP(2,1/($B$16:$B123&lt;&gt;""),$B$16:$B123), [1]Лист1!$C$12:$D$1205, 2, 0),
  IF(LOOKUP(2,1/($R$16:$R123&lt;&gt;""),$R$16:$R123)="12.2027",
    VLOOKUP(LOOKUP(2,1/($B$16:$B123&lt;&gt;""),$B$16:$B123), [1]Лист1!$C$1209:$D$2016, 2, 0),
  IF(LOOKUP(2,1/($R$16:$R123&lt;&gt;""),$R$16:$R123)="12.2028",
    VLOOKUP(LOOKUP(2,1/($B$16:$B123&lt;&gt;""),$B$16:$B123), [1]Лист1!$C$2020:$D$2907, 2, 0),
  ""))), "")</f>
        <v>57916.27</v>
      </c>
      <c r="P123" s="211">
        <f t="shared" ref="P123:P124" si="34">K123/H123</f>
        <v>55.169386258204021</v>
      </c>
      <c r="Q123" s="237">
        <v>9673</v>
      </c>
      <c r="R123" s="30" t="s">
        <v>564</v>
      </c>
      <c r="S123" s="32"/>
      <c r="T123" s="32"/>
      <c r="U123" s="32"/>
    </row>
    <row r="124" spans="1:21" s="210" customFormat="1" ht="30" customHeight="1" x14ac:dyDescent="0.25">
      <c r="A124" s="212">
        <f>IF(B124&lt;&gt;"",MAX(A$1:A123)+1,"")</f>
        <v>103</v>
      </c>
      <c r="B124" s="223" t="s">
        <v>40</v>
      </c>
      <c r="C124" s="212">
        <v>1966</v>
      </c>
      <c r="D124" s="212" t="s">
        <v>1844</v>
      </c>
      <c r="E124" s="210" t="s">
        <v>16</v>
      </c>
      <c r="F124" s="210">
        <v>4</v>
      </c>
      <c r="G124" s="210">
        <v>3</v>
      </c>
      <c r="H124" s="211">
        <v>2206.6999999999998</v>
      </c>
      <c r="I124" s="211">
        <v>0</v>
      </c>
      <c r="J124" s="211">
        <v>2206.6999999999998</v>
      </c>
      <c r="K124" s="211">
        <f t="shared" si="33"/>
        <v>68163.37</v>
      </c>
      <c r="L124" s="211">
        <v>0</v>
      </c>
      <c r="M124" s="211">
        <v>0</v>
      </c>
      <c r="N124" s="211">
        <v>0</v>
      </c>
      <c r="O124" s="211">
        <f>IFERROR(
  IF(LOOKUP(2,1/($R$16:$R124&lt;&gt;""),$R$16:$R124)="12.2026",
    VLOOKUP(LOOKUP(2,1/($B$16:$B124&lt;&gt;""),$B$16:$B124), [1]Лист1!$C$12:$D$1205, 2, 0),
  IF(LOOKUP(2,1/($R$16:$R124&lt;&gt;""),$R$16:$R124)="12.2027",
    VLOOKUP(LOOKUP(2,1/($B$16:$B124&lt;&gt;""),$B$16:$B124), [1]Лист1!$C$1209:$D$2016, 2, 0),
  IF(LOOKUP(2,1/($R$16:$R124&lt;&gt;""),$R$16:$R124)="12.2028",
    VLOOKUP(LOOKUP(2,1/($B$16:$B124&lt;&gt;""),$B$16:$B124), [1]Лист1!$C$2020:$D$2907, 2, 0),
  ""))), "")</f>
        <v>68163.37</v>
      </c>
      <c r="P124" s="211">
        <f t="shared" si="34"/>
        <v>30.889278107581458</v>
      </c>
      <c r="Q124" s="237">
        <v>9673</v>
      </c>
      <c r="R124" s="30" t="s">
        <v>564</v>
      </c>
      <c r="S124" s="31"/>
      <c r="T124" s="217"/>
      <c r="U124" s="217"/>
    </row>
    <row r="125" spans="1:21" s="33" customFormat="1" ht="30" customHeight="1" x14ac:dyDescent="0.25">
      <c r="A125" s="212">
        <f>IF(B125&lt;&gt;"",MAX(A$1:A124)+1,"")</f>
        <v>104</v>
      </c>
      <c r="B125" s="223" t="s">
        <v>621</v>
      </c>
      <c r="C125" s="212">
        <v>1972</v>
      </c>
      <c r="D125" s="212" t="s">
        <v>1844</v>
      </c>
      <c r="E125" s="212" t="s">
        <v>16</v>
      </c>
      <c r="F125" s="210">
        <v>5</v>
      </c>
      <c r="G125" s="210">
        <v>4</v>
      </c>
      <c r="H125" s="211">
        <v>3490.6</v>
      </c>
      <c r="I125" s="211">
        <v>0</v>
      </c>
      <c r="J125" s="211">
        <v>3079.84</v>
      </c>
      <c r="K125" s="211">
        <f t="shared" si="28"/>
        <v>27596645</v>
      </c>
      <c r="L125" s="211">
        <v>0</v>
      </c>
      <c r="M125" s="211">
        <v>0</v>
      </c>
      <c r="N125" s="211">
        <v>0</v>
      </c>
      <c r="O125" s="211">
        <f>IFERROR(
  IF(LOOKUP(2,1/($R$16:$R125&lt;&gt;""),$R$16:$R125)="12.2026",
    VLOOKUP(LOOKUP(2,1/($B$16:$B125&lt;&gt;""),$B$16:$B125), [1]Лист1!$C$12:$D$1205, 2, 0),
  IF(LOOKUP(2,1/($R$16:$R125&lt;&gt;""),$R$16:$R125)="12.2027",
    VLOOKUP(LOOKUP(2,1/($B$16:$B125&lt;&gt;""),$B$16:$B125), [1]Лист1!$C$1209:$D$2016, 2, 0),
  IF(LOOKUP(2,1/($R$16:$R125&lt;&gt;""),$R$16:$R125)="12.2028",
    VLOOKUP(LOOKUP(2,1/($B$16:$B125&lt;&gt;""),$B$16:$B125), [1]Лист1!$C$2020:$D$2907, 2, 0),
  ""))), "")</f>
        <v>27596645</v>
      </c>
      <c r="P125" s="211">
        <f t="shared" si="32"/>
        <v>7905.9889417292161</v>
      </c>
      <c r="Q125" s="237">
        <v>9673</v>
      </c>
      <c r="R125" s="30" t="s">
        <v>563</v>
      </c>
      <c r="S125" s="32"/>
      <c r="T125" s="32"/>
      <c r="U125" s="32"/>
    </row>
    <row r="126" spans="1:21" s="33" customFormat="1" ht="30" customHeight="1" x14ac:dyDescent="0.25">
      <c r="A126" s="212">
        <f>IF(B126&lt;&gt;"",MAX(A$1:A125)+1,"")</f>
        <v>105</v>
      </c>
      <c r="B126" s="223" t="s">
        <v>622</v>
      </c>
      <c r="C126" s="212">
        <v>1977</v>
      </c>
      <c r="D126" s="212" t="s">
        <v>1844</v>
      </c>
      <c r="E126" s="212" t="s">
        <v>16</v>
      </c>
      <c r="F126" s="210">
        <v>5</v>
      </c>
      <c r="G126" s="210">
        <v>4</v>
      </c>
      <c r="H126" s="211">
        <v>4279.79</v>
      </c>
      <c r="I126" s="211">
        <v>192.2</v>
      </c>
      <c r="J126" s="211">
        <v>3179.84</v>
      </c>
      <c r="K126" s="211">
        <f t="shared" si="28"/>
        <v>25900232.050000001</v>
      </c>
      <c r="L126" s="211">
        <v>0</v>
      </c>
      <c r="M126" s="211">
        <v>0</v>
      </c>
      <c r="N126" s="211">
        <v>0</v>
      </c>
      <c r="O126" s="211">
        <f>IFERROR(
  IF(LOOKUP(2,1/($R$16:$R126&lt;&gt;""),$R$16:$R126)="12.2026",
    VLOOKUP(LOOKUP(2,1/($B$16:$B126&lt;&gt;""),$B$16:$B126), [1]Лист1!$C$12:$D$1205, 2, 0),
  IF(LOOKUP(2,1/($R$16:$R126&lt;&gt;""),$R$16:$R126)="12.2027",
    VLOOKUP(LOOKUP(2,1/($B$16:$B126&lt;&gt;""),$B$16:$B126), [1]Лист1!$C$1209:$D$2016, 2, 0),
  IF(LOOKUP(2,1/($R$16:$R126&lt;&gt;""),$R$16:$R126)="12.2028",
    VLOOKUP(LOOKUP(2,1/($B$16:$B126&lt;&gt;""),$B$16:$B126), [1]Лист1!$C$2020:$D$2907, 2, 0),
  ""))), "")</f>
        <v>25900232.050000001</v>
      </c>
      <c r="P126" s="211">
        <f t="shared" si="32"/>
        <v>6051.7530182555693</v>
      </c>
      <c r="Q126" s="237">
        <v>9673</v>
      </c>
      <c r="R126" s="30" t="s">
        <v>563</v>
      </c>
      <c r="S126" s="32"/>
      <c r="T126" s="32"/>
      <c r="U126" s="32"/>
    </row>
    <row r="127" spans="1:21" s="33" customFormat="1" ht="30" customHeight="1" x14ac:dyDescent="0.25">
      <c r="A127" s="212">
        <f>IF(B127&lt;&gt;"",MAX(A$1:A126)+1,"")</f>
        <v>106</v>
      </c>
      <c r="B127" s="223" t="s">
        <v>2495</v>
      </c>
      <c r="C127" s="212">
        <v>1967</v>
      </c>
      <c r="D127" s="212" t="s">
        <v>1844</v>
      </c>
      <c r="E127" s="212" t="s">
        <v>16</v>
      </c>
      <c r="F127" s="212">
        <v>2</v>
      </c>
      <c r="G127" s="212">
        <v>3</v>
      </c>
      <c r="H127" s="211">
        <v>488.8</v>
      </c>
      <c r="I127" s="211">
        <v>0</v>
      </c>
      <c r="J127" s="211">
        <v>488.8</v>
      </c>
      <c r="K127" s="211">
        <f t="shared" si="28"/>
        <v>8138558</v>
      </c>
      <c r="L127" s="211">
        <v>0</v>
      </c>
      <c r="M127" s="211">
        <v>0</v>
      </c>
      <c r="N127" s="211">
        <v>0</v>
      </c>
      <c r="O127" s="211">
        <f>IFERROR(
  IF(LOOKUP(2,1/($R$16:$R127&lt;&gt;""),$R$16:$R127)="12.2026",
    VLOOKUP(LOOKUP(2,1/($B$16:$B127&lt;&gt;""),$B$16:$B127), [1]Лист1!$C$12:$D$1205, 2, 0),
  IF(LOOKUP(2,1/($R$16:$R127&lt;&gt;""),$R$16:$R127)="12.2027",
    VLOOKUP(LOOKUP(2,1/($B$16:$B127&lt;&gt;""),$B$16:$B127), [1]Лист1!$C$1209:$D$2016, 2, 0),
  IF(LOOKUP(2,1/($R$16:$R127&lt;&gt;""),$R$16:$R127)="12.2028",
    VLOOKUP(LOOKUP(2,1/($B$16:$B127&lt;&gt;""),$B$16:$B127), [1]Лист1!$C$2020:$D$2907, 2, 0),
  ""))), "")</f>
        <v>8138558</v>
      </c>
      <c r="P127" s="211">
        <f t="shared" si="32"/>
        <v>16650.077741407527</v>
      </c>
      <c r="Q127" s="237">
        <v>9673</v>
      </c>
      <c r="R127" s="30" t="s">
        <v>563</v>
      </c>
      <c r="S127" s="32"/>
      <c r="T127" s="32"/>
      <c r="U127" s="32"/>
    </row>
    <row r="128" spans="1:21" s="33" customFormat="1" ht="30" customHeight="1" x14ac:dyDescent="0.25">
      <c r="A128" s="212">
        <f>IF(B128&lt;&gt;"",MAX(A$1:A127)+1,"")</f>
        <v>107</v>
      </c>
      <c r="B128" s="223" t="s">
        <v>42</v>
      </c>
      <c r="C128" s="212">
        <v>1963</v>
      </c>
      <c r="D128" s="212" t="s">
        <v>1844</v>
      </c>
      <c r="E128" s="212" t="s">
        <v>16</v>
      </c>
      <c r="F128" s="212">
        <v>2</v>
      </c>
      <c r="G128" s="212">
        <v>3</v>
      </c>
      <c r="H128" s="211">
        <v>486.7</v>
      </c>
      <c r="I128" s="211">
        <v>0</v>
      </c>
      <c r="J128" s="211">
        <v>486.7</v>
      </c>
      <c r="K128" s="211">
        <f t="shared" si="28"/>
        <v>8549170.8000000007</v>
      </c>
      <c r="L128" s="211">
        <v>0</v>
      </c>
      <c r="M128" s="211">
        <v>0</v>
      </c>
      <c r="N128" s="211">
        <v>0</v>
      </c>
      <c r="O128" s="211">
        <f>IFERROR(
  IF(LOOKUP(2,1/($R$16:$R128&lt;&gt;""),$R$16:$R128)="12.2026",
    VLOOKUP(LOOKUP(2,1/($B$16:$B128&lt;&gt;""),$B$16:$B128), [1]Лист1!$C$12:$D$1205, 2, 0),
  IF(LOOKUP(2,1/($R$16:$R128&lt;&gt;""),$R$16:$R128)="12.2027",
    VLOOKUP(LOOKUP(2,1/($B$16:$B128&lt;&gt;""),$B$16:$B128), [1]Лист1!$C$1209:$D$2016, 2, 0),
  IF(LOOKUP(2,1/($R$16:$R128&lt;&gt;""),$R$16:$R128)="12.2028",
    VLOOKUP(LOOKUP(2,1/($B$16:$B128&lt;&gt;""),$B$16:$B128), [1]Лист1!$C$2020:$D$2907, 2, 0),
  ""))), "")</f>
        <v>8549170.8000000007</v>
      </c>
      <c r="P128" s="211">
        <f t="shared" si="32"/>
        <v>17565.586192726529</v>
      </c>
      <c r="Q128" s="237">
        <v>9673</v>
      </c>
      <c r="R128" s="30" t="s">
        <v>564</v>
      </c>
      <c r="S128" s="32"/>
      <c r="T128" s="32"/>
      <c r="U128" s="32"/>
    </row>
    <row r="129" spans="1:21" s="33" customFormat="1" ht="30" customHeight="1" x14ac:dyDescent="0.25">
      <c r="A129" s="212">
        <f>IF(B129&lt;&gt;"",MAX(A$1:A128)+1,"")</f>
        <v>108</v>
      </c>
      <c r="B129" s="223" t="s">
        <v>41</v>
      </c>
      <c r="C129" s="210">
        <v>1962</v>
      </c>
      <c r="D129" s="212" t="s">
        <v>1844</v>
      </c>
      <c r="E129" s="210" t="s">
        <v>16</v>
      </c>
      <c r="F129" s="210">
        <v>2</v>
      </c>
      <c r="G129" s="210">
        <v>3</v>
      </c>
      <c r="H129" s="211">
        <v>537.79999999999995</v>
      </c>
      <c r="I129" s="211">
        <v>0</v>
      </c>
      <c r="J129" s="211">
        <v>302.42</v>
      </c>
      <c r="K129" s="211">
        <f t="shared" ref="K129:K132" si="35">SUM(L129:O129)</f>
        <v>9051661</v>
      </c>
      <c r="L129" s="211">
        <v>0</v>
      </c>
      <c r="M129" s="211">
        <v>0</v>
      </c>
      <c r="N129" s="211">
        <v>0</v>
      </c>
      <c r="O129" s="211">
        <f>IFERROR(
  IF(LOOKUP(2,1/($R$16:$R129&lt;&gt;""),$R$16:$R129)="12.2026",
    VLOOKUP(LOOKUP(2,1/($B$16:$B129&lt;&gt;""),$B$16:$B129), [1]Лист1!$C$12:$D$1205, 2, 0),
  IF(LOOKUP(2,1/($R$16:$R129&lt;&gt;""),$R$16:$R129)="12.2027",
    VLOOKUP(LOOKUP(2,1/($B$16:$B129&lt;&gt;""),$B$16:$B129), [1]Лист1!$C$1209:$D$2016, 2, 0),
  IF(LOOKUP(2,1/($R$16:$R129&lt;&gt;""),$R$16:$R129)="12.2028",
    VLOOKUP(LOOKUP(2,1/($B$16:$B129&lt;&gt;""),$B$16:$B129), [1]Лист1!$C$2020:$D$2907, 2, 0),
  ""))), "")</f>
        <v>9051661</v>
      </c>
      <c r="P129" s="211">
        <f t="shared" ref="P129:P132" si="36">K129/H129</f>
        <v>16830.905541093343</v>
      </c>
      <c r="Q129" s="237">
        <v>9673</v>
      </c>
      <c r="R129" s="30" t="s">
        <v>564</v>
      </c>
      <c r="S129" s="32"/>
      <c r="T129" s="32"/>
      <c r="U129" s="32"/>
    </row>
    <row r="130" spans="1:21" s="33" customFormat="1" ht="30" customHeight="1" x14ac:dyDescent="0.25">
      <c r="A130" s="212">
        <f>IF(B130&lt;&gt;"",MAX(A$1:A129)+1,"")</f>
        <v>109</v>
      </c>
      <c r="B130" s="223" t="s">
        <v>2496</v>
      </c>
      <c r="C130" s="212">
        <v>1967</v>
      </c>
      <c r="D130" s="212" t="s">
        <v>1844</v>
      </c>
      <c r="E130" s="212" t="s">
        <v>16</v>
      </c>
      <c r="F130" s="212">
        <v>2</v>
      </c>
      <c r="G130" s="212">
        <v>3</v>
      </c>
      <c r="H130" s="211">
        <v>640.20000000000005</v>
      </c>
      <c r="I130" s="211">
        <v>0</v>
      </c>
      <c r="J130" s="211">
        <v>476.69</v>
      </c>
      <c r="K130" s="211">
        <f t="shared" si="35"/>
        <v>8750951</v>
      </c>
      <c r="L130" s="211">
        <v>0</v>
      </c>
      <c r="M130" s="211">
        <v>0</v>
      </c>
      <c r="N130" s="211">
        <v>0</v>
      </c>
      <c r="O130" s="211">
        <f>IFERROR(
  IF(LOOKUP(2,1/($R$16:$R130&lt;&gt;""),$R$16:$R130)="12.2026",
    VLOOKUP(LOOKUP(2,1/($B$16:$B130&lt;&gt;""),$B$16:$B130), [1]Лист1!$C$12:$D$1205, 2, 0),
  IF(LOOKUP(2,1/($R$16:$R130&lt;&gt;""),$R$16:$R130)="12.2027",
    VLOOKUP(LOOKUP(2,1/($B$16:$B130&lt;&gt;""),$B$16:$B130), [1]Лист1!$C$1209:$D$2016, 2, 0),
  IF(LOOKUP(2,1/($R$16:$R130&lt;&gt;""),$R$16:$R130)="12.2028",
    VLOOKUP(LOOKUP(2,1/($B$16:$B130&lt;&gt;""),$B$16:$B130), [1]Лист1!$C$2020:$D$2907, 2, 0),
  ""))), "")</f>
        <v>8750951</v>
      </c>
      <c r="P130" s="211">
        <f t="shared" si="36"/>
        <v>13669.089347079036</v>
      </c>
      <c r="Q130" s="237">
        <v>9673</v>
      </c>
      <c r="R130" s="30" t="s">
        <v>563</v>
      </c>
      <c r="S130" s="32"/>
      <c r="T130" s="32"/>
      <c r="U130" s="32"/>
    </row>
    <row r="131" spans="1:21" s="33" customFormat="1" ht="30" customHeight="1" x14ac:dyDescent="0.25">
      <c r="A131" s="212">
        <f>IF(B131&lt;&gt;"",MAX(A$1:A130)+1,"")</f>
        <v>110</v>
      </c>
      <c r="B131" s="223" t="s">
        <v>627</v>
      </c>
      <c r="C131" s="210">
        <v>1979</v>
      </c>
      <c r="D131" s="212" t="s">
        <v>1844</v>
      </c>
      <c r="E131" s="210" t="s">
        <v>18</v>
      </c>
      <c r="F131" s="210">
        <v>9</v>
      </c>
      <c r="G131" s="210">
        <v>6</v>
      </c>
      <c r="H131" s="211">
        <v>12785</v>
      </c>
      <c r="I131" s="211">
        <v>2072.62</v>
      </c>
      <c r="J131" s="211">
        <v>10641.38</v>
      </c>
      <c r="K131" s="211">
        <f t="shared" si="35"/>
        <v>62631707</v>
      </c>
      <c r="L131" s="211">
        <v>0</v>
      </c>
      <c r="M131" s="211">
        <v>0</v>
      </c>
      <c r="N131" s="211">
        <v>0</v>
      </c>
      <c r="O131" s="211">
        <f>IFERROR(
  IF(LOOKUP(2,1/($R$16:$R131&lt;&gt;""),$R$16:$R131)="12.2026",
    VLOOKUP(LOOKUP(2,1/($B$16:$B131&lt;&gt;""),$B$16:$B131), [1]Лист1!$C$12:$D$1205, 2, 0),
  IF(LOOKUP(2,1/($R$16:$R131&lt;&gt;""),$R$16:$R131)="12.2027",
    VLOOKUP(LOOKUP(2,1/($B$16:$B131&lt;&gt;""),$B$16:$B131), [1]Лист1!$C$1209:$D$2016, 2, 0),
  IF(LOOKUP(2,1/($R$16:$R131&lt;&gt;""),$R$16:$R131)="12.2028",
    VLOOKUP(LOOKUP(2,1/($B$16:$B131&lt;&gt;""),$B$16:$B131), [1]Лист1!$C$2020:$D$2907, 2, 0),
  ""))), "")</f>
        <v>62631707</v>
      </c>
      <c r="P131" s="211">
        <f t="shared" si="36"/>
        <v>4898.8429409464215</v>
      </c>
      <c r="Q131" s="237">
        <v>9673</v>
      </c>
      <c r="R131" s="30" t="s">
        <v>563</v>
      </c>
      <c r="S131" s="32"/>
      <c r="T131" s="32"/>
      <c r="U131" s="32"/>
    </row>
    <row r="132" spans="1:21" s="33" customFormat="1" ht="30" customHeight="1" x14ac:dyDescent="0.25">
      <c r="A132" s="212">
        <f>IF(B132&lt;&gt;"",MAX(A$1:A131)+1,"")</f>
        <v>111</v>
      </c>
      <c r="B132" s="223" t="s">
        <v>43</v>
      </c>
      <c r="C132" s="210">
        <v>1981</v>
      </c>
      <c r="D132" s="212" t="s">
        <v>1844</v>
      </c>
      <c r="E132" s="210" t="s">
        <v>18</v>
      </c>
      <c r="F132" s="210">
        <v>9</v>
      </c>
      <c r="G132" s="210">
        <v>6</v>
      </c>
      <c r="H132" s="211">
        <v>12814</v>
      </c>
      <c r="I132" s="211">
        <v>2130.38</v>
      </c>
      <c r="J132" s="211">
        <v>10683.62</v>
      </c>
      <c r="K132" s="211">
        <f t="shared" si="35"/>
        <v>62582865</v>
      </c>
      <c r="L132" s="211">
        <v>0</v>
      </c>
      <c r="M132" s="211">
        <v>0</v>
      </c>
      <c r="N132" s="211">
        <v>0</v>
      </c>
      <c r="O132" s="211">
        <f>IFERROR(
  IF(LOOKUP(2,1/($R$16:$R132&lt;&gt;""),$R$16:$R132)="12.2026",
    VLOOKUP(LOOKUP(2,1/($B$16:$B132&lt;&gt;""),$B$16:$B132), [1]Лист1!$C$12:$D$1205, 2, 0),
  IF(LOOKUP(2,1/($R$16:$R132&lt;&gt;""),$R$16:$R132)="12.2027",
    VLOOKUP(LOOKUP(2,1/($B$16:$B132&lt;&gt;""),$B$16:$B132), [1]Лист1!$C$1209:$D$2016, 2, 0),
  IF(LOOKUP(2,1/($R$16:$R132&lt;&gt;""),$R$16:$R132)="12.2028",
    VLOOKUP(LOOKUP(2,1/($B$16:$B132&lt;&gt;""),$B$16:$B132), [1]Лист1!$C$2020:$D$2907, 2, 0),
  ""))), "")</f>
        <v>62582865</v>
      </c>
      <c r="P132" s="211">
        <f t="shared" si="36"/>
        <v>4883.9445138130168</v>
      </c>
      <c r="Q132" s="237">
        <v>9673</v>
      </c>
      <c r="R132" s="30" t="s">
        <v>563</v>
      </c>
      <c r="S132" s="32"/>
      <c r="T132" s="32"/>
      <c r="U132" s="32"/>
    </row>
    <row r="133" spans="1:21" s="33" customFormat="1" ht="30" customHeight="1" x14ac:dyDescent="0.25">
      <c r="A133" s="212">
        <f>IF(B133&lt;&gt;"",MAX(A$1:A132)+1,"")</f>
        <v>112</v>
      </c>
      <c r="B133" s="223" t="s">
        <v>2655</v>
      </c>
      <c r="C133" s="210">
        <v>1966</v>
      </c>
      <c r="D133" s="212" t="s">
        <v>1844</v>
      </c>
      <c r="E133" s="210" t="s">
        <v>16</v>
      </c>
      <c r="F133" s="210">
        <v>5</v>
      </c>
      <c r="G133" s="210">
        <v>3</v>
      </c>
      <c r="H133" s="211">
        <v>3373.8</v>
      </c>
      <c r="I133" s="211">
        <v>0</v>
      </c>
      <c r="J133" s="211">
        <v>2565.94</v>
      </c>
      <c r="K133" s="211">
        <f t="shared" si="28"/>
        <v>21515881</v>
      </c>
      <c r="L133" s="211">
        <v>0</v>
      </c>
      <c r="M133" s="211">
        <v>0</v>
      </c>
      <c r="N133" s="211">
        <v>0</v>
      </c>
      <c r="O133" s="211">
        <f>IFERROR(
  IF(LOOKUP(2,1/($R$16:$R133&lt;&gt;""),$R$16:$R133)="12.2026",
    VLOOKUP(LOOKUP(2,1/($B$16:$B133&lt;&gt;""),$B$16:$B133), [1]Лист1!$C$12:$D$1205, 2, 0),
  IF(LOOKUP(2,1/($R$16:$R133&lt;&gt;""),$R$16:$R133)="12.2027",
    VLOOKUP(LOOKUP(2,1/($B$16:$B133&lt;&gt;""),$B$16:$B133), [1]Лист1!$C$1209:$D$2016, 2, 0),
  IF(LOOKUP(2,1/($R$16:$R133&lt;&gt;""),$R$16:$R133)="12.2028",
    VLOOKUP(LOOKUP(2,1/($B$16:$B133&lt;&gt;""),$B$16:$B133), [1]Лист1!$C$2020:$D$2907, 2, 0),
  ""))), "")</f>
        <v>21515881</v>
      </c>
      <c r="P133" s="211">
        <f t="shared" si="32"/>
        <v>6377.3433517102376</v>
      </c>
      <c r="Q133" s="237">
        <v>9673</v>
      </c>
      <c r="R133" s="30" t="s">
        <v>564</v>
      </c>
      <c r="S133" s="32"/>
      <c r="T133" s="32"/>
      <c r="U133" s="32"/>
    </row>
    <row r="134" spans="1:21" s="33" customFormat="1" ht="30" customHeight="1" x14ac:dyDescent="0.25">
      <c r="A134" s="212">
        <f>IF(B134&lt;&gt;"",MAX(A$1:A133)+1,"")</f>
        <v>113</v>
      </c>
      <c r="B134" s="223" t="s">
        <v>583</v>
      </c>
      <c r="C134" s="212">
        <v>1968</v>
      </c>
      <c r="D134" s="212" t="s">
        <v>1844</v>
      </c>
      <c r="E134" s="210" t="s">
        <v>18</v>
      </c>
      <c r="F134" s="210">
        <v>5</v>
      </c>
      <c r="G134" s="210">
        <v>4</v>
      </c>
      <c r="H134" s="211">
        <v>4867.7</v>
      </c>
      <c r="I134" s="211">
        <v>1252.7</v>
      </c>
      <c r="J134" s="211">
        <v>3615.02</v>
      </c>
      <c r="K134" s="211">
        <f t="shared" si="28"/>
        <v>120748.44</v>
      </c>
      <c r="L134" s="211">
        <v>0</v>
      </c>
      <c r="M134" s="211">
        <v>0</v>
      </c>
      <c r="N134" s="211">
        <v>0</v>
      </c>
      <c r="O134" s="211">
        <f>IFERROR(
  IF(LOOKUP(2,1/($R$16:$R134&lt;&gt;""),$R$16:$R134)="12.2026",
    VLOOKUP(LOOKUP(2,1/($B$16:$B134&lt;&gt;""),$B$16:$B134), [1]Лист1!$C$12:$D$1205, 2, 0),
  IF(LOOKUP(2,1/($R$16:$R134&lt;&gt;""),$R$16:$R134)="12.2027",
    VLOOKUP(LOOKUP(2,1/($B$16:$B134&lt;&gt;""),$B$16:$B134), [1]Лист1!$C$1209:$D$2016, 2, 0),
  IF(LOOKUP(2,1/($R$16:$R134&lt;&gt;""),$R$16:$R134)="12.2028",
    VLOOKUP(LOOKUP(2,1/($B$16:$B134&lt;&gt;""),$B$16:$B134), [1]Лист1!$C$2020:$D$2907, 2, 0),
  ""))), "")</f>
        <v>120748.44</v>
      </c>
      <c r="P134" s="211">
        <f t="shared" si="32"/>
        <v>24.806056248330837</v>
      </c>
      <c r="Q134" s="237">
        <v>9673</v>
      </c>
      <c r="R134" s="30" t="s">
        <v>564</v>
      </c>
      <c r="S134" s="32"/>
      <c r="T134" s="32"/>
      <c r="U134" s="32"/>
    </row>
    <row r="135" spans="1:21" s="33" customFormat="1" ht="30" customHeight="1" x14ac:dyDescent="0.25">
      <c r="A135" s="212">
        <f>IF(B135&lt;&gt;"",MAX(A$1:A134)+1,"")</f>
        <v>114</v>
      </c>
      <c r="B135" s="223" t="s">
        <v>1848</v>
      </c>
      <c r="C135" s="212">
        <v>1995</v>
      </c>
      <c r="D135" s="212" t="s">
        <v>1844</v>
      </c>
      <c r="E135" s="212" t="s">
        <v>18</v>
      </c>
      <c r="F135" s="210">
        <v>9</v>
      </c>
      <c r="G135" s="210">
        <v>2</v>
      </c>
      <c r="H135" s="211">
        <v>4998.3999999999996</v>
      </c>
      <c r="I135" s="40">
        <v>0</v>
      </c>
      <c r="J135" s="211">
        <v>4172.6000000000004</v>
      </c>
      <c r="K135" s="211">
        <f t="shared" si="28"/>
        <v>7254675.7599999998</v>
      </c>
      <c r="L135" s="211">
        <v>0</v>
      </c>
      <c r="M135" s="211">
        <v>0</v>
      </c>
      <c r="N135" s="211">
        <v>0</v>
      </c>
      <c r="O135" s="211">
        <f>IFERROR(
  IF(LOOKUP(2,1/($R$16:$R135&lt;&gt;""),$R$16:$R135)="12.2026",
    VLOOKUP(LOOKUP(2,1/($B$16:$B135&lt;&gt;""),$B$16:$B135), [1]Лист1!$C$12:$D$1205, 2, 0),
  IF(LOOKUP(2,1/($R$16:$R135&lt;&gt;""),$R$16:$R135)="12.2027",
    VLOOKUP(LOOKUP(2,1/($B$16:$B135&lt;&gt;""),$B$16:$B135), [1]Лист1!$C$1209:$D$2016, 2, 0),
  IF(LOOKUP(2,1/($R$16:$R135&lt;&gt;""),$R$16:$R135)="12.2028",
    VLOOKUP(LOOKUP(2,1/($B$16:$B135&lt;&gt;""),$B$16:$B135), [1]Лист1!$C$2020:$D$2907, 2, 0),
  ""))), "")</f>
        <v>7254675.7599999998</v>
      </c>
      <c r="P135" s="211">
        <f t="shared" si="32"/>
        <v>1451.399599871959</v>
      </c>
      <c r="Q135" s="237">
        <v>9673</v>
      </c>
      <c r="R135" s="30" t="s">
        <v>565</v>
      </c>
      <c r="S135" s="32"/>
      <c r="T135" s="32"/>
      <c r="U135" s="32"/>
    </row>
    <row r="136" spans="1:21" s="33" customFormat="1" ht="30" customHeight="1" x14ac:dyDescent="0.25">
      <c r="A136" s="212">
        <f>IF(B136&lt;&gt;"",MAX(A$1:A135)+1,"")</f>
        <v>115</v>
      </c>
      <c r="B136" s="223" t="s">
        <v>584</v>
      </c>
      <c r="C136" s="212">
        <v>1968</v>
      </c>
      <c r="D136" s="212" t="s">
        <v>1844</v>
      </c>
      <c r="E136" s="210" t="s">
        <v>18</v>
      </c>
      <c r="F136" s="210">
        <v>5</v>
      </c>
      <c r="G136" s="210">
        <v>4</v>
      </c>
      <c r="H136" s="211">
        <v>4771.5</v>
      </c>
      <c r="I136" s="211">
        <v>1199.42</v>
      </c>
      <c r="J136" s="211">
        <v>3572.08</v>
      </c>
      <c r="K136" s="211">
        <f t="shared" si="28"/>
        <v>118880.06</v>
      </c>
      <c r="L136" s="211">
        <v>0</v>
      </c>
      <c r="M136" s="211">
        <v>0</v>
      </c>
      <c r="N136" s="211">
        <v>0</v>
      </c>
      <c r="O136" s="211">
        <f>IFERROR(
  IF(LOOKUP(2,1/($R$16:$R136&lt;&gt;""),$R$16:$R136)="12.2026",
    VLOOKUP(LOOKUP(2,1/($B$16:$B136&lt;&gt;""),$B$16:$B136), [1]Лист1!$C$12:$D$1205, 2, 0),
  IF(LOOKUP(2,1/($R$16:$R136&lt;&gt;""),$R$16:$R136)="12.2027",
    VLOOKUP(LOOKUP(2,1/($B$16:$B136&lt;&gt;""),$B$16:$B136), [1]Лист1!$C$1209:$D$2016, 2, 0),
  IF(LOOKUP(2,1/($R$16:$R136&lt;&gt;""),$R$16:$R136)="12.2028",
    VLOOKUP(LOOKUP(2,1/($B$16:$B136&lt;&gt;""),$B$16:$B136), [1]Лист1!$C$2020:$D$2907, 2, 0),
  ""))), "")</f>
        <v>118880.06</v>
      </c>
      <c r="P136" s="211">
        <f t="shared" si="32"/>
        <v>24.914609661532012</v>
      </c>
      <c r="Q136" s="237">
        <v>9673</v>
      </c>
      <c r="R136" s="30" t="s">
        <v>564</v>
      </c>
      <c r="S136" s="32"/>
      <c r="T136" s="32"/>
      <c r="U136" s="32"/>
    </row>
    <row r="137" spans="1:21" s="210" customFormat="1" ht="30" customHeight="1" x14ac:dyDescent="0.25">
      <c r="A137" s="212">
        <f>IF(B137&lt;&gt;"",MAX(A$1:A136)+1,"")</f>
        <v>116</v>
      </c>
      <c r="B137" s="223" t="s">
        <v>623</v>
      </c>
      <c r="C137" s="212">
        <v>1969</v>
      </c>
      <c r="D137" s="212" t="s">
        <v>1844</v>
      </c>
      <c r="E137" s="212" t="s">
        <v>18</v>
      </c>
      <c r="F137" s="210">
        <v>5</v>
      </c>
      <c r="G137" s="210">
        <v>4</v>
      </c>
      <c r="H137" s="211">
        <v>4807.2</v>
      </c>
      <c r="I137" s="211">
        <v>1231.03</v>
      </c>
      <c r="J137" s="211">
        <v>3576.17</v>
      </c>
      <c r="K137" s="211">
        <f t="shared" si="28"/>
        <v>32310348</v>
      </c>
      <c r="L137" s="211">
        <v>0</v>
      </c>
      <c r="M137" s="211">
        <v>0</v>
      </c>
      <c r="N137" s="211">
        <v>0</v>
      </c>
      <c r="O137" s="211">
        <f>IFERROR(
  IF(LOOKUP(2,1/($R$16:$R137&lt;&gt;""),$R$16:$R137)="12.2026",
    VLOOKUP(LOOKUP(2,1/($B$16:$B137&lt;&gt;""),$B$16:$B137), [1]Лист1!$C$12:$D$1205, 2, 0),
  IF(LOOKUP(2,1/($R$16:$R137&lt;&gt;""),$R$16:$R137)="12.2027",
    VLOOKUP(LOOKUP(2,1/($B$16:$B137&lt;&gt;""),$B$16:$B137), [1]Лист1!$C$1209:$D$2016, 2, 0),
  IF(LOOKUP(2,1/($R$16:$R137&lt;&gt;""),$R$16:$R137)="12.2028",
    VLOOKUP(LOOKUP(2,1/($B$16:$B137&lt;&gt;""),$B$16:$B137), [1]Лист1!$C$2020:$D$2907, 2, 0),
  ""))), "")</f>
        <v>32310348</v>
      </c>
      <c r="P137" s="211">
        <f t="shared" si="32"/>
        <v>6721.240639041438</v>
      </c>
      <c r="Q137" s="237">
        <v>9673</v>
      </c>
      <c r="R137" s="30" t="s">
        <v>563</v>
      </c>
      <c r="S137" s="31"/>
      <c r="T137" s="217"/>
      <c r="U137" s="217"/>
    </row>
    <row r="138" spans="1:21" s="33" customFormat="1" ht="30" customHeight="1" x14ac:dyDescent="0.25">
      <c r="A138" s="212">
        <f>IF(B138&lt;&gt;"",MAX(A$1:A137)+1,"")</f>
        <v>117</v>
      </c>
      <c r="B138" s="223" t="s">
        <v>624</v>
      </c>
      <c r="C138" s="212">
        <v>1970</v>
      </c>
      <c r="D138" s="212" t="s">
        <v>1844</v>
      </c>
      <c r="E138" s="212" t="s">
        <v>18</v>
      </c>
      <c r="F138" s="210">
        <v>5</v>
      </c>
      <c r="G138" s="210">
        <v>4</v>
      </c>
      <c r="H138" s="211">
        <v>4723.5</v>
      </c>
      <c r="I138" s="211">
        <v>1187.74</v>
      </c>
      <c r="J138" s="211">
        <v>3535.76</v>
      </c>
      <c r="K138" s="211">
        <f t="shared" si="28"/>
        <v>31378819.5</v>
      </c>
      <c r="L138" s="211">
        <v>0</v>
      </c>
      <c r="M138" s="211">
        <v>0</v>
      </c>
      <c r="N138" s="211">
        <v>0</v>
      </c>
      <c r="O138" s="211">
        <f>IFERROR(
  IF(LOOKUP(2,1/($R$16:$R138&lt;&gt;""),$R$16:$R138)="12.2026",
    VLOOKUP(LOOKUP(2,1/($B$16:$B138&lt;&gt;""),$B$16:$B138), [1]Лист1!$C$12:$D$1205, 2, 0),
  IF(LOOKUP(2,1/($R$16:$R138&lt;&gt;""),$R$16:$R138)="12.2027",
    VLOOKUP(LOOKUP(2,1/($B$16:$B138&lt;&gt;""),$B$16:$B138), [1]Лист1!$C$1209:$D$2016, 2, 0),
  IF(LOOKUP(2,1/($R$16:$R138&lt;&gt;""),$R$16:$R138)="12.2028",
    VLOOKUP(LOOKUP(2,1/($B$16:$B138&lt;&gt;""),$B$16:$B138), [1]Лист1!$C$2020:$D$2907, 2, 0),
  ""))), "")</f>
        <v>31378819.5</v>
      </c>
      <c r="P138" s="211">
        <f t="shared" si="32"/>
        <v>6643.1289298189904</v>
      </c>
      <c r="Q138" s="237">
        <v>9673</v>
      </c>
      <c r="R138" s="30" t="s">
        <v>563</v>
      </c>
      <c r="S138" s="32"/>
      <c r="T138" s="32"/>
      <c r="U138" s="32"/>
    </row>
    <row r="139" spans="1:21" s="33" customFormat="1" ht="30" customHeight="1" x14ac:dyDescent="0.25">
      <c r="A139" s="212">
        <f>IF(B139&lt;&gt;"",MAX(A$1:A138)+1,"")</f>
        <v>118</v>
      </c>
      <c r="B139" s="223" t="s">
        <v>625</v>
      </c>
      <c r="C139" s="212">
        <v>1971</v>
      </c>
      <c r="D139" s="212" t="s">
        <v>1844</v>
      </c>
      <c r="E139" s="212" t="s">
        <v>18</v>
      </c>
      <c r="F139" s="210">
        <v>5</v>
      </c>
      <c r="G139" s="210">
        <v>4</v>
      </c>
      <c r="H139" s="211">
        <v>4691.3</v>
      </c>
      <c r="I139" s="211">
        <v>1181.27</v>
      </c>
      <c r="J139" s="211">
        <v>3510.03</v>
      </c>
      <c r="K139" s="211">
        <f t="shared" si="28"/>
        <v>30971379.5</v>
      </c>
      <c r="L139" s="211">
        <v>0</v>
      </c>
      <c r="M139" s="211">
        <v>0</v>
      </c>
      <c r="N139" s="211">
        <v>0</v>
      </c>
      <c r="O139" s="211">
        <f>IFERROR(
  IF(LOOKUP(2,1/($R$16:$R139&lt;&gt;""),$R$16:$R139)="12.2026",
    VLOOKUP(LOOKUP(2,1/($B$16:$B139&lt;&gt;""),$B$16:$B139), [1]Лист1!$C$12:$D$1205, 2, 0),
  IF(LOOKUP(2,1/($R$16:$R139&lt;&gt;""),$R$16:$R139)="12.2027",
    VLOOKUP(LOOKUP(2,1/($B$16:$B139&lt;&gt;""),$B$16:$B139), [1]Лист1!$C$1209:$D$2016, 2, 0),
  IF(LOOKUP(2,1/($R$16:$R139&lt;&gt;""),$R$16:$R139)="12.2028",
    VLOOKUP(LOOKUP(2,1/($B$16:$B139&lt;&gt;""),$B$16:$B139), [1]Лист1!$C$2020:$D$2907, 2, 0),
  ""))), "")</f>
        <v>30971379.5</v>
      </c>
      <c r="P139" s="211">
        <f t="shared" si="32"/>
        <v>6601.8757060942589</v>
      </c>
      <c r="Q139" s="237">
        <v>9673</v>
      </c>
      <c r="R139" s="30" t="s">
        <v>563</v>
      </c>
      <c r="S139" s="32"/>
      <c r="T139" s="32"/>
      <c r="U139" s="32"/>
    </row>
    <row r="140" spans="1:21" s="33" customFormat="1" ht="30" customHeight="1" x14ac:dyDescent="0.25">
      <c r="A140" s="212">
        <f>IF(B140&lt;&gt;"",MAX(A$1:A139)+1,"")</f>
        <v>119</v>
      </c>
      <c r="B140" s="223" t="s">
        <v>626</v>
      </c>
      <c r="C140" s="210">
        <v>1973</v>
      </c>
      <c r="D140" s="212" t="s">
        <v>1844</v>
      </c>
      <c r="E140" s="210" t="s">
        <v>16</v>
      </c>
      <c r="F140" s="210">
        <v>5</v>
      </c>
      <c r="G140" s="210">
        <v>4</v>
      </c>
      <c r="H140" s="211">
        <v>4500.1000000000004</v>
      </c>
      <c r="I140" s="211">
        <v>1883.05</v>
      </c>
      <c r="J140" s="211">
        <v>2616.9499999999998</v>
      </c>
      <c r="K140" s="211">
        <f t="shared" si="28"/>
        <v>30943005.500000004</v>
      </c>
      <c r="L140" s="211">
        <v>0</v>
      </c>
      <c r="M140" s="211">
        <v>0</v>
      </c>
      <c r="N140" s="211">
        <v>0</v>
      </c>
      <c r="O140" s="211">
        <f>IFERROR(
  IF(LOOKUP(2,1/($R$16:$R140&lt;&gt;""),$R$16:$R140)="12.2026",
    VLOOKUP(LOOKUP(2,1/($B$16:$B140&lt;&gt;""),$B$16:$B140), [1]Лист1!$C$12:$D$1205, 2, 0),
  IF(LOOKUP(2,1/($R$16:$R140&lt;&gt;""),$R$16:$R140)="12.2027",
    VLOOKUP(LOOKUP(2,1/($B$16:$B140&lt;&gt;""),$B$16:$B140), [1]Лист1!$C$1209:$D$2016, 2, 0),
  IF(LOOKUP(2,1/($R$16:$R140&lt;&gt;""),$R$16:$R140)="12.2028",
    VLOOKUP(LOOKUP(2,1/($B$16:$B140&lt;&gt;""),$B$16:$B140), [1]Лист1!$C$2020:$D$2907, 2, 0),
  ""))), "")</f>
        <v>30943005.500000004</v>
      </c>
      <c r="P140" s="211">
        <f t="shared" si="32"/>
        <v>6876.0706428746034</v>
      </c>
      <c r="Q140" s="237">
        <v>9673</v>
      </c>
      <c r="R140" s="30" t="s">
        <v>563</v>
      </c>
      <c r="S140" s="32"/>
      <c r="T140" s="32"/>
      <c r="U140" s="32"/>
    </row>
    <row r="141" spans="1:21" s="33" customFormat="1" ht="30" customHeight="1" x14ac:dyDescent="0.25">
      <c r="A141" s="212">
        <f>IF(B141&lt;&gt;"",MAX(A$1:A140)+1,"")</f>
        <v>120</v>
      </c>
      <c r="B141" s="223" t="s">
        <v>2133</v>
      </c>
      <c r="C141" s="210">
        <v>1989</v>
      </c>
      <c r="D141" s="212" t="s">
        <v>1844</v>
      </c>
      <c r="E141" s="210" t="s">
        <v>18</v>
      </c>
      <c r="F141" s="210">
        <v>12</v>
      </c>
      <c r="G141" s="210">
        <v>3</v>
      </c>
      <c r="H141" s="211">
        <v>11096.2</v>
      </c>
      <c r="I141" s="211">
        <v>826.7</v>
      </c>
      <c r="J141" s="211">
        <v>8448.2999999999993</v>
      </c>
      <c r="K141" s="211">
        <f t="shared" si="28"/>
        <v>21410000</v>
      </c>
      <c r="L141" s="211">
        <v>0</v>
      </c>
      <c r="M141" s="211">
        <v>0</v>
      </c>
      <c r="N141" s="211">
        <v>0</v>
      </c>
      <c r="O141" s="211">
        <f>IFERROR(
  IF(LOOKUP(2,1/($R$16:$R141&lt;&gt;""),$R$16:$R141)="12.2026",
    VLOOKUP(LOOKUP(2,1/($B$16:$B141&lt;&gt;""),$B$16:$B141), [1]Лист1!$C$12:$D$1205, 2, 0),
  IF(LOOKUP(2,1/($R$16:$R141&lt;&gt;""),$R$16:$R141)="12.2027",
    VLOOKUP(LOOKUP(2,1/($B$16:$B141&lt;&gt;""),$B$16:$B141), [1]Лист1!$C$1209:$D$2016, 2, 0),
  IF(LOOKUP(2,1/($R$16:$R141&lt;&gt;""),$R$16:$R141)="12.2028",
    VLOOKUP(LOOKUP(2,1/($B$16:$B141&lt;&gt;""),$B$16:$B141), [1]Лист1!$C$2020:$D$2907, 2, 0),
  ""))), "")</f>
        <v>21410000</v>
      </c>
      <c r="P141" s="211">
        <f t="shared" si="32"/>
        <v>1929.4893747409021</v>
      </c>
      <c r="Q141" s="211">
        <v>9673</v>
      </c>
      <c r="R141" s="30" t="s">
        <v>565</v>
      </c>
      <c r="S141" s="32"/>
      <c r="T141" s="32"/>
      <c r="U141" s="32"/>
    </row>
    <row r="142" spans="1:21" s="33" customFormat="1" ht="30" customHeight="1" x14ac:dyDescent="0.25">
      <c r="A142" s="309">
        <f>IF(B142&lt;&gt;"",MAX(A$1:A141)+1,"")</f>
        <v>121</v>
      </c>
      <c r="B142" s="317" t="s">
        <v>628</v>
      </c>
      <c r="C142" s="309">
        <v>1969</v>
      </c>
      <c r="D142" s="309" t="s">
        <v>1844</v>
      </c>
      <c r="E142" s="309" t="s">
        <v>16</v>
      </c>
      <c r="F142" s="307">
        <v>2</v>
      </c>
      <c r="G142" s="307">
        <v>2</v>
      </c>
      <c r="H142" s="311">
        <v>728.9</v>
      </c>
      <c r="I142" s="311">
        <v>0</v>
      </c>
      <c r="J142" s="311">
        <v>726.3</v>
      </c>
      <c r="K142" s="211">
        <f t="shared" ref="K142" si="37">SUM(L142:O142)</f>
        <v>2782250</v>
      </c>
      <c r="L142" s="211">
        <v>0</v>
      </c>
      <c r="M142" s="211">
        <v>0</v>
      </c>
      <c r="N142" s="211">
        <v>0</v>
      </c>
      <c r="O142" s="211">
        <f>IFERROR(
  IF(LOOKUP(2,1/($R$16:$R142&lt;&gt;""),$R$16:$R142)="12.2026",
    VLOOKUP(LOOKUP(2,1/($B$16:$B142&lt;&gt;""),$B$16:$B142), [1]Лист1!$C$12:$D$1205, 2, 0),
  IF(LOOKUP(2,1/($R$16:$R142&lt;&gt;""),$R$16:$R142)="12.2027",
    VLOOKUP(LOOKUP(2,1/($B$16:$B142&lt;&gt;""),$B$16:$B142), [1]Лист1!$C$1209:$D$2016, 2, 0),
  IF(LOOKUP(2,1/($R$16:$R142&lt;&gt;""),$R$16:$R142)="12.2028",
    VLOOKUP(LOOKUP(2,1/($B$16:$B142&lt;&gt;""),$B$16:$B142), [1]Лист1!$C$2020:$D$2907, 2, 0),
  ""))), "")</f>
        <v>2782250</v>
      </c>
      <c r="P142" s="211">
        <f t="shared" si="32"/>
        <v>3817.0530937028402</v>
      </c>
      <c r="Q142" s="211">
        <v>9673</v>
      </c>
      <c r="R142" s="30" t="s">
        <v>564</v>
      </c>
      <c r="S142" s="32"/>
      <c r="T142" s="32"/>
      <c r="U142" s="32"/>
    </row>
    <row r="143" spans="1:21" s="33" customFormat="1" ht="30" customHeight="1" x14ac:dyDescent="0.25">
      <c r="A143" s="310"/>
      <c r="B143" s="318"/>
      <c r="C143" s="310"/>
      <c r="D143" s="310"/>
      <c r="E143" s="310"/>
      <c r="F143" s="308"/>
      <c r="G143" s="308"/>
      <c r="H143" s="312"/>
      <c r="I143" s="312"/>
      <c r="J143" s="312"/>
      <c r="K143" s="211">
        <f t="shared" ref="K143:K144" si="38">SUM(L143:O143)</f>
        <v>4702598.5</v>
      </c>
      <c r="L143" s="211">
        <v>0</v>
      </c>
      <c r="M143" s="211">
        <v>0</v>
      </c>
      <c r="N143" s="211">
        <v>0</v>
      </c>
      <c r="O143" s="211">
        <f>IFERROR(
  IF(LOOKUP(2,1/($R$16:$R143&lt;&gt;""),$R$16:$R143)="12.2026",
    VLOOKUP(LOOKUP(2,1/($B$16:$B143&lt;&gt;""),$B$16:$B143), [1]Лист1!$C$12:$D$1205, 2, 0),
  IF(LOOKUP(2,1/($R$16:$R143&lt;&gt;""),$R$16:$R143)="12.2027",
    VLOOKUP(LOOKUP(2,1/($B$16:$B143&lt;&gt;""),$B$16:$B143), [1]Лист1!$C$1209:$D$2016, 2, 0),
  IF(LOOKUP(2,1/($R$16:$R143&lt;&gt;""),$R$16:$R143)="12.2028",
    VLOOKUP(LOOKUP(2,1/($B$16:$B143&lt;&gt;""),$B$16:$B143), [1]Лист1!$C$2020:$D$2907, 2, 0),
  ""))), "")</f>
        <v>4702598.5</v>
      </c>
      <c r="P143" s="211">
        <f>K143/H142</f>
        <v>6451.6373988201403</v>
      </c>
      <c r="Q143" s="237">
        <v>9673</v>
      </c>
      <c r="R143" s="30" t="s">
        <v>563</v>
      </c>
      <c r="S143" s="32"/>
      <c r="T143" s="32"/>
      <c r="U143" s="32"/>
    </row>
    <row r="144" spans="1:21" s="33" customFormat="1" ht="30" customHeight="1" x14ac:dyDescent="0.25">
      <c r="A144" s="212">
        <f>IF(B144&lt;&gt;"",MAX(A$1:A143)+1,"")</f>
        <v>122</v>
      </c>
      <c r="B144" s="223" t="s">
        <v>585</v>
      </c>
      <c r="C144" s="212">
        <v>1964</v>
      </c>
      <c r="D144" s="212" t="s">
        <v>1844</v>
      </c>
      <c r="E144" s="212" t="s">
        <v>16</v>
      </c>
      <c r="F144" s="210">
        <v>4</v>
      </c>
      <c r="G144" s="210">
        <v>3</v>
      </c>
      <c r="H144" s="211">
        <v>2709.75</v>
      </c>
      <c r="I144" s="211">
        <v>724.77</v>
      </c>
      <c r="J144" s="211">
        <v>1508.01</v>
      </c>
      <c r="K144" s="211">
        <f t="shared" si="38"/>
        <v>82550.600000000006</v>
      </c>
      <c r="L144" s="211">
        <v>0</v>
      </c>
      <c r="M144" s="211">
        <v>0</v>
      </c>
      <c r="N144" s="211">
        <v>0</v>
      </c>
      <c r="O144" s="211">
        <f>IFERROR(
  IF(LOOKUP(2,1/($R$16:$R144&lt;&gt;""),$R$16:$R144)="12.2026",
    VLOOKUP(LOOKUP(2,1/($B$16:$B144&lt;&gt;""),$B$16:$B144), [1]Лист1!$C$12:$D$1205, 2, 0),
  IF(LOOKUP(2,1/($R$16:$R144&lt;&gt;""),$R$16:$R144)="12.2027",
    VLOOKUP(LOOKUP(2,1/($B$16:$B144&lt;&gt;""),$B$16:$B144), [1]Лист1!$C$1209:$D$2016, 2, 0),
  IF(LOOKUP(2,1/($R$16:$R144&lt;&gt;""),$R$16:$R144)="12.2028",
    VLOOKUP(LOOKUP(2,1/($B$16:$B144&lt;&gt;""),$B$16:$B144), [1]Лист1!$C$2020:$D$2907, 2, 0),
  ""))), "")</f>
        <v>82550.600000000006</v>
      </c>
      <c r="P144" s="211">
        <f t="shared" ref="P144" si="39">K144/H144</f>
        <v>30.46428637328167</v>
      </c>
      <c r="Q144" s="237">
        <v>9673</v>
      </c>
      <c r="R144" s="30" t="s">
        <v>564</v>
      </c>
      <c r="S144" s="32"/>
      <c r="T144" s="32"/>
      <c r="U144" s="32"/>
    </row>
    <row r="145" spans="1:21" s="210" customFormat="1" ht="30" customHeight="1" x14ac:dyDescent="0.25">
      <c r="A145" s="212">
        <f>IF(B145&lt;&gt;"",MAX(A$1:A144)+1,"")</f>
        <v>123</v>
      </c>
      <c r="B145" s="223" t="s">
        <v>2497</v>
      </c>
      <c r="C145" s="212">
        <v>1959</v>
      </c>
      <c r="D145" s="212" t="s">
        <v>1844</v>
      </c>
      <c r="E145" s="212" t="s">
        <v>16</v>
      </c>
      <c r="F145" s="212">
        <v>3</v>
      </c>
      <c r="G145" s="212">
        <v>3</v>
      </c>
      <c r="H145" s="211">
        <v>1631</v>
      </c>
      <c r="I145" s="211">
        <v>260.77999999999997</v>
      </c>
      <c r="J145" s="211">
        <v>1315.97</v>
      </c>
      <c r="K145" s="211">
        <f t="shared" ref="K145:K161" si="40">SUM(L145:O145)</f>
        <v>6286944</v>
      </c>
      <c r="L145" s="211">
        <v>0</v>
      </c>
      <c r="M145" s="211">
        <v>0</v>
      </c>
      <c r="N145" s="211">
        <v>0</v>
      </c>
      <c r="O145" s="211">
        <f>IFERROR(
  IF(LOOKUP(2,1/($R$16:$R145&lt;&gt;""),$R$16:$R145)="12.2026",
    VLOOKUP(LOOKUP(2,1/($B$16:$B145&lt;&gt;""),$B$16:$B145), [1]Лист1!$C$12:$D$1205, 2, 0),
  IF(LOOKUP(2,1/($R$16:$R145&lt;&gt;""),$R$16:$R145)="12.2027",
    VLOOKUP(LOOKUP(2,1/($B$16:$B145&lt;&gt;""),$B$16:$B145), [1]Лист1!$C$1209:$D$2016, 2, 0),
  IF(LOOKUP(2,1/($R$16:$R145&lt;&gt;""),$R$16:$R145)="12.2028",
    VLOOKUP(LOOKUP(2,1/($B$16:$B145&lt;&gt;""),$B$16:$B145), [1]Лист1!$C$2020:$D$2907, 2, 0),
  ""))), "")</f>
        <v>6286944</v>
      </c>
      <c r="P145" s="211">
        <f t="shared" ref="P145:P163" si="41">K145/H145</f>
        <v>3854.65603923973</v>
      </c>
      <c r="Q145" s="237">
        <v>9673</v>
      </c>
      <c r="R145" s="30" t="s">
        <v>563</v>
      </c>
      <c r="S145" s="31"/>
      <c r="T145" s="217"/>
      <c r="U145" s="217"/>
    </row>
    <row r="146" spans="1:21" s="210" customFormat="1" ht="30" customHeight="1" x14ac:dyDescent="0.25">
      <c r="A146" s="212">
        <f>IF(B146&lt;&gt;"",MAX(A$1:A145)+1,"")</f>
        <v>124</v>
      </c>
      <c r="B146" s="223" t="s">
        <v>550</v>
      </c>
      <c r="C146" s="212">
        <v>1960</v>
      </c>
      <c r="D146" s="212" t="s">
        <v>1844</v>
      </c>
      <c r="E146" s="210" t="s">
        <v>16</v>
      </c>
      <c r="F146" s="210">
        <v>3</v>
      </c>
      <c r="G146" s="210">
        <v>3</v>
      </c>
      <c r="H146" s="211">
        <v>1516.3</v>
      </c>
      <c r="I146" s="211">
        <v>0</v>
      </c>
      <c r="J146" s="211">
        <v>1516.3</v>
      </c>
      <c r="K146" s="211">
        <f t="shared" si="40"/>
        <v>34899.43</v>
      </c>
      <c r="L146" s="211">
        <v>0</v>
      </c>
      <c r="M146" s="211">
        <v>0</v>
      </c>
      <c r="N146" s="211">
        <v>0</v>
      </c>
      <c r="O146" s="211">
        <f>IFERROR(
  IF(LOOKUP(2,1/($R$16:$R146&lt;&gt;""),$R$16:$R146)="12.2026",
    VLOOKUP(LOOKUP(2,1/($B$16:$B146&lt;&gt;""),$B$16:$B146), [1]Лист1!$C$12:$D$1205, 2, 0),
  IF(LOOKUP(2,1/($R$16:$R146&lt;&gt;""),$R$16:$R146)="12.2027",
    VLOOKUP(LOOKUP(2,1/($B$16:$B146&lt;&gt;""),$B$16:$B146), [1]Лист1!$C$1209:$D$2016, 2, 0),
  IF(LOOKUP(2,1/($R$16:$R146&lt;&gt;""),$R$16:$R146)="12.2028",
    VLOOKUP(LOOKUP(2,1/($B$16:$B146&lt;&gt;""),$B$16:$B146), [1]Лист1!$C$2020:$D$2907, 2, 0),
  ""))), "")</f>
        <v>34899.43</v>
      </c>
      <c r="P146" s="211">
        <f t="shared" si="41"/>
        <v>23.016177537426632</v>
      </c>
      <c r="Q146" s="237">
        <v>9673</v>
      </c>
      <c r="R146" s="30" t="s">
        <v>565</v>
      </c>
      <c r="S146" s="31"/>
      <c r="T146" s="217"/>
      <c r="U146" s="217"/>
    </row>
    <row r="147" spans="1:21" s="33" customFormat="1" ht="30" customHeight="1" x14ac:dyDescent="0.25">
      <c r="A147" s="212">
        <f>IF(B147&lt;&gt;"",MAX(A$1:A146)+1,"")</f>
        <v>125</v>
      </c>
      <c r="B147" s="223" t="s">
        <v>551</v>
      </c>
      <c r="C147" s="212">
        <v>1960</v>
      </c>
      <c r="D147" s="212" t="s">
        <v>1844</v>
      </c>
      <c r="E147" s="210" t="s">
        <v>16</v>
      </c>
      <c r="F147" s="210">
        <v>3</v>
      </c>
      <c r="G147" s="210">
        <v>3</v>
      </c>
      <c r="H147" s="211">
        <v>1530.7</v>
      </c>
      <c r="I147" s="211">
        <v>0</v>
      </c>
      <c r="J147" s="211">
        <v>1530.7</v>
      </c>
      <c r="K147" s="211">
        <f t="shared" si="40"/>
        <v>34899.43</v>
      </c>
      <c r="L147" s="211">
        <v>0</v>
      </c>
      <c r="M147" s="211">
        <v>0</v>
      </c>
      <c r="N147" s="211">
        <v>0</v>
      </c>
      <c r="O147" s="211">
        <f>IFERROR(
  IF(LOOKUP(2,1/($R$16:$R147&lt;&gt;""),$R$16:$R147)="12.2026",
    VLOOKUP(LOOKUP(2,1/($B$16:$B147&lt;&gt;""),$B$16:$B147), [1]Лист1!$C$12:$D$1205, 2, 0),
  IF(LOOKUP(2,1/($R$16:$R147&lt;&gt;""),$R$16:$R147)="12.2027",
    VLOOKUP(LOOKUP(2,1/($B$16:$B147&lt;&gt;""),$B$16:$B147), [1]Лист1!$C$1209:$D$2016, 2, 0),
  IF(LOOKUP(2,1/($R$16:$R147&lt;&gt;""),$R$16:$R147)="12.2028",
    VLOOKUP(LOOKUP(2,1/($B$16:$B147&lt;&gt;""),$B$16:$B147), [1]Лист1!$C$2020:$D$2907, 2, 0),
  ""))), "")</f>
        <v>34899.43</v>
      </c>
      <c r="P147" s="211">
        <f t="shared" si="41"/>
        <v>22.799653753184817</v>
      </c>
      <c r="Q147" s="237">
        <v>9673</v>
      </c>
      <c r="R147" s="30" t="s">
        <v>565</v>
      </c>
      <c r="S147" s="32"/>
      <c r="T147" s="32"/>
      <c r="U147" s="32"/>
    </row>
    <row r="148" spans="1:21" s="210" customFormat="1" ht="30" customHeight="1" x14ac:dyDescent="0.25">
      <c r="A148" s="212">
        <f>IF(B148&lt;&gt;"",MAX(A$1:A147)+1,"")</f>
        <v>126</v>
      </c>
      <c r="B148" s="223" t="s">
        <v>2498</v>
      </c>
      <c r="C148" s="212">
        <v>1966</v>
      </c>
      <c r="D148" s="212" t="s">
        <v>1844</v>
      </c>
      <c r="E148" s="212" t="s">
        <v>16</v>
      </c>
      <c r="F148" s="212">
        <v>5</v>
      </c>
      <c r="G148" s="212">
        <v>3</v>
      </c>
      <c r="H148" s="211">
        <v>2022.1</v>
      </c>
      <c r="I148" s="211">
        <v>506.6</v>
      </c>
      <c r="J148" s="211">
        <v>2023.02</v>
      </c>
      <c r="K148" s="211">
        <f t="shared" si="40"/>
        <v>11533510.399999999</v>
      </c>
      <c r="L148" s="211">
        <v>0</v>
      </c>
      <c r="M148" s="211">
        <v>0</v>
      </c>
      <c r="N148" s="211">
        <v>0</v>
      </c>
      <c r="O148" s="211">
        <f>IFERROR(
  IF(LOOKUP(2,1/($R$16:$R148&lt;&gt;""),$R$16:$R148)="12.2026",
    VLOOKUP(LOOKUP(2,1/($B$16:$B148&lt;&gt;""),$B$16:$B148), [1]Лист1!$C$12:$D$1205, 2, 0),
  IF(LOOKUP(2,1/($R$16:$R148&lt;&gt;""),$R$16:$R148)="12.2027",
    VLOOKUP(LOOKUP(2,1/($B$16:$B148&lt;&gt;""),$B$16:$B148), [1]Лист1!$C$1209:$D$2016, 2, 0),
  IF(LOOKUP(2,1/($R$16:$R148&lt;&gt;""),$R$16:$R148)="12.2028",
    VLOOKUP(LOOKUP(2,1/($B$16:$B148&lt;&gt;""),$B$16:$B148), [1]Лист1!$C$2020:$D$2907, 2, 0),
  ""))), "")</f>
        <v>11533510.399999999</v>
      </c>
      <c r="P148" s="211">
        <f t="shared" si="41"/>
        <v>5703.7289946095634</v>
      </c>
      <c r="Q148" s="237">
        <v>9673</v>
      </c>
      <c r="R148" s="30" t="s">
        <v>563</v>
      </c>
      <c r="S148" s="31"/>
      <c r="T148" s="217"/>
      <c r="U148" s="217"/>
    </row>
    <row r="149" spans="1:21" s="210" customFormat="1" ht="30" customHeight="1" x14ac:dyDescent="0.25">
      <c r="A149" s="212">
        <f>IF(B149&lt;&gt;"",MAX(A$1:A148)+1,"")</f>
        <v>127</v>
      </c>
      <c r="B149" s="223" t="s">
        <v>552</v>
      </c>
      <c r="C149" s="212">
        <v>1959</v>
      </c>
      <c r="D149" s="212" t="s">
        <v>1844</v>
      </c>
      <c r="E149" s="212" t="s">
        <v>16</v>
      </c>
      <c r="F149" s="210">
        <v>2</v>
      </c>
      <c r="G149" s="210">
        <v>1</v>
      </c>
      <c r="H149" s="211">
        <v>275.5</v>
      </c>
      <c r="I149" s="211">
        <v>0</v>
      </c>
      <c r="J149" s="211">
        <v>206.2</v>
      </c>
      <c r="K149" s="211">
        <f t="shared" si="40"/>
        <v>14325.82</v>
      </c>
      <c r="L149" s="211">
        <v>0</v>
      </c>
      <c r="M149" s="211">
        <v>0</v>
      </c>
      <c r="N149" s="211">
        <v>0</v>
      </c>
      <c r="O149" s="211">
        <f>IFERROR(
  IF(LOOKUP(2,1/($R$16:$R149&lt;&gt;""),$R$16:$R149)="12.2026",
    VLOOKUP(LOOKUP(2,1/($B$16:$B149&lt;&gt;""),$B$16:$B149), [1]Лист1!$C$12:$D$1205, 2, 0),
  IF(LOOKUP(2,1/($R$16:$R149&lt;&gt;""),$R$16:$R149)="12.2027",
    VLOOKUP(LOOKUP(2,1/($B$16:$B149&lt;&gt;""),$B$16:$B149), [1]Лист1!$C$1209:$D$2016, 2, 0),
  IF(LOOKUP(2,1/($R$16:$R149&lt;&gt;""),$R$16:$R149)="12.2028",
    VLOOKUP(LOOKUP(2,1/($B$16:$B149&lt;&gt;""),$B$16:$B149), [1]Лист1!$C$2020:$D$2907, 2, 0),
  ""))), "")</f>
        <v>14325.82</v>
      </c>
      <c r="P149" s="211">
        <f t="shared" si="41"/>
        <v>51.99934664246824</v>
      </c>
      <c r="Q149" s="237">
        <v>9673</v>
      </c>
      <c r="R149" s="30" t="s">
        <v>565</v>
      </c>
      <c r="S149" s="31"/>
      <c r="T149" s="217"/>
      <c r="U149" s="217"/>
    </row>
    <row r="150" spans="1:21" s="96" customFormat="1" ht="30" customHeight="1" x14ac:dyDescent="0.25">
      <c r="A150" s="285">
        <f>IF(B150&lt;&gt;"",MAX(A$1:A149)+1,"")</f>
        <v>128</v>
      </c>
      <c r="B150" s="283" t="s">
        <v>549</v>
      </c>
      <c r="C150" s="285">
        <v>1957</v>
      </c>
      <c r="D150" s="285" t="s">
        <v>1844</v>
      </c>
      <c r="E150" s="285" t="s">
        <v>16</v>
      </c>
      <c r="F150" s="287">
        <v>2</v>
      </c>
      <c r="G150" s="287">
        <v>1</v>
      </c>
      <c r="H150" s="282">
        <v>340</v>
      </c>
      <c r="I150" s="282">
        <v>0</v>
      </c>
      <c r="J150" s="282">
        <v>340</v>
      </c>
      <c r="K150" s="282">
        <f t="shared" ref="K150" si="42">SUM(L150:O150)</f>
        <v>16474.68</v>
      </c>
      <c r="L150" s="282">
        <v>0</v>
      </c>
      <c r="M150" s="282">
        <v>0</v>
      </c>
      <c r="N150" s="282">
        <v>0</v>
      </c>
      <c r="O150" s="282">
        <f>IFERROR(
  IF(LOOKUP(2,1/($R$16:$R150&lt;&gt;""),$R$16:$R150)="12.2026",
    VLOOKUP(LOOKUP(2,1/($B$16:$B150&lt;&gt;""),$B$16:$B150), [1]Лист1!$C$12:$D$1205, 2, 0),
  IF(LOOKUP(2,1/($R$16:$R150&lt;&gt;""),$R$16:$R150)="12.2027",
    VLOOKUP(LOOKUP(2,1/($B$16:$B150&lt;&gt;""),$B$16:$B150), [1]Лист1!$C$1209:$D$2016, 2, 0),
  IF(LOOKUP(2,1/($R$16:$R150&lt;&gt;""),$R$16:$R150)="12.2028",
    VLOOKUP(LOOKUP(2,1/($B$16:$B150&lt;&gt;""),$B$16:$B150), [1]Лист1!$C$2020:$D$2907, 2, 0),
  ""))), "")</f>
        <v>16474.68</v>
      </c>
      <c r="P150" s="282">
        <f t="shared" ref="P150" si="43">K150/H150</f>
        <v>48.454941176470591</v>
      </c>
      <c r="Q150" s="289">
        <v>9673</v>
      </c>
      <c r="R150" s="30" t="s">
        <v>565</v>
      </c>
      <c r="S150" s="95"/>
      <c r="T150" s="95"/>
      <c r="U150" s="95"/>
    </row>
    <row r="151" spans="1:21" s="33" customFormat="1" ht="30" customHeight="1" x14ac:dyDescent="0.25">
      <c r="A151" s="254">
        <f>IF(B151&lt;&gt;"",MAX(A$1:A150)+1,"")</f>
        <v>129</v>
      </c>
      <c r="B151" s="258" t="s">
        <v>629</v>
      </c>
      <c r="C151" s="292">
        <v>1976</v>
      </c>
      <c r="D151" s="254" t="s">
        <v>1844</v>
      </c>
      <c r="E151" s="292" t="s">
        <v>16</v>
      </c>
      <c r="F151" s="252">
        <v>5</v>
      </c>
      <c r="G151" s="252">
        <v>6</v>
      </c>
      <c r="H151" s="256">
        <v>6376.28</v>
      </c>
      <c r="I151" s="256">
        <v>335.4</v>
      </c>
      <c r="J151" s="256">
        <v>4464.38</v>
      </c>
      <c r="K151" s="256">
        <f t="shared" si="40"/>
        <v>41097150.599999994</v>
      </c>
      <c r="L151" s="256">
        <v>0</v>
      </c>
      <c r="M151" s="256">
        <v>0</v>
      </c>
      <c r="N151" s="256">
        <v>0</v>
      </c>
      <c r="O151" s="256">
        <f>IFERROR(
  IF(LOOKUP(2,1/($R$16:$R151&lt;&gt;""),$R$16:$R151)="12.2026",
    VLOOKUP(LOOKUP(2,1/($B$16:$B151&lt;&gt;""),$B$16:$B151), [1]Лист1!$C$12:$D$1205, 2, 0),
  IF(LOOKUP(2,1/($R$16:$R151&lt;&gt;""),$R$16:$R151)="12.2027",
    VLOOKUP(LOOKUP(2,1/($B$16:$B151&lt;&gt;""),$B$16:$B151), [1]Лист1!$C$1209:$D$2016, 2, 0),
  IF(LOOKUP(2,1/($R$16:$R151&lt;&gt;""),$R$16:$R151)="12.2028",
    VLOOKUP(LOOKUP(2,1/($B$16:$B151&lt;&gt;""),$B$16:$B151), [1]Лист1!$C$2020:$D$2907, 2, 0),
  ""))), "")</f>
        <v>41097150.599999994</v>
      </c>
      <c r="P151" s="256">
        <f t="shared" si="41"/>
        <v>6445.3177401243347</v>
      </c>
      <c r="Q151" s="275">
        <v>9673</v>
      </c>
      <c r="R151" s="97" t="s">
        <v>563</v>
      </c>
      <c r="S151" s="32"/>
      <c r="T151" s="32"/>
      <c r="U151" s="32"/>
    </row>
    <row r="152" spans="1:21" s="33" customFormat="1" ht="30" customHeight="1" x14ac:dyDescent="0.25">
      <c r="A152" s="212">
        <f>IF(B152&lt;&gt;"",MAX(A$1:A151)+1,"")</f>
        <v>130</v>
      </c>
      <c r="B152" s="223" t="s">
        <v>1857</v>
      </c>
      <c r="C152" s="187">
        <v>1988</v>
      </c>
      <c r="D152" s="212" t="s">
        <v>1844</v>
      </c>
      <c r="E152" s="187" t="s">
        <v>18</v>
      </c>
      <c r="F152" s="210">
        <v>4</v>
      </c>
      <c r="G152" s="210">
        <v>4</v>
      </c>
      <c r="H152" s="211">
        <v>2800.8</v>
      </c>
      <c r="I152" s="211">
        <v>0</v>
      </c>
      <c r="J152" s="211">
        <v>1978</v>
      </c>
      <c r="K152" s="211">
        <f t="shared" si="40"/>
        <v>18168560</v>
      </c>
      <c r="L152" s="211">
        <v>0</v>
      </c>
      <c r="M152" s="211">
        <v>0</v>
      </c>
      <c r="N152" s="211">
        <v>0</v>
      </c>
      <c r="O152" s="211">
        <f>IFERROR(
  IF(LOOKUP(2,1/($R$16:$R152&lt;&gt;""),$R$16:$R152)="12.2026",
    VLOOKUP(LOOKUP(2,1/($B$16:$B152&lt;&gt;""),$B$16:$B152), [1]Лист1!$C$12:$D$1205, 2, 0),
  IF(LOOKUP(2,1/($R$16:$R152&lt;&gt;""),$R$16:$R152)="12.2027",
    VLOOKUP(LOOKUP(2,1/($B$16:$B152&lt;&gt;""),$B$16:$B152), [1]Лист1!$C$1209:$D$2016, 2, 0),
  IF(LOOKUP(2,1/($R$16:$R152&lt;&gt;""),$R$16:$R152)="12.2028",
    VLOOKUP(LOOKUP(2,1/($B$16:$B152&lt;&gt;""),$B$16:$B152), [1]Лист1!$C$2020:$D$2907, 2, 0),
  ""))), "")</f>
        <v>18168560</v>
      </c>
      <c r="P152" s="211">
        <f t="shared" si="41"/>
        <v>6486.9180234218793</v>
      </c>
      <c r="Q152" s="237">
        <v>9673</v>
      </c>
      <c r="R152" s="30" t="s">
        <v>563</v>
      </c>
      <c r="S152" s="32"/>
      <c r="T152" s="32"/>
      <c r="U152" s="32"/>
    </row>
    <row r="153" spans="1:21" s="96" customFormat="1" ht="30" customHeight="1" x14ac:dyDescent="0.25">
      <c r="A153" s="212">
        <f>IF(B153&lt;&gt;"",MAX(A$1:A152)+1,"")</f>
        <v>131</v>
      </c>
      <c r="B153" s="223" t="s">
        <v>630</v>
      </c>
      <c r="C153" s="212">
        <v>1973</v>
      </c>
      <c r="D153" s="212" t="s">
        <v>1844</v>
      </c>
      <c r="E153" s="210" t="s">
        <v>16</v>
      </c>
      <c r="F153" s="210">
        <v>4</v>
      </c>
      <c r="G153" s="210">
        <v>4</v>
      </c>
      <c r="H153" s="211">
        <v>3605</v>
      </c>
      <c r="I153" s="211">
        <v>0</v>
      </c>
      <c r="J153" s="211">
        <v>2562.3000000000002</v>
      </c>
      <c r="K153" s="211">
        <f t="shared" si="40"/>
        <v>26567277</v>
      </c>
      <c r="L153" s="211">
        <v>0</v>
      </c>
      <c r="M153" s="211">
        <v>0</v>
      </c>
      <c r="N153" s="211">
        <v>0</v>
      </c>
      <c r="O153" s="211">
        <f>IFERROR(
  IF(LOOKUP(2,1/($R$16:$R153&lt;&gt;""),$R$16:$R153)="12.2026",
    VLOOKUP(LOOKUP(2,1/($B$16:$B153&lt;&gt;""),$B$16:$B153), [1]Лист1!$C$12:$D$1205, 2, 0),
  IF(LOOKUP(2,1/($R$16:$R153&lt;&gt;""),$R$16:$R153)="12.2027",
    VLOOKUP(LOOKUP(2,1/($B$16:$B153&lt;&gt;""),$B$16:$B153), [1]Лист1!$C$1209:$D$2016, 2, 0),
  IF(LOOKUP(2,1/($R$16:$R153&lt;&gt;""),$R$16:$R153)="12.2028",
    VLOOKUP(LOOKUP(2,1/($B$16:$B153&lt;&gt;""),$B$16:$B153), [1]Лист1!$C$2020:$D$2907, 2, 0),
  ""))), "")</f>
        <v>26567277</v>
      </c>
      <c r="P153" s="211">
        <f t="shared" si="41"/>
        <v>7369.5636615811372</v>
      </c>
      <c r="Q153" s="237">
        <v>9673</v>
      </c>
      <c r="R153" s="30" t="s">
        <v>563</v>
      </c>
      <c r="S153" s="95"/>
      <c r="T153" s="95"/>
      <c r="U153" s="95"/>
    </row>
    <row r="154" spans="1:21" s="33" customFormat="1" ht="30" customHeight="1" x14ac:dyDescent="0.25">
      <c r="A154" s="212">
        <f>IF(B154&lt;&gt;"",MAX(A$1:A153)+1,"")</f>
        <v>132</v>
      </c>
      <c r="B154" s="194" t="s">
        <v>631</v>
      </c>
      <c r="C154" s="199">
        <v>1973</v>
      </c>
      <c r="D154" s="199" t="s">
        <v>1844</v>
      </c>
      <c r="E154" s="190" t="s">
        <v>16</v>
      </c>
      <c r="F154" s="190">
        <v>2</v>
      </c>
      <c r="G154" s="190">
        <v>2</v>
      </c>
      <c r="H154" s="192">
        <v>408.2</v>
      </c>
      <c r="I154" s="192">
        <v>0</v>
      </c>
      <c r="J154" s="192">
        <v>367.9</v>
      </c>
      <c r="K154" s="192">
        <f t="shared" si="40"/>
        <v>5806819</v>
      </c>
      <c r="L154" s="192">
        <v>0</v>
      </c>
      <c r="M154" s="192">
        <v>0</v>
      </c>
      <c r="N154" s="192">
        <v>0</v>
      </c>
      <c r="O154" s="211">
        <f>IFERROR(
  IF(LOOKUP(2,1/($R$16:$R154&lt;&gt;""),$R$16:$R154)="12.2026",
    VLOOKUP(LOOKUP(2,1/($B$16:$B154&lt;&gt;""),$B$16:$B154), [1]Лист1!$C$12:$D$1205, 2, 0),
  IF(LOOKUP(2,1/($R$16:$R154&lt;&gt;""),$R$16:$R154)="12.2027",
    VLOOKUP(LOOKUP(2,1/($B$16:$B154&lt;&gt;""),$B$16:$B154), [1]Лист1!$C$1209:$D$2016, 2, 0),
  IF(LOOKUP(2,1/($R$16:$R154&lt;&gt;""),$R$16:$R154)="12.2028",
    VLOOKUP(LOOKUP(2,1/($B$16:$B154&lt;&gt;""),$B$16:$B154), [1]Лист1!$C$2020:$D$2907, 2, 0),
  ""))), "")</f>
        <v>5806819</v>
      </c>
      <c r="P154" s="192">
        <f t="shared" si="41"/>
        <v>14225.426261636454</v>
      </c>
      <c r="Q154" s="196">
        <v>9673</v>
      </c>
      <c r="R154" s="97" t="s">
        <v>563</v>
      </c>
      <c r="S154" s="32"/>
      <c r="T154" s="32"/>
      <c r="U154" s="32"/>
    </row>
    <row r="155" spans="1:21" s="33" customFormat="1" ht="30" customHeight="1" x14ac:dyDescent="0.25">
      <c r="A155" s="212">
        <f>IF(B155&lt;&gt;"",MAX(A$1:A154)+1,"")</f>
        <v>133</v>
      </c>
      <c r="B155" s="223" t="s">
        <v>632</v>
      </c>
      <c r="C155" s="212">
        <v>1994</v>
      </c>
      <c r="D155" s="212" t="s">
        <v>1844</v>
      </c>
      <c r="E155" s="210" t="s">
        <v>16</v>
      </c>
      <c r="F155" s="210">
        <v>5</v>
      </c>
      <c r="G155" s="210">
        <v>2</v>
      </c>
      <c r="H155" s="211">
        <v>1159.9000000000001</v>
      </c>
      <c r="I155" s="211">
        <v>0</v>
      </c>
      <c r="J155" s="211">
        <v>1159.9000000000001</v>
      </c>
      <c r="K155" s="211">
        <f t="shared" si="40"/>
        <v>1540400</v>
      </c>
      <c r="L155" s="211">
        <v>0</v>
      </c>
      <c r="M155" s="211">
        <v>0</v>
      </c>
      <c r="N155" s="211">
        <v>0</v>
      </c>
      <c r="O155" s="211">
        <f>IFERROR(
  IF(LOOKUP(2,1/($R$16:$R155&lt;&gt;""),$R$16:$R155)="12.2026",
    VLOOKUP(LOOKUP(2,1/($B$16:$B155&lt;&gt;""),$B$16:$B155), [1]Лист1!$C$12:$D$1205, 2, 0),
  IF(LOOKUP(2,1/($R$16:$R155&lt;&gt;""),$R$16:$R155)="12.2027",
    VLOOKUP(LOOKUP(2,1/($B$16:$B155&lt;&gt;""),$B$16:$B155), [1]Лист1!$C$1209:$D$2016, 2, 0),
  IF(LOOKUP(2,1/($R$16:$R155&lt;&gt;""),$R$16:$R155)="12.2028",
    VLOOKUP(LOOKUP(2,1/($B$16:$B155&lt;&gt;""),$B$16:$B155), [1]Лист1!$C$2020:$D$2907, 2, 0),
  ""))), "")</f>
        <v>1540400</v>
      </c>
      <c r="P155" s="211">
        <f t="shared" si="41"/>
        <v>1328.0455211656176</v>
      </c>
      <c r="Q155" s="237">
        <v>9673</v>
      </c>
      <c r="R155" s="30" t="s">
        <v>563</v>
      </c>
      <c r="S155" s="32"/>
      <c r="T155" s="32"/>
      <c r="U155" s="32"/>
    </row>
    <row r="156" spans="1:21" s="33" customFormat="1" ht="30" customHeight="1" x14ac:dyDescent="0.25">
      <c r="A156" s="212">
        <f>IF(B156&lt;&gt;"",MAX(A$1:A155)+1,"")</f>
        <v>134</v>
      </c>
      <c r="B156" s="223" t="s">
        <v>2499</v>
      </c>
      <c r="C156" s="212">
        <v>1966</v>
      </c>
      <c r="D156" s="212" t="s">
        <v>1844</v>
      </c>
      <c r="E156" s="212" t="s">
        <v>16</v>
      </c>
      <c r="F156" s="212">
        <v>4</v>
      </c>
      <c r="G156" s="212">
        <v>3</v>
      </c>
      <c r="H156" s="211">
        <v>2007.2</v>
      </c>
      <c r="I156" s="211">
        <v>0</v>
      </c>
      <c r="J156" s="211">
        <v>1438.52</v>
      </c>
      <c r="K156" s="211">
        <f t="shared" si="40"/>
        <v>19766966</v>
      </c>
      <c r="L156" s="211">
        <v>0</v>
      </c>
      <c r="M156" s="211">
        <v>0</v>
      </c>
      <c r="N156" s="211">
        <v>0</v>
      </c>
      <c r="O156" s="211">
        <f>IFERROR(
  IF(LOOKUP(2,1/($R$16:$R156&lt;&gt;""),$R$16:$R156)="12.2026",
    VLOOKUP(LOOKUP(2,1/($B$16:$B156&lt;&gt;""),$B$16:$B156), [1]Лист1!$C$12:$D$1205, 2, 0),
  IF(LOOKUP(2,1/($R$16:$R156&lt;&gt;""),$R$16:$R156)="12.2027",
    VLOOKUP(LOOKUP(2,1/($B$16:$B156&lt;&gt;""),$B$16:$B156), [1]Лист1!$C$1209:$D$2016, 2, 0),
  IF(LOOKUP(2,1/($R$16:$R156&lt;&gt;""),$R$16:$R156)="12.2028",
    VLOOKUP(LOOKUP(2,1/($B$16:$B156&lt;&gt;""),$B$16:$B156), [1]Лист1!$C$2020:$D$2907, 2, 0),
  ""))), "")</f>
        <v>19766966</v>
      </c>
      <c r="P156" s="211">
        <f t="shared" si="41"/>
        <v>9848.0300916699871</v>
      </c>
      <c r="Q156" s="237">
        <v>9673</v>
      </c>
      <c r="R156" s="30" t="s">
        <v>563</v>
      </c>
      <c r="S156" s="32"/>
      <c r="T156" s="32"/>
      <c r="U156" s="32"/>
    </row>
    <row r="157" spans="1:21" s="210" customFormat="1" ht="30" customHeight="1" x14ac:dyDescent="0.25">
      <c r="A157" s="212">
        <f>IF(B157&lt;&gt;"",MAX(A$1:A156)+1,"")</f>
        <v>135</v>
      </c>
      <c r="B157" s="223" t="s">
        <v>1958</v>
      </c>
      <c r="C157" s="212">
        <v>1995</v>
      </c>
      <c r="D157" s="212" t="s">
        <v>1844</v>
      </c>
      <c r="E157" s="212" t="s">
        <v>18</v>
      </c>
      <c r="F157" s="210">
        <v>9</v>
      </c>
      <c r="G157" s="210">
        <v>3</v>
      </c>
      <c r="H157" s="211">
        <v>5949.9</v>
      </c>
      <c r="I157" s="40">
        <v>0</v>
      </c>
      <c r="J157" s="40">
        <v>5911.06</v>
      </c>
      <c r="K157" s="211">
        <f t="shared" si="40"/>
        <v>10779199.859999999</v>
      </c>
      <c r="L157" s="211">
        <v>0</v>
      </c>
      <c r="M157" s="211">
        <v>0</v>
      </c>
      <c r="N157" s="211">
        <v>0</v>
      </c>
      <c r="O157" s="211">
        <f>IFERROR(
  IF(LOOKUP(2,1/($R$16:$R157&lt;&gt;""),$R$16:$R157)="12.2026",
    VLOOKUP(LOOKUP(2,1/($B$16:$B157&lt;&gt;""),$B$16:$B157), [1]Лист1!$C$12:$D$1205, 2, 0),
  IF(LOOKUP(2,1/($R$16:$R157&lt;&gt;""),$R$16:$R157)="12.2027",
    VLOOKUP(LOOKUP(2,1/($B$16:$B157&lt;&gt;""),$B$16:$B157), [1]Лист1!$C$1209:$D$2016, 2, 0),
  IF(LOOKUP(2,1/($R$16:$R157&lt;&gt;""),$R$16:$R157)="12.2028",
    VLOOKUP(LOOKUP(2,1/($B$16:$B157&lt;&gt;""),$B$16:$B157), [1]Лист1!$C$2020:$D$2907, 2, 0),
  ""))), "")</f>
        <v>10779199.859999999</v>
      </c>
      <c r="P157" s="211">
        <f t="shared" si="41"/>
        <v>1811.6606766500277</v>
      </c>
      <c r="Q157" s="237">
        <v>9673</v>
      </c>
      <c r="R157" s="30" t="s">
        <v>564</v>
      </c>
      <c r="S157" s="31"/>
      <c r="T157" s="217"/>
      <c r="U157" s="217"/>
    </row>
    <row r="158" spans="1:21" s="210" customFormat="1" ht="30" customHeight="1" x14ac:dyDescent="0.25">
      <c r="A158" s="212">
        <f>IF(B158&lt;&gt;"",MAX(A$1:A157)+1,"")</f>
        <v>136</v>
      </c>
      <c r="B158" s="223" t="s">
        <v>1849</v>
      </c>
      <c r="C158" s="212">
        <v>1984</v>
      </c>
      <c r="D158" s="212" t="s">
        <v>1844</v>
      </c>
      <c r="E158" s="212" t="s">
        <v>16</v>
      </c>
      <c r="F158" s="210">
        <v>9</v>
      </c>
      <c r="G158" s="210">
        <v>1</v>
      </c>
      <c r="H158" s="211">
        <v>4012.76</v>
      </c>
      <c r="I158" s="40">
        <v>0</v>
      </c>
      <c r="J158" s="40">
        <v>3189.41</v>
      </c>
      <c r="K158" s="211">
        <f t="shared" si="40"/>
        <v>7618441.2699999996</v>
      </c>
      <c r="L158" s="211">
        <v>0</v>
      </c>
      <c r="M158" s="211">
        <v>0</v>
      </c>
      <c r="N158" s="211">
        <v>0</v>
      </c>
      <c r="O158" s="211">
        <f>IFERROR(
  IF(LOOKUP(2,1/($R$16:$R158&lt;&gt;""),$R$16:$R158)="12.2026",
    VLOOKUP(LOOKUP(2,1/($B$16:$B158&lt;&gt;""),$B$16:$B158), [1]Лист1!$C$12:$D$1205, 2, 0),
  IF(LOOKUP(2,1/($R$16:$R158&lt;&gt;""),$R$16:$R158)="12.2027",
    VLOOKUP(LOOKUP(2,1/($B$16:$B158&lt;&gt;""),$B$16:$B158), [1]Лист1!$C$1209:$D$2016, 2, 0),
  IF(LOOKUP(2,1/($R$16:$R158&lt;&gt;""),$R$16:$R158)="12.2028",
    VLOOKUP(LOOKUP(2,1/($B$16:$B158&lt;&gt;""),$B$16:$B158), [1]Лист1!$C$2020:$D$2907, 2, 0),
  ""))), "")</f>
        <v>7618441.2699999996</v>
      </c>
      <c r="P158" s="211">
        <f t="shared" si="41"/>
        <v>1898.5539304618267</v>
      </c>
      <c r="Q158" s="237">
        <v>9673</v>
      </c>
      <c r="R158" s="30" t="s">
        <v>565</v>
      </c>
      <c r="S158" s="31"/>
      <c r="T158" s="217"/>
      <c r="U158" s="217"/>
    </row>
    <row r="159" spans="1:21" s="210" customFormat="1" ht="30" customHeight="1" x14ac:dyDescent="0.25">
      <c r="A159" s="212">
        <f>IF(B159&lt;&gt;"",MAX(A$1:A158)+1,"")</f>
        <v>137</v>
      </c>
      <c r="B159" s="223" t="s">
        <v>553</v>
      </c>
      <c r="C159" s="212">
        <v>1959</v>
      </c>
      <c r="D159" s="212" t="s">
        <v>1844</v>
      </c>
      <c r="E159" s="210" t="s">
        <v>16</v>
      </c>
      <c r="F159" s="210">
        <v>3</v>
      </c>
      <c r="G159" s="210">
        <v>2</v>
      </c>
      <c r="H159" s="211">
        <v>5244.1</v>
      </c>
      <c r="I159" s="211">
        <v>110.31</v>
      </c>
      <c r="J159" s="211">
        <v>4244.1000000000004</v>
      </c>
      <c r="K159" s="211">
        <f t="shared" si="40"/>
        <v>43297.599999999999</v>
      </c>
      <c r="L159" s="211">
        <v>0</v>
      </c>
      <c r="M159" s="211">
        <v>0</v>
      </c>
      <c r="N159" s="211">
        <v>0</v>
      </c>
      <c r="O159" s="211">
        <f>IFERROR(
  IF(LOOKUP(2,1/($R$16:$R159&lt;&gt;""),$R$16:$R159)="12.2026",
    VLOOKUP(LOOKUP(2,1/($B$16:$B159&lt;&gt;""),$B$16:$B159), [1]Лист1!$C$12:$D$1205, 2, 0),
  IF(LOOKUP(2,1/($R$16:$R159&lt;&gt;""),$R$16:$R159)="12.2027",
    VLOOKUP(LOOKUP(2,1/($B$16:$B159&lt;&gt;""),$B$16:$B159), [1]Лист1!$C$1209:$D$2016, 2, 0),
  IF(LOOKUP(2,1/($R$16:$R159&lt;&gt;""),$R$16:$R159)="12.2028",
    VLOOKUP(LOOKUP(2,1/($B$16:$B159&lt;&gt;""),$B$16:$B159), [1]Лист1!$C$2020:$D$2907, 2, 0),
  ""))), "")</f>
        <v>43297.599999999999</v>
      </c>
      <c r="P159" s="211">
        <f t="shared" si="41"/>
        <v>8.2564405713087083</v>
      </c>
      <c r="Q159" s="237">
        <v>9673</v>
      </c>
      <c r="R159" s="30" t="s">
        <v>565</v>
      </c>
      <c r="S159" s="31"/>
      <c r="T159" s="217"/>
      <c r="U159" s="217"/>
    </row>
    <row r="160" spans="1:21" s="33" customFormat="1" ht="30" customHeight="1" x14ac:dyDescent="0.25">
      <c r="A160" s="212">
        <f>IF(B160&lt;&gt;"",MAX(A$1:A159)+1,"")</f>
        <v>138</v>
      </c>
      <c r="B160" s="223" t="s">
        <v>1851</v>
      </c>
      <c r="C160" s="212">
        <v>1984</v>
      </c>
      <c r="D160" s="212" t="s">
        <v>1844</v>
      </c>
      <c r="E160" s="212" t="s">
        <v>16</v>
      </c>
      <c r="F160" s="210">
        <v>9</v>
      </c>
      <c r="G160" s="210">
        <v>2</v>
      </c>
      <c r="H160" s="40">
        <v>3776.9</v>
      </c>
      <c r="I160" s="40">
        <v>824.3</v>
      </c>
      <c r="J160" s="40">
        <v>1873.8</v>
      </c>
      <c r="K160" s="211">
        <f t="shared" si="40"/>
        <v>3737701.65</v>
      </c>
      <c r="L160" s="211">
        <v>0</v>
      </c>
      <c r="M160" s="211">
        <v>0</v>
      </c>
      <c r="N160" s="211">
        <v>0</v>
      </c>
      <c r="O160" s="211">
        <f>IFERROR(
  IF(LOOKUP(2,1/($R$16:$R160&lt;&gt;""),$R$16:$R160)="12.2026",
    VLOOKUP(LOOKUP(2,1/($B$16:$B160&lt;&gt;""),$B$16:$B160), [1]Лист1!$C$12:$D$1205, 2, 0),
  IF(LOOKUP(2,1/($R$16:$R160&lt;&gt;""),$R$16:$R160)="12.2027",
    VLOOKUP(LOOKUP(2,1/($B$16:$B160&lt;&gt;""),$B$16:$B160), [1]Лист1!$C$1209:$D$2016, 2, 0),
  IF(LOOKUP(2,1/($R$16:$R160&lt;&gt;""),$R$16:$R160)="12.2028",
    VLOOKUP(LOOKUP(2,1/($B$16:$B160&lt;&gt;""),$B$16:$B160), [1]Лист1!$C$2020:$D$2907, 2, 0),
  ""))), "")</f>
        <v>3737701.65</v>
      </c>
      <c r="P160" s="211">
        <f t="shared" si="41"/>
        <v>989.6215547141835</v>
      </c>
      <c r="Q160" s="237">
        <v>9673</v>
      </c>
      <c r="R160" s="30" t="s">
        <v>565</v>
      </c>
      <c r="S160" s="32"/>
      <c r="T160" s="32"/>
      <c r="U160" s="32"/>
    </row>
    <row r="161" spans="1:21" s="33" customFormat="1" ht="30" customHeight="1" x14ac:dyDescent="0.25">
      <c r="A161" s="212">
        <f>IF(B161&lt;&gt;"",MAX(A$1:A160)+1,"")</f>
        <v>139</v>
      </c>
      <c r="B161" s="223" t="s">
        <v>44</v>
      </c>
      <c r="C161" s="212">
        <v>1965</v>
      </c>
      <c r="D161" s="212" t="s">
        <v>1844</v>
      </c>
      <c r="E161" s="210" t="s">
        <v>16</v>
      </c>
      <c r="F161" s="210">
        <v>4</v>
      </c>
      <c r="G161" s="210">
        <v>3</v>
      </c>
      <c r="H161" s="211">
        <v>1993.47</v>
      </c>
      <c r="I161" s="211">
        <v>0</v>
      </c>
      <c r="J161" s="211">
        <v>1993.47</v>
      </c>
      <c r="K161" s="211">
        <f t="shared" si="40"/>
        <v>16434138.65</v>
      </c>
      <c r="L161" s="211">
        <v>0</v>
      </c>
      <c r="M161" s="211">
        <v>0</v>
      </c>
      <c r="N161" s="211">
        <v>0</v>
      </c>
      <c r="O161" s="211">
        <f>IFERROR(
  IF(LOOKUP(2,1/($R$16:$R161&lt;&gt;""),$R$16:$R161)="12.2026",
    VLOOKUP(LOOKUP(2,1/($B$16:$B161&lt;&gt;""),$B$16:$B161), [1]Лист1!$C$12:$D$1205, 2, 0),
  IF(LOOKUP(2,1/($R$16:$R161&lt;&gt;""),$R$16:$R161)="12.2027",
    VLOOKUP(LOOKUP(2,1/($B$16:$B161&lt;&gt;""),$B$16:$B161), [1]Лист1!$C$1209:$D$2016, 2, 0),
  IF(LOOKUP(2,1/($R$16:$R161&lt;&gt;""),$R$16:$R161)="12.2028",
    VLOOKUP(LOOKUP(2,1/($B$16:$B161&lt;&gt;""),$B$16:$B161), [1]Лист1!$C$2020:$D$2907, 2, 0),
  ""))), "")</f>
        <v>16434138.65</v>
      </c>
      <c r="P161" s="211">
        <f t="shared" si="41"/>
        <v>8243.9859390911333</v>
      </c>
      <c r="Q161" s="237">
        <v>9673</v>
      </c>
      <c r="R161" s="30" t="s">
        <v>564</v>
      </c>
      <c r="S161" s="32"/>
      <c r="T161" s="32"/>
      <c r="U161" s="32"/>
    </row>
    <row r="162" spans="1:21" s="210" customFormat="1" ht="30" customHeight="1" x14ac:dyDescent="0.25">
      <c r="A162" s="212">
        <f>IF(B162&lt;&gt;"",MAX(A$1:A161)+1,"")</f>
        <v>140</v>
      </c>
      <c r="B162" s="223" t="s">
        <v>633</v>
      </c>
      <c r="C162" s="212">
        <v>1987</v>
      </c>
      <c r="D162" s="212" t="s">
        <v>1844</v>
      </c>
      <c r="E162" s="212" t="s">
        <v>18</v>
      </c>
      <c r="F162" s="210">
        <v>5</v>
      </c>
      <c r="G162" s="210">
        <v>3</v>
      </c>
      <c r="H162" s="211">
        <v>3650.4</v>
      </c>
      <c r="I162" s="211">
        <v>0</v>
      </c>
      <c r="J162" s="211">
        <v>3336.8</v>
      </c>
      <c r="K162" s="211">
        <f t="shared" ref="K162" si="44">SUM(L162:O162)</f>
        <v>21921185.600000001</v>
      </c>
      <c r="L162" s="211">
        <v>0</v>
      </c>
      <c r="M162" s="211">
        <v>0</v>
      </c>
      <c r="N162" s="211">
        <v>0</v>
      </c>
      <c r="O162" s="211">
        <f>IFERROR(
  IF(LOOKUP(2,1/($R$16:$R162&lt;&gt;""),$R$16:$R162)="12.2026",
    VLOOKUP(LOOKUP(2,1/($B$16:$B162&lt;&gt;""),$B$16:$B162), [1]Лист1!$C$12:$D$1205, 2, 0),
  IF(LOOKUP(2,1/($R$16:$R162&lt;&gt;""),$R$16:$R162)="12.2027",
    VLOOKUP(LOOKUP(2,1/($B$16:$B162&lt;&gt;""),$B$16:$B162), [1]Лист1!$C$1209:$D$2016, 2, 0),
  IF(LOOKUP(2,1/($R$16:$R162&lt;&gt;""),$R$16:$R162)="12.2028",
    VLOOKUP(LOOKUP(2,1/($B$16:$B162&lt;&gt;""),$B$16:$B162), [1]Лист1!$C$2020:$D$2907, 2, 0),
  ""))), "")</f>
        <v>21921185.600000001</v>
      </c>
      <c r="P162" s="211">
        <f t="shared" ref="P162" si="45">K162/H162</f>
        <v>6005.1461757615607</v>
      </c>
      <c r="Q162" s="237">
        <v>9673</v>
      </c>
      <c r="R162" s="30" t="s">
        <v>563</v>
      </c>
      <c r="S162" s="31"/>
      <c r="T162" s="217"/>
      <c r="U162" s="217"/>
    </row>
    <row r="163" spans="1:21" s="33" customFormat="1" ht="30" customHeight="1" x14ac:dyDescent="0.25">
      <c r="A163" s="309">
        <f>IF(B163&lt;&gt;"",MAX(A$1:A162)+1,"")</f>
        <v>141</v>
      </c>
      <c r="B163" s="317" t="s">
        <v>634</v>
      </c>
      <c r="C163" s="309">
        <v>1999</v>
      </c>
      <c r="D163" s="309" t="s">
        <v>1844</v>
      </c>
      <c r="E163" s="309" t="s">
        <v>18</v>
      </c>
      <c r="F163" s="307">
        <v>9</v>
      </c>
      <c r="G163" s="307">
        <v>4</v>
      </c>
      <c r="H163" s="311">
        <v>4831.5</v>
      </c>
      <c r="I163" s="311">
        <v>0</v>
      </c>
      <c r="J163" s="311">
        <v>3827.89</v>
      </c>
      <c r="K163" s="211">
        <f t="shared" ref="K163" si="46">SUM(L163:O163)</f>
        <v>7246727.1100000003</v>
      </c>
      <c r="L163" s="211">
        <v>0</v>
      </c>
      <c r="M163" s="211">
        <v>0</v>
      </c>
      <c r="N163" s="211">
        <v>0</v>
      </c>
      <c r="O163" s="211">
        <f>IFERROR(
  IF(LOOKUP(2,1/($R$16:$R163&lt;&gt;""),$R$16:$R163)="12.2026",
    VLOOKUP(LOOKUP(2,1/($B$16:$B163&lt;&gt;""),$B$16:$B163), [1]Лист1!$C$12:$D$1205, 2, 0),
  IF(LOOKUP(2,1/($R$16:$R163&lt;&gt;""),$R$16:$R163)="12.2027",
    VLOOKUP(LOOKUP(2,1/($B$16:$B163&lt;&gt;""),$B$16:$B163), [1]Лист1!$C$1209:$D$2016, 2, 0),
  IF(LOOKUP(2,1/($R$16:$R163&lt;&gt;""),$R$16:$R163)="12.2028",
    VLOOKUP(LOOKUP(2,1/($B$16:$B163&lt;&gt;""),$B$16:$B163), [1]Лист1!$C$2020:$D$2907, 2, 0),
  ""))), "")</f>
        <v>7246727.1100000003</v>
      </c>
      <c r="P163" s="211">
        <f t="shared" si="41"/>
        <v>1499.8917748111353</v>
      </c>
      <c r="Q163" s="237">
        <v>9673</v>
      </c>
      <c r="R163" s="30" t="s">
        <v>564</v>
      </c>
      <c r="S163" s="32"/>
      <c r="T163" s="32"/>
      <c r="U163" s="32"/>
    </row>
    <row r="164" spans="1:21" s="33" customFormat="1" ht="30" customHeight="1" x14ac:dyDescent="0.25">
      <c r="A164" s="310"/>
      <c r="B164" s="318"/>
      <c r="C164" s="310"/>
      <c r="D164" s="310"/>
      <c r="E164" s="310"/>
      <c r="F164" s="308"/>
      <c r="G164" s="308"/>
      <c r="H164" s="312"/>
      <c r="I164" s="312"/>
      <c r="J164" s="312"/>
      <c r="K164" s="211">
        <f t="shared" ref="K164" si="47">SUM(L164:O164)</f>
        <v>26507712</v>
      </c>
      <c r="L164" s="211">
        <v>0</v>
      </c>
      <c r="M164" s="211">
        <v>0</v>
      </c>
      <c r="N164" s="211">
        <v>0</v>
      </c>
      <c r="O164" s="211">
        <f>IFERROR(
  IF(LOOKUP(2,1/($R$16:$R164&lt;&gt;""),$R$16:$R164)="12.2026",
    VLOOKUP(LOOKUP(2,1/($B$16:$B164&lt;&gt;""),$B$16:$B164), [1]Лист1!$C$12:$D$1205, 2, 0),
  IF(LOOKUP(2,1/($R$16:$R164&lt;&gt;""),$R$16:$R164)="12.2027",
    VLOOKUP(LOOKUP(2,1/($B$16:$B164&lt;&gt;""),$B$16:$B164), [1]Лист1!$C$1209:$D$2016, 2, 0),
  IF(LOOKUP(2,1/($R$16:$R164&lt;&gt;""),$R$16:$R164)="12.2028",
    VLOOKUP(LOOKUP(2,1/($B$16:$B164&lt;&gt;""),$B$16:$B164), [1]Лист1!$C$2020:$D$2907, 2, 0),
  ""))), "")</f>
        <v>26507712</v>
      </c>
      <c r="P164" s="211">
        <f>K164/H163</f>
        <v>5486.4352685501399</v>
      </c>
      <c r="Q164" s="237">
        <v>9673</v>
      </c>
      <c r="R164" s="30" t="s">
        <v>563</v>
      </c>
      <c r="S164" s="32"/>
      <c r="T164" s="32"/>
      <c r="U164" s="32"/>
    </row>
    <row r="165" spans="1:21" s="210" customFormat="1" ht="30" customHeight="1" x14ac:dyDescent="0.25">
      <c r="A165" s="212">
        <f>IF(B165&lt;&gt;"",MAX(A$1:A164)+1,"")</f>
        <v>142</v>
      </c>
      <c r="B165" s="223" t="s">
        <v>1850</v>
      </c>
      <c r="C165" s="212">
        <v>1989</v>
      </c>
      <c r="D165" s="212" t="s">
        <v>1844</v>
      </c>
      <c r="E165" s="212" t="s">
        <v>18</v>
      </c>
      <c r="F165" s="210">
        <v>9</v>
      </c>
      <c r="G165" s="210">
        <v>8</v>
      </c>
      <c r="H165" s="211">
        <v>16122.6</v>
      </c>
      <c r="I165" s="211">
        <v>0</v>
      </c>
      <c r="J165" s="211">
        <v>16109.98</v>
      </c>
      <c r="K165" s="211">
        <f t="shared" ref="K165:K198" si="48">SUM(L165:O165)</f>
        <v>28441018.77</v>
      </c>
      <c r="L165" s="211">
        <v>0</v>
      </c>
      <c r="M165" s="211">
        <v>0</v>
      </c>
      <c r="N165" s="211">
        <v>0</v>
      </c>
      <c r="O165" s="211">
        <f>IFERROR(
  IF(LOOKUP(2,1/($R$16:$R165&lt;&gt;""),$R$16:$R165)="12.2026",
    VLOOKUP(LOOKUP(2,1/($B$16:$B165&lt;&gt;""),$B$16:$B165), [1]Лист1!$C$12:$D$1205, 2, 0),
  IF(LOOKUP(2,1/($R$16:$R165&lt;&gt;""),$R$16:$R165)="12.2027",
    VLOOKUP(LOOKUP(2,1/($B$16:$B165&lt;&gt;""),$B$16:$B165), [1]Лист1!$C$1209:$D$2016, 2, 0),
  IF(LOOKUP(2,1/($R$16:$R165&lt;&gt;""),$R$16:$R165)="12.2028",
    VLOOKUP(LOOKUP(2,1/($B$16:$B165&lt;&gt;""),$B$16:$B165), [1]Лист1!$C$2020:$D$2907, 2, 0),
  ""))), "")</f>
        <v>28441018.77</v>
      </c>
      <c r="P165" s="211">
        <f t="shared" ref="P165:P198" si="49">K165/H165</f>
        <v>1764.0466655502214</v>
      </c>
      <c r="Q165" s="237">
        <v>9673</v>
      </c>
      <c r="R165" s="30" t="s">
        <v>565</v>
      </c>
      <c r="S165" s="31"/>
      <c r="T165" s="217"/>
      <c r="U165" s="217"/>
    </row>
    <row r="166" spans="1:21" s="33" customFormat="1" ht="30" customHeight="1" x14ac:dyDescent="0.25">
      <c r="A166" s="212">
        <f>IF(B166&lt;&gt;"",MAX(A$1:A165)+1,"")</f>
        <v>143</v>
      </c>
      <c r="B166" s="223" t="s">
        <v>586</v>
      </c>
      <c r="C166" s="212">
        <v>1968</v>
      </c>
      <c r="D166" s="212" t="s">
        <v>1844</v>
      </c>
      <c r="E166" s="212" t="s">
        <v>16</v>
      </c>
      <c r="F166" s="210">
        <v>2</v>
      </c>
      <c r="G166" s="210">
        <v>2</v>
      </c>
      <c r="H166" s="211">
        <v>858.3</v>
      </c>
      <c r="I166" s="211">
        <v>0</v>
      </c>
      <c r="J166" s="211">
        <v>858.3</v>
      </c>
      <c r="K166" s="211">
        <f t="shared" si="48"/>
        <v>61169.72</v>
      </c>
      <c r="L166" s="211">
        <v>0</v>
      </c>
      <c r="M166" s="211">
        <v>0</v>
      </c>
      <c r="N166" s="211">
        <v>0</v>
      </c>
      <c r="O166" s="211">
        <f>IFERROR(
  IF(LOOKUP(2,1/($R$16:$R166&lt;&gt;""),$R$16:$R166)="12.2026",
    VLOOKUP(LOOKUP(2,1/($B$16:$B166&lt;&gt;""),$B$16:$B166), [1]Лист1!$C$12:$D$1205, 2, 0),
  IF(LOOKUP(2,1/($R$16:$R166&lt;&gt;""),$R$16:$R166)="12.2027",
    VLOOKUP(LOOKUP(2,1/($B$16:$B166&lt;&gt;""),$B$16:$B166), [1]Лист1!$C$1209:$D$2016, 2, 0),
  IF(LOOKUP(2,1/($R$16:$R166&lt;&gt;""),$R$16:$R166)="12.2028",
    VLOOKUP(LOOKUP(2,1/($B$16:$B166&lt;&gt;""),$B$16:$B166), [1]Лист1!$C$2020:$D$2907, 2, 0),
  ""))), "")</f>
        <v>61169.72</v>
      </c>
      <c r="P166" s="211">
        <f t="shared" si="49"/>
        <v>71.268460911103347</v>
      </c>
      <c r="Q166" s="237">
        <v>9673</v>
      </c>
      <c r="R166" s="30" t="s">
        <v>564</v>
      </c>
      <c r="S166" s="32"/>
      <c r="T166" s="32"/>
      <c r="U166" s="32"/>
    </row>
    <row r="167" spans="1:21" s="33" customFormat="1" ht="30" customHeight="1" x14ac:dyDescent="0.25">
      <c r="A167" s="212">
        <f>IF(B167&lt;&gt;"",MAX(A$1:A166)+1,"")</f>
        <v>144</v>
      </c>
      <c r="B167" s="223" t="s">
        <v>588</v>
      </c>
      <c r="C167" s="212">
        <v>1961</v>
      </c>
      <c r="D167" s="212" t="s">
        <v>1844</v>
      </c>
      <c r="E167" s="212" t="s">
        <v>16</v>
      </c>
      <c r="F167" s="210">
        <v>2</v>
      </c>
      <c r="G167" s="210">
        <v>1</v>
      </c>
      <c r="H167" s="211">
        <v>262.3</v>
      </c>
      <c r="I167" s="211">
        <v>0</v>
      </c>
      <c r="J167" s="211">
        <v>262.3</v>
      </c>
      <c r="K167" s="211">
        <f t="shared" ref="K167:K168" si="50">SUM(L167:O167)</f>
        <v>35549.18</v>
      </c>
      <c r="L167" s="211">
        <v>0</v>
      </c>
      <c r="M167" s="211">
        <v>0</v>
      </c>
      <c r="N167" s="211">
        <v>0</v>
      </c>
      <c r="O167" s="211">
        <f>IFERROR(
  IF(LOOKUP(2,1/($R$16:$R167&lt;&gt;""),$R$16:$R167)="12.2026",
    VLOOKUP(LOOKUP(2,1/($B$16:$B167&lt;&gt;""),$B$16:$B167), [1]Лист1!$C$12:$D$1205, 2, 0),
  IF(LOOKUP(2,1/($R$16:$R167&lt;&gt;""),$R$16:$R167)="12.2027",
    VLOOKUP(LOOKUP(2,1/($B$16:$B167&lt;&gt;""),$B$16:$B167), [1]Лист1!$C$1209:$D$2016, 2, 0),
  IF(LOOKUP(2,1/($R$16:$R167&lt;&gt;""),$R$16:$R167)="12.2028",
    VLOOKUP(LOOKUP(2,1/($B$16:$B167&lt;&gt;""),$B$16:$B167), [1]Лист1!$C$2020:$D$2907, 2, 0),
  ""))), "")</f>
        <v>35549.18</v>
      </c>
      <c r="P167" s="211">
        <f t="shared" ref="P167:P168" si="51">K167/H167</f>
        <v>135.52870758673274</v>
      </c>
      <c r="Q167" s="237">
        <v>9673</v>
      </c>
      <c r="R167" s="30" t="s">
        <v>564</v>
      </c>
      <c r="S167" s="32"/>
      <c r="T167" s="32"/>
      <c r="U167" s="32"/>
    </row>
    <row r="168" spans="1:21" s="210" customFormat="1" ht="30" customHeight="1" x14ac:dyDescent="0.25">
      <c r="A168" s="212">
        <f>IF(B168&lt;&gt;"",MAX(A$1:A167)+1,"")</f>
        <v>145</v>
      </c>
      <c r="B168" s="223" t="s">
        <v>45</v>
      </c>
      <c r="C168" s="212">
        <v>1964</v>
      </c>
      <c r="D168" s="212" t="s">
        <v>1844</v>
      </c>
      <c r="E168" s="212" t="s">
        <v>16</v>
      </c>
      <c r="F168" s="210">
        <v>4</v>
      </c>
      <c r="G168" s="210">
        <v>3</v>
      </c>
      <c r="H168" s="211">
        <v>1720.6</v>
      </c>
      <c r="I168" s="211">
        <v>0</v>
      </c>
      <c r="J168" s="211">
        <v>1266.6600000000001</v>
      </c>
      <c r="K168" s="211">
        <f t="shared" si="50"/>
        <v>12541037</v>
      </c>
      <c r="L168" s="211">
        <v>0</v>
      </c>
      <c r="M168" s="211">
        <v>0</v>
      </c>
      <c r="N168" s="211">
        <v>0</v>
      </c>
      <c r="O168" s="211">
        <f>IFERROR(
  IF(LOOKUP(2,1/($R$16:$R168&lt;&gt;""),$R$16:$R168)="12.2026",
    VLOOKUP(LOOKUP(2,1/($B$16:$B168&lt;&gt;""),$B$16:$B168), [1]Лист1!$C$12:$D$1205, 2, 0),
  IF(LOOKUP(2,1/($R$16:$R168&lt;&gt;""),$R$16:$R168)="12.2027",
    VLOOKUP(LOOKUP(2,1/($B$16:$B168&lt;&gt;""),$B$16:$B168), [1]Лист1!$C$1209:$D$2016, 2, 0),
  IF(LOOKUP(2,1/($R$16:$R168&lt;&gt;""),$R$16:$R168)="12.2028",
    VLOOKUP(LOOKUP(2,1/($B$16:$B168&lt;&gt;""),$B$16:$B168), [1]Лист1!$C$2020:$D$2907, 2, 0),
  ""))), "")</f>
        <v>12541037</v>
      </c>
      <c r="P168" s="211">
        <f t="shared" si="51"/>
        <v>7288.75799139835</v>
      </c>
      <c r="Q168" s="237">
        <v>9673</v>
      </c>
      <c r="R168" s="30" t="s">
        <v>564</v>
      </c>
      <c r="S168" s="31"/>
      <c r="T168" s="217"/>
      <c r="U168" s="217"/>
    </row>
    <row r="169" spans="1:21" s="33" customFormat="1" ht="30" customHeight="1" x14ac:dyDescent="0.25">
      <c r="A169" s="212">
        <f>IF(B169&lt;&gt;"",MAX(A$1:A168)+1,"")</f>
        <v>146</v>
      </c>
      <c r="B169" s="223" t="s">
        <v>554</v>
      </c>
      <c r="C169" s="212">
        <v>1958</v>
      </c>
      <c r="D169" s="212" t="s">
        <v>1844</v>
      </c>
      <c r="E169" s="210" t="s">
        <v>16</v>
      </c>
      <c r="F169" s="210">
        <v>2</v>
      </c>
      <c r="G169" s="210">
        <v>3</v>
      </c>
      <c r="H169" s="211">
        <v>1091.5</v>
      </c>
      <c r="I169" s="211">
        <v>198.85</v>
      </c>
      <c r="J169" s="211">
        <v>893.12</v>
      </c>
      <c r="K169" s="211">
        <f t="shared" si="48"/>
        <v>33192.76</v>
      </c>
      <c r="L169" s="211">
        <v>0</v>
      </c>
      <c r="M169" s="211">
        <v>0</v>
      </c>
      <c r="N169" s="211">
        <v>0</v>
      </c>
      <c r="O169" s="211">
        <f>IFERROR(
  IF(LOOKUP(2,1/($R$16:$R169&lt;&gt;""),$R$16:$R169)="12.2026",
    VLOOKUP(LOOKUP(2,1/($B$16:$B169&lt;&gt;""),$B$16:$B169), [1]Лист1!$C$12:$D$1205, 2, 0),
  IF(LOOKUP(2,1/($R$16:$R169&lt;&gt;""),$R$16:$R169)="12.2027",
    VLOOKUP(LOOKUP(2,1/($B$16:$B169&lt;&gt;""),$B$16:$B169), [1]Лист1!$C$1209:$D$2016, 2, 0),
  IF(LOOKUP(2,1/($R$16:$R169&lt;&gt;""),$R$16:$R169)="12.2028",
    VLOOKUP(LOOKUP(2,1/($B$16:$B169&lt;&gt;""),$B$16:$B169), [1]Лист1!$C$2020:$D$2907, 2, 0),
  ""))), "")</f>
        <v>33192.76</v>
      </c>
      <c r="P169" s="211">
        <f t="shared" si="49"/>
        <v>30.410224461749888</v>
      </c>
      <c r="Q169" s="237">
        <v>9673</v>
      </c>
      <c r="R169" s="30" t="s">
        <v>565</v>
      </c>
      <c r="S169" s="32"/>
      <c r="T169" s="32"/>
      <c r="U169" s="32"/>
    </row>
    <row r="170" spans="1:21" s="33" customFormat="1" ht="30" customHeight="1" x14ac:dyDescent="0.25">
      <c r="A170" s="212">
        <f>IF(B170&lt;&gt;"",MAX(A$1:A169)+1,"")</f>
        <v>147</v>
      </c>
      <c r="B170" s="223" t="s">
        <v>587</v>
      </c>
      <c r="C170" s="212">
        <v>1964</v>
      </c>
      <c r="D170" s="212" t="s">
        <v>1844</v>
      </c>
      <c r="E170" s="212" t="s">
        <v>16</v>
      </c>
      <c r="F170" s="210">
        <v>4</v>
      </c>
      <c r="G170" s="210">
        <v>3</v>
      </c>
      <c r="H170" s="211">
        <v>2011.5</v>
      </c>
      <c r="I170" s="211">
        <v>272.2</v>
      </c>
      <c r="J170" s="211">
        <v>1721.49</v>
      </c>
      <c r="K170" s="211">
        <f t="shared" si="48"/>
        <v>63740.36</v>
      </c>
      <c r="L170" s="211">
        <v>0</v>
      </c>
      <c r="M170" s="211">
        <v>0</v>
      </c>
      <c r="N170" s="211">
        <v>0</v>
      </c>
      <c r="O170" s="211">
        <f>IFERROR(
  IF(LOOKUP(2,1/($R$16:$R170&lt;&gt;""),$R$16:$R170)="12.2026",
    VLOOKUP(LOOKUP(2,1/($B$16:$B170&lt;&gt;""),$B$16:$B170), [1]Лист1!$C$12:$D$1205, 2, 0),
  IF(LOOKUP(2,1/($R$16:$R170&lt;&gt;""),$R$16:$R170)="12.2027",
    VLOOKUP(LOOKUP(2,1/($B$16:$B170&lt;&gt;""),$B$16:$B170), [1]Лист1!$C$1209:$D$2016, 2, 0),
  IF(LOOKUP(2,1/($R$16:$R170&lt;&gt;""),$R$16:$R170)="12.2028",
    VLOOKUP(LOOKUP(2,1/($B$16:$B170&lt;&gt;""),$B$16:$B170), [1]Лист1!$C$2020:$D$2907, 2, 0),
  ""))), "")</f>
        <v>63740.36</v>
      </c>
      <c r="P170" s="211">
        <f t="shared" si="49"/>
        <v>31.687974148645289</v>
      </c>
      <c r="Q170" s="237">
        <v>9673</v>
      </c>
      <c r="R170" s="30" t="s">
        <v>564</v>
      </c>
      <c r="S170" s="32"/>
      <c r="T170" s="32"/>
      <c r="U170" s="32"/>
    </row>
    <row r="171" spans="1:21" s="210" customFormat="1" ht="30" customHeight="1" x14ac:dyDescent="0.25">
      <c r="A171" s="212">
        <f>IF(B171&lt;&gt;"",MAX(A$1:A170)+1,"")</f>
        <v>148</v>
      </c>
      <c r="B171" s="223" t="s">
        <v>1858</v>
      </c>
      <c r="C171" s="212">
        <v>1955</v>
      </c>
      <c r="D171" s="212" t="s">
        <v>1844</v>
      </c>
      <c r="E171" s="212" t="s">
        <v>16</v>
      </c>
      <c r="F171" s="210">
        <v>2</v>
      </c>
      <c r="G171" s="210">
        <v>1</v>
      </c>
      <c r="H171" s="211">
        <v>551.9</v>
      </c>
      <c r="I171" s="211">
        <v>0</v>
      </c>
      <c r="J171" s="211">
        <v>432.33</v>
      </c>
      <c r="K171" s="211">
        <f t="shared" si="48"/>
        <v>9309795.8000000007</v>
      </c>
      <c r="L171" s="211">
        <v>0</v>
      </c>
      <c r="M171" s="211">
        <v>0</v>
      </c>
      <c r="N171" s="211">
        <v>0</v>
      </c>
      <c r="O171" s="211">
        <f>IFERROR(
  IF(LOOKUP(2,1/($R$16:$R171&lt;&gt;""),$R$16:$R171)="12.2026",
    VLOOKUP(LOOKUP(2,1/($B$16:$B171&lt;&gt;""),$B$16:$B171), [1]Лист1!$C$12:$D$1205, 2, 0),
  IF(LOOKUP(2,1/($R$16:$R171&lt;&gt;""),$R$16:$R171)="12.2027",
    VLOOKUP(LOOKUP(2,1/($B$16:$B171&lt;&gt;""),$B$16:$B171), [1]Лист1!$C$1209:$D$2016, 2, 0),
  IF(LOOKUP(2,1/($R$16:$R171&lt;&gt;""),$R$16:$R171)="12.2028",
    VLOOKUP(LOOKUP(2,1/($B$16:$B171&lt;&gt;""),$B$16:$B171), [1]Лист1!$C$2020:$D$2907, 2, 0),
  ""))), "")</f>
        <v>9309795.8000000007</v>
      </c>
      <c r="P171" s="211">
        <f t="shared" si="49"/>
        <v>16868.628012321074</v>
      </c>
      <c r="Q171" s="237">
        <v>9673</v>
      </c>
      <c r="R171" s="30" t="s">
        <v>563</v>
      </c>
      <c r="S171" s="31"/>
      <c r="T171" s="217"/>
      <c r="U171" s="217"/>
    </row>
    <row r="172" spans="1:21" s="33" customFormat="1" ht="30" customHeight="1" x14ac:dyDescent="0.25">
      <c r="A172" s="212">
        <f>IF(B172&lt;&gt;"",MAX(A$1:A171)+1,"")</f>
        <v>149</v>
      </c>
      <c r="B172" s="223" t="s">
        <v>2500</v>
      </c>
      <c r="C172" s="212">
        <v>1962</v>
      </c>
      <c r="D172" s="212" t="s">
        <v>1844</v>
      </c>
      <c r="E172" s="212" t="s">
        <v>16</v>
      </c>
      <c r="F172" s="212">
        <v>2</v>
      </c>
      <c r="G172" s="212">
        <v>2</v>
      </c>
      <c r="H172" s="211">
        <v>418.6</v>
      </c>
      <c r="I172" s="211">
        <v>0</v>
      </c>
      <c r="J172" s="239">
        <v>371</v>
      </c>
      <c r="K172" s="211">
        <f t="shared" si="48"/>
        <v>6369264.3000000007</v>
      </c>
      <c r="L172" s="211">
        <v>0</v>
      </c>
      <c r="M172" s="211">
        <v>0</v>
      </c>
      <c r="N172" s="211">
        <v>0</v>
      </c>
      <c r="O172" s="211">
        <f>IFERROR(
  IF(LOOKUP(2,1/($R$16:$R172&lt;&gt;""),$R$16:$R172)="12.2026",
    VLOOKUP(LOOKUP(2,1/($B$16:$B172&lt;&gt;""),$B$16:$B172), [1]Лист1!$C$12:$D$1205, 2, 0),
  IF(LOOKUP(2,1/($R$16:$R172&lt;&gt;""),$R$16:$R172)="12.2027",
    VLOOKUP(LOOKUP(2,1/($B$16:$B172&lt;&gt;""),$B$16:$B172), [1]Лист1!$C$1209:$D$2016, 2, 0),
  IF(LOOKUP(2,1/($R$16:$R172&lt;&gt;""),$R$16:$R172)="12.2028",
    VLOOKUP(LOOKUP(2,1/($B$16:$B172&lt;&gt;""),$B$16:$B172), [1]Лист1!$C$2020:$D$2907, 2, 0),
  ""))), "")</f>
        <v>6369264.3000000007</v>
      </c>
      <c r="P172" s="211">
        <f t="shared" si="49"/>
        <v>15215.633779264215</v>
      </c>
      <c r="Q172" s="237">
        <v>9673</v>
      </c>
      <c r="R172" s="30" t="s">
        <v>563</v>
      </c>
      <c r="S172" s="32"/>
      <c r="T172" s="32"/>
      <c r="U172" s="32"/>
    </row>
    <row r="173" spans="1:21" s="33" customFormat="1" ht="30" customHeight="1" x14ac:dyDescent="0.25">
      <c r="A173" s="212">
        <f>IF(B173&lt;&gt;"",MAX(A$1:A172)+1,"")</f>
        <v>150</v>
      </c>
      <c r="B173" s="223" t="s">
        <v>635</v>
      </c>
      <c r="C173" s="212">
        <v>1969</v>
      </c>
      <c r="D173" s="212" t="s">
        <v>1844</v>
      </c>
      <c r="E173" s="212" t="s">
        <v>16</v>
      </c>
      <c r="F173" s="210">
        <v>5</v>
      </c>
      <c r="G173" s="210">
        <v>4</v>
      </c>
      <c r="H173" s="211">
        <v>3422.6</v>
      </c>
      <c r="I173" s="211">
        <v>0</v>
      </c>
      <c r="J173" s="211">
        <v>3379.54</v>
      </c>
      <c r="K173" s="211">
        <f t="shared" si="48"/>
        <v>34699383</v>
      </c>
      <c r="L173" s="211">
        <v>0</v>
      </c>
      <c r="M173" s="211">
        <v>0</v>
      </c>
      <c r="N173" s="211">
        <v>0</v>
      </c>
      <c r="O173" s="211">
        <f>IFERROR(
  IF(LOOKUP(2,1/($R$16:$R173&lt;&gt;""),$R$16:$R173)="12.2026",
    VLOOKUP(LOOKUP(2,1/($B$16:$B173&lt;&gt;""),$B$16:$B173), [1]Лист1!$C$12:$D$1205, 2, 0),
  IF(LOOKUP(2,1/($R$16:$R173&lt;&gt;""),$R$16:$R173)="12.2027",
    VLOOKUP(LOOKUP(2,1/($B$16:$B173&lt;&gt;""),$B$16:$B173), [1]Лист1!$C$1209:$D$2016, 2, 0),
  IF(LOOKUP(2,1/($R$16:$R173&lt;&gt;""),$R$16:$R173)="12.2028",
    VLOOKUP(LOOKUP(2,1/($B$16:$B173&lt;&gt;""),$B$16:$B173), [1]Лист1!$C$2020:$D$2907, 2, 0),
  ""))), "")</f>
        <v>34699383</v>
      </c>
      <c r="P173" s="211">
        <f t="shared" si="49"/>
        <v>10138.310933208671</v>
      </c>
      <c r="Q173" s="237">
        <v>9673</v>
      </c>
      <c r="R173" s="30" t="s">
        <v>563</v>
      </c>
      <c r="S173" s="32"/>
      <c r="T173" s="32"/>
      <c r="U173" s="32"/>
    </row>
    <row r="174" spans="1:21" s="33" customFormat="1" ht="30" customHeight="1" x14ac:dyDescent="0.25">
      <c r="A174" s="212">
        <f>IF(B174&lt;&gt;"",MAX(A$1:A173)+1,"")</f>
        <v>151</v>
      </c>
      <c r="B174" s="223" t="s">
        <v>1852</v>
      </c>
      <c r="C174" s="212">
        <v>1990</v>
      </c>
      <c r="D174" s="212" t="s">
        <v>1844</v>
      </c>
      <c r="E174" s="212" t="s">
        <v>18</v>
      </c>
      <c r="F174" s="210">
        <v>9</v>
      </c>
      <c r="G174" s="210">
        <v>2</v>
      </c>
      <c r="H174" s="211">
        <v>3878.1</v>
      </c>
      <c r="I174" s="40">
        <v>0</v>
      </c>
      <c r="J174" s="211">
        <v>3873.8</v>
      </c>
      <c r="K174" s="211">
        <f t="shared" si="48"/>
        <v>7248254.3099999996</v>
      </c>
      <c r="L174" s="211">
        <v>0</v>
      </c>
      <c r="M174" s="211">
        <v>0</v>
      </c>
      <c r="N174" s="211">
        <v>0</v>
      </c>
      <c r="O174" s="211">
        <f>IFERROR(
  IF(LOOKUP(2,1/($R$16:$R174&lt;&gt;""),$R$16:$R174)="12.2026",
    VLOOKUP(LOOKUP(2,1/($B$16:$B174&lt;&gt;""),$B$16:$B174), [1]Лист1!$C$12:$D$1205, 2, 0),
  IF(LOOKUP(2,1/($R$16:$R174&lt;&gt;""),$R$16:$R174)="12.2027",
    VLOOKUP(LOOKUP(2,1/($B$16:$B174&lt;&gt;""),$B$16:$B174), [1]Лист1!$C$1209:$D$2016, 2, 0),
  IF(LOOKUP(2,1/($R$16:$R174&lt;&gt;""),$R$16:$R174)="12.2028",
    VLOOKUP(LOOKUP(2,1/($B$16:$B174&lt;&gt;""),$B$16:$B174), [1]Лист1!$C$2020:$D$2907, 2, 0),
  ""))), "")</f>
        <v>7248254.3099999996</v>
      </c>
      <c r="P174" s="211">
        <f t="shared" si="49"/>
        <v>1869.0220236713853</v>
      </c>
      <c r="Q174" s="237">
        <v>9673</v>
      </c>
      <c r="R174" s="30" t="s">
        <v>565</v>
      </c>
      <c r="S174" s="32"/>
      <c r="T174" s="32"/>
      <c r="U174" s="32"/>
    </row>
    <row r="175" spans="1:21" s="33" customFormat="1" ht="30" customHeight="1" x14ac:dyDescent="0.25">
      <c r="A175" s="212">
        <f>IF(B175&lt;&gt;"",MAX(A$1:A174)+1,"")</f>
        <v>152</v>
      </c>
      <c r="B175" s="223" t="s">
        <v>636</v>
      </c>
      <c r="C175" s="212">
        <v>1977</v>
      </c>
      <c r="D175" s="212" t="s">
        <v>1844</v>
      </c>
      <c r="E175" s="210" t="s">
        <v>75</v>
      </c>
      <c r="F175" s="210">
        <v>5</v>
      </c>
      <c r="G175" s="210">
        <v>4</v>
      </c>
      <c r="H175" s="211">
        <v>3464.46</v>
      </c>
      <c r="I175" s="211">
        <v>868.3</v>
      </c>
      <c r="J175" s="211">
        <v>2596.16</v>
      </c>
      <c r="K175" s="211">
        <f t="shared" si="48"/>
        <v>23258357.700000003</v>
      </c>
      <c r="L175" s="211">
        <v>0</v>
      </c>
      <c r="M175" s="211">
        <v>0</v>
      </c>
      <c r="N175" s="211">
        <v>0</v>
      </c>
      <c r="O175" s="211">
        <f>IFERROR(
  IF(LOOKUP(2,1/($R$16:$R175&lt;&gt;""),$R$16:$R175)="12.2026",
    VLOOKUP(LOOKUP(2,1/($B$16:$B175&lt;&gt;""),$B$16:$B175), [1]Лист1!$C$12:$D$1205, 2, 0),
  IF(LOOKUP(2,1/($R$16:$R175&lt;&gt;""),$R$16:$R175)="12.2027",
    VLOOKUP(LOOKUP(2,1/($B$16:$B175&lt;&gt;""),$B$16:$B175), [1]Лист1!$C$1209:$D$2016, 2, 0),
  IF(LOOKUP(2,1/($R$16:$R175&lt;&gt;""),$R$16:$R175)="12.2028",
    VLOOKUP(LOOKUP(2,1/($B$16:$B175&lt;&gt;""),$B$16:$B175), [1]Лист1!$C$2020:$D$2907, 2, 0),
  ""))), "")</f>
        <v>23258357.700000003</v>
      </c>
      <c r="P175" s="211">
        <f t="shared" si="49"/>
        <v>6713.4149910808619</v>
      </c>
      <c r="Q175" s="237">
        <v>9673</v>
      </c>
      <c r="R175" s="30" t="s">
        <v>563</v>
      </c>
      <c r="S175" s="32"/>
      <c r="T175" s="32"/>
      <c r="U175" s="32"/>
    </row>
    <row r="176" spans="1:21" s="33" customFormat="1" ht="30" customHeight="1" x14ac:dyDescent="0.25">
      <c r="A176" s="212">
        <f>IF(B176&lt;&gt;"",MAX(A$1:A175)+1,"")</f>
        <v>153</v>
      </c>
      <c r="B176" s="223" t="s">
        <v>2501</v>
      </c>
      <c r="C176" s="212">
        <v>1956</v>
      </c>
      <c r="D176" s="212" t="s">
        <v>1844</v>
      </c>
      <c r="E176" s="212" t="s">
        <v>16</v>
      </c>
      <c r="F176" s="212">
        <v>2</v>
      </c>
      <c r="G176" s="212">
        <v>3</v>
      </c>
      <c r="H176" s="211">
        <v>961.4</v>
      </c>
      <c r="I176" s="211">
        <v>0</v>
      </c>
      <c r="J176" s="239">
        <v>885.68</v>
      </c>
      <c r="K176" s="211">
        <f t="shared" ref="K176" si="52">SUM(L176:O176)</f>
        <v>1927614.2</v>
      </c>
      <c r="L176" s="211">
        <v>0</v>
      </c>
      <c r="M176" s="211">
        <v>0</v>
      </c>
      <c r="N176" s="211">
        <v>0</v>
      </c>
      <c r="O176" s="211">
        <f>IFERROR(
  IF(LOOKUP(2,1/($R$16:$R176&lt;&gt;""),$R$16:$R176)="12.2026",
    VLOOKUP(LOOKUP(2,1/($B$16:$B176&lt;&gt;""),$B$16:$B176), [1]Лист1!$C$12:$D$1205, 2, 0),
  IF(LOOKUP(2,1/($R$16:$R176&lt;&gt;""),$R$16:$R176)="12.2027",
    VLOOKUP(LOOKUP(2,1/($B$16:$B176&lt;&gt;""),$B$16:$B176), [1]Лист1!$C$1209:$D$2016, 2, 0),
  IF(LOOKUP(2,1/($R$16:$R176&lt;&gt;""),$R$16:$R176)="12.2028",
    VLOOKUP(LOOKUP(2,1/($B$16:$B176&lt;&gt;""),$B$16:$B176), [1]Лист1!$C$2020:$D$2907, 2, 0),
  ""))), "")</f>
        <v>1927614.2</v>
      </c>
      <c r="P176" s="211">
        <f t="shared" ref="P176" si="53">K176/H176</f>
        <v>2005.0074890784274</v>
      </c>
      <c r="Q176" s="237">
        <v>9673</v>
      </c>
      <c r="R176" s="30" t="s">
        <v>563</v>
      </c>
      <c r="S176" s="32"/>
      <c r="T176" s="32"/>
      <c r="U176" s="32"/>
    </row>
    <row r="177" spans="1:21" s="33" customFormat="1" ht="30" customHeight="1" x14ac:dyDescent="0.25">
      <c r="A177" s="212">
        <f>IF(B177&lt;&gt;"",MAX(A$1:A176)+1,"")</f>
        <v>154</v>
      </c>
      <c r="B177" s="223" t="s">
        <v>2502</v>
      </c>
      <c r="C177" s="212">
        <v>1955</v>
      </c>
      <c r="D177" s="212" t="s">
        <v>1844</v>
      </c>
      <c r="E177" s="212" t="s">
        <v>16</v>
      </c>
      <c r="F177" s="74">
        <v>2</v>
      </c>
      <c r="G177" s="74">
        <v>2</v>
      </c>
      <c r="H177" s="211">
        <v>849.84</v>
      </c>
      <c r="I177" s="40">
        <v>0</v>
      </c>
      <c r="J177" s="40">
        <v>792.38</v>
      </c>
      <c r="K177" s="211">
        <f t="shared" si="48"/>
        <v>1709737.52</v>
      </c>
      <c r="L177" s="211">
        <v>0</v>
      </c>
      <c r="M177" s="211">
        <v>0</v>
      </c>
      <c r="N177" s="211">
        <v>0</v>
      </c>
      <c r="O177" s="211">
        <f>IFERROR(
  IF(LOOKUP(2,1/($R$16:$R177&lt;&gt;""),$R$16:$R177)="12.2026",
    VLOOKUP(LOOKUP(2,1/($B$16:$B177&lt;&gt;""),$B$16:$B177), [1]Лист1!$C$12:$D$1205, 2, 0),
  IF(LOOKUP(2,1/($R$16:$R177&lt;&gt;""),$R$16:$R177)="12.2027",
    VLOOKUP(LOOKUP(2,1/($B$16:$B177&lt;&gt;""),$B$16:$B177), [1]Лист1!$C$1209:$D$2016, 2, 0),
  IF(LOOKUP(2,1/($R$16:$R177&lt;&gt;""),$R$16:$R177)="12.2028",
    VLOOKUP(LOOKUP(2,1/($B$16:$B177&lt;&gt;""),$B$16:$B177), [1]Лист1!$C$2020:$D$2907, 2, 0),
  ""))), "")</f>
        <v>1709737.52</v>
      </c>
      <c r="P177" s="211">
        <f t="shared" si="49"/>
        <v>2011.8346041607831</v>
      </c>
      <c r="Q177" s="237">
        <v>9673</v>
      </c>
      <c r="R177" s="30" t="s">
        <v>564</v>
      </c>
      <c r="S177" s="32"/>
      <c r="T177" s="32"/>
      <c r="U177" s="32"/>
    </row>
    <row r="178" spans="1:21" s="33" customFormat="1" ht="30" customHeight="1" x14ac:dyDescent="0.25">
      <c r="A178" s="212">
        <f>IF(B178&lt;&gt;"",MAX(A$1:A177)+1,"")</f>
        <v>155</v>
      </c>
      <c r="B178" s="223" t="s">
        <v>555</v>
      </c>
      <c r="C178" s="212">
        <v>1960</v>
      </c>
      <c r="D178" s="212" t="s">
        <v>1844</v>
      </c>
      <c r="E178" s="210" t="s">
        <v>16</v>
      </c>
      <c r="F178" s="210">
        <v>2</v>
      </c>
      <c r="G178" s="210">
        <v>1</v>
      </c>
      <c r="H178" s="211">
        <v>279.8</v>
      </c>
      <c r="I178" s="211">
        <v>38.299999999999997</v>
      </c>
      <c r="J178" s="211">
        <v>241.5</v>
      </c>
      <c r="K178" s="211">
        <f t="shared" si="48"/>
        <v>14358.84</v>
      </c>
      <c r="L178" s="211">
        <v>0</v>
      </c>
      <c r="M178" s="211">
        <v>0</v>
      </c>
      <c r="N178" s="211">
        <v>0</v>
      </c>
      <c r="O178" s="211">
        <f>IFERROR(
  IF(LOOKUP(2,1/($R$16:$R178&lt;&gt;""),$R$16:$R178)="12.2026",
    VLOOKUP(LOOKUP(2,1/($B$16:$B178&lt;&gt;""),$B$16:$B178), [1]Лист1!$C$12:$D$1205, 2, 0),
  IF(LOOKUP(2,1/($R$16:$R178&lt;&gt;""),$R$16:$R178)="12.2027",
    VLOOKUP(LOOKUP(2,1/($B$16:$B178&lt;&gt;""),$B$16:$B178), [1]Лист1!$C$1209:$D$2016, 2, 0),
  IF(LOOKUP(2,1/($R$16:$R178&lt;&gt;""),$R$16:$R178)="12.2028",
    VLOOKUP(LOOKUP(2,1/($B$16:$B178&lt;&gt;""),$B$16:$B178), [1]Лист1!$C$2020:$D$2907, 2, 0),
  ""))), "")</f>
        <v>14358.84</v>
      </c>
      <c r="P178" s="211">
        <f t="shared" si="49"/>
        <v>51.318227305218009</v>
      </c>
      <c r="Q178" s="237">
        <v>9673</v>
      </c>
      <c r="R178" s="30" t="s">
        <v>565</v>
      </c>
      <c r="S178" s="32"/>
      <c r="T178" s="32"/>
      <c r="U178" s="32"/>
    </row>
    <row r="179" spans="1:21" s="210" customFormat="1" ht="30" customHeight="1" x14ac:dyDescent="0.25">
      <c r="A179" s="212">
        <f>IF(B179&lt;&gt;"",MAX(A$1:A178)+1,"")</f>
        <v>156</v>
      </c>
      <c r="B179" s="223" t="s">
        <v>2503</v>
      </c>
      <c r="C179" s="212">
        <v>1959</v>
      </c>
      <c r="D179" s="212" t="s">
        <v>1844</v>
      </c>
      <c r="E179" s="212" t="s">
        <v>16</v>
      </c>
      <c r="F179" s="212">
        <v>2</v>
      </c>
      <c r="G179" s="212">
        <v>3</v>
      </c>
      <c r="H179" s="211">
        <v>938.3</v>
      </c>
      <c r="I179" s="211">
        <v>59.4</v>
      </c>
      <c r="J179" s="239">
        <v>804.9</v>
      </c>
      <c r="K179" s="211">
        <f t="shared" si="48"/>
        <v>1882499.9</v>
      </c>
      <c r="L179" s="211">
        <v>0</v>
      </c>
      <c r="M179" s="211">
        <v>0</v>
      </c>
      <c r="N179" s="211">
        <v>0</v>
      </c>
      <c r="O179" s="211">
        <f>IFERROR(
  IF(LOOKUP(2,1/($R$16:$R179&lt;&gt;""),$R$16:$R179)="12.2026",
    VLOOKUP(LOOKUP(2,1/($B$16:$B179&lt;&gt;""),$B$16:$B179), [1]Лист1!$C$12:$D$1205, 2, 0),
  IF(LOOKUP(2,1/($R$16:$R179&lt;&gt;""),$R$16:$R179)="12.2027",
    VLOOKUP(LOOKUP(2,1/($B$16:$B179&lt;&gt;""),$B$16:$B179), [1]Лист1!$C$1209:$D$2016, 2, 0),
  IF(LOOKUP(2,1/($R$16:$R179&lt;&gt;""),$R$16:$R179)="12.2028",
    VLOOKUP(LOOKUP(2,1/($B$16:$B179&lt;&gt;""),$B$16:$B179), [1]Лист1!$C$2020:$D$2907, 2, 0),
  ""))), "")</f>
        <v>1882499.9</v>
      </c>
      <c r="P179" s="211">
        <f t="shared" si="49"/>
        <v>2006.2878610252585</v>
      </c>
      <c r="Q179" s="237">
        <v>9673</v>
      </c>
      <c r="R179" s="30" t="s">
        <v>563</v>
      </c>
      <c r="S179" s="31"/>
      <c r="T179" s="217"/>
      <c r="U179" s="217"/>
    </row>
    <row r="180" spans="1:21" s="33" customFormat="1" ht="30" customHeight="1" x14ac:dyDescent="0.25">
      <c r="A180" s="212">
        <f>IF(B180&lt;&gt;"",MAX(A$1:A179)+1,"")</f>
        <v>157</v>
      </c>
      <c r="B180" s="223" t="s">
        <v>2504</v>
      </c>
      <c r="C180" s="212">
        <v>1959</v>
      </c>
      <c r="D180" s="212" t="s">
        <v>1844</v>
      </c>
      <c r="E180" s="212" t="s">
        <v>16</v>
      </c>
      <c r="F180" s="212">
        <v>2</v>
      </c>
      <c r="G180" s="212">
        <v>3</v>
      </c>
      <c r="H180" s="211">
        <v>861.1</v>
      </c>
      <c r="I180" s="211">
        <v>59.54</v>
      </c>
      <c r="J180" s="239">
        <v>801.65</v>
      </c>
      <c r="K180" s="211">
        <f t="shared" si="48"/>
        <v>1731728.3</v>
      </c>
      <c r="L180" s="211">
        <v>0</v>
      </c>
      <c r="M180" s="211">
        <v>0</v>
      </c>
      <c r="N180" s="211">
        <v>0</v>
      </c>
      <c r="O180" s="211">
        <f>IFERROR(
  IF(LOOKUP(2,1/($R$16:$R180&lt;&gt;""),$R$16:$R180)="12.2026",
    VLOOKUP(LOOKUP(2,1/($B$16:$B180&lt;&gt;""),$B$16:$B180), [1]Лист1!$C$12:$D$1205, 2, 0),
  IF(LOOKUP(2,1/($R$16:$R180&lt;&gt;""),$R$16:$R180)="12.2027",
    VLOOKUP(LOOKUP(2,1/($B$16:$B180&lt;&gt;""),$B$16:$B180), [1]Лист1!$C$1209:$D$2016, 2, 0),
  IF(LOOKUP(2,1/($R$16:$R180&lt;&gt;""),$R$16:$R180)="12.2028",
    VLOOKUP(LOOKUP(2,1/($B$16:$B180&lt;&gt;""),$B$16:$B180), [1]Лист1!$C$2020:$D$2907, 2, 0),
  ""))), "")</f>
        <v>1731728.3</v>
      </c>
      <c r="P180" s="211">
        <f t="shared" si="49"/>
        <v>2011.0652653582626</v>
      </c>
      <c r="Q180" s="237">
        <v>9673</v>
      </c>
      <c r="R180" s="30" t="s">
        <v>563</v>
      </c>
      <c r="S180" s="32"/>
      <c r="T180" s="32"/>
      <c r="U180" s="32"/>
    </row>
    <row r="181" spans="1:21" s="210" customFormat="1" ht="30" customHeight="1" x14ac:dyDescent="0.25">
      <c r="A181" s="212">
        <f>IF(B181&lt;&gt;"",MAX(A$1:A180)+1,"")</f>
        <v>158</v>
      </c>
      <c r="B181" s="223" t="s">
        <v>2071</v>
      </c>
      <c r="C181" s="212">
        <v>1977</v>
      </c>
      <c r="D181" s="212" t="s">
        <v>1844</v>
      </c>
      <c r="E181" s="212" t="s">
        <v>16</v>
      </c>
      <c r="F181" s="210">
        <v>2</v>
      </c>
      <c r="G181" s="210">
        <v>3</v>
      </c>
      <c r="H181" s="211">
        <v>1559.5</v>
      </c>
      <c r="I181" s="211">
        <v>0</v>
      </c>
      <c r="J181" s="211">
        <v>820</v>
      </c>
      <c r="K181" s="211">
        <f t="shared" si="48"/>
        <v>67802.98</v>
      </c>
      <c r="L181" s="211">
        <v>0</v>
      </c>
      <c r="M181" s="211">
        <v>0</v>
      </c>
      <c r="N181" s="211">
        <v>0</v>
      </c>
      <c r="O181" s="211">
        <f>IFERROR(
  IF(LOOKUP(2,1/($R$16:$R181&lt;&gt;""),$R$16:$R181)="12.2026",
    VLOOKUP(LOOKUP(2,1/($B$16:$B181&lt;&gt;""),$B$16:$B181), [1]Лист1!$C$12:$D$1205, 2, 0),
  IF(LOOKUP(2,1/($R$16:$R181&lt;&gt;""),$R$16:$R181)="12.2027",
    VLOOKUP(LOOKUP(2,1/($B$16:$B181&lt;&gt;""),$B$16:$B181), [1]Лист1!$C$1209:$D$2016, 2, 0),
  IF(LOOKUP(2,1/($R$16:$R181&lt;&gt;""),$R$16:$R181)="12.2028",
    VLOOKUP(LOOKUP(2,1/($B$16:$B181&lt;&gt;""),$B$16:$B181), [1]Лист1!$C$2020:$D$2907, 2, 0),
  ""))), "")</f>
        <v>67802.98</v>
      </c>
      <c r="P181" s="211">
        <f t="shared" si="49"/>
        <v>43.477383776851553</v>
      </c>
      <c r="Q181" s="237">
        <v>9673</v>
      </c>
      <c r="R181" s="30" t="s">
        <v>565</v>
      </c>
      <c r="S181" s="31"/>
      <c r="T181" s="217"/>
      <c r="U181" s="217"/>
    </row>
    <row r="182" spans="1:21" s="210" customFormat="1" ht="30" customHeight="1" x14ac:dyDescent="0.25">
      <c r="A182" s="212">
        <f>IF(B182&lt;&gt;"",MAX(A$1:A181)+1,"")</f>
        <v>159</v>
      </c>
      <c r="B182" s="223" t="s">
        <v>2646</v>
      </c>
      <c r="C182" s="212">
        <v>1990</v>
      </c>
      <c r="D182" s="212" t="s">
        <v>1844</v>
      </c>
      <c r="E182" s="212" t="s">
        <v>16</v>
      </c>
      <c r="F182" s="210">
        <v>9</v>
      </c>
      <c r="G182" s="210">
        <v>1</v>
      </c>
      <c r="H182" s="211">
        <v>3955</v>
      </c>
      <c r="I182" s="211">
        <v>1067.2</v>
      </c>
      <c r="J182" s="211">
        <v>2350.6999999999998</v>
      </c>
      <c r="K182" s="211">
        <f t="shared" si="48"/>
        <v>3756953.08</v>
      </c>
      <c r="L182" s="211">
        <v>0</v>
      </c>
      <c r="M182" s="211">
        <v>0</v>
      </c>
      <c r="N182" s="211">
        <v>0</v>
      </c>
      <c r="O182" s="211">
        <f>IFERROR(
  IF(LOOKUP(2,1/($R$16:$R182&lt;&gt;""),$R$16:$R182)="12.2026",
    VLOOKUP(LOOKUP(2,1/($B$16:$B182&lt;&gt;""),$B$16:$B182), [1]Лист1!$C$12:$D$1205, 2, 0),
  IF(LOOKUP(2,1/($R$16:$R182&lt;&gt;""),$R$16:$R182)="12.2027",
    VLOOKUP(LOOKUP(2,1/($B$16:$B182&lt;&gt;""),$B$16:$B182), [1]Лист1!$C$1209:$D$2016, 2, 0),
  IF(LOOKUP(2,1/($R$16:$R182&lt;&gt;""),$R$16:$R182)="12.2028",
    VLOOKUP(LOOKUP(2,1/($B$16:$B182&lt;&gt;""),$B$16:$B182), [1]Лист1!$C$2020:$D$2907, 2, 0),
  ""))), "")</f>
        <v>3756953.08</v>
      </c>
      <c r="P182" s="211">
        <f t="shared" si="49"/>
        <v>949.92492541087233</v>
      </c>
      <c r="Q182" s="237">
        <v>9673</v>
      </c>
      <c r="R182" s="30" t="s">
        <v>565</v>
      </c>
      <c r="S182" s="31"/>
      <c r="T182" s="217"/>
      <c r="U182" s="217"/>
    </row>
    <row r="183" spans="1:21" s="210" customFormat="1" ht="30" customHeight="1" x14ac:dyDescent="0.25">
      <c r="A183" s="212">
        <f>IF(B183&lt;&gt;"",MAX(A$1:A182)+1,"")</f>
        <v>160</v>
      </c>
      <c r="B183" s="223" t="s">
        <v>2647</v>
      </c>
      <c r="C183" s="212">
        <v>1990</v>
      </c>
      <c r="D183" s="212" t="s">
        <v>1844</v>
      </c>
      <c r="E183" s="212" t="s">
        <v>16</v>
      </c>
      <c r="F183" s="210">
        <v>9</v>
      </c>
      <c r="G183" s="210">
        <v>1</v>
      </c>
      <c r="H183" s="211">
        <v>5085.8</v>
      </c>
      <c r="I183" s="211">
        <v>1228.9000000000001</v>
      </c>
      <c r="J183" s="211">
        <v>2269.6</v>
      </c>
      <c r="K183" s="211">
        <f t="shared" si="48"/>
        <v>3756953.08</v>
      </c>
      <c r="L183" s="211">
        <v>0</v>
      </c>
      <c r="M183" s="211">
        <v>0</v>
      </c>
      <c r="N183" s="211">
        <v>0</v>
      </c>
      <c r="O183" s="211">
        <f>IFERROR(
  IF(LOOKUP(2,1/($R$16:$R183&lt;&gt;""),$R$16:$R183)="12.2026",
    VLOOKUP(LOOKUP(2,1/($B$16:$B183&lt;&gt;""),$B$16:$B183), [1]Лист1!$C$12:$D$1205, 2, 0),
  IF(LOOKUP(2,1/($R$16:$R183&lt;&gt;""),$R$16:$R183)="12.2027",
    VLOOKUP(LOOKUP(2,1/($B$16:$B183&lt;&gt;""),$B$16:$B183), [1]Лист1!$C$1209:$D$2016, 2, 0),
  IF(LOOKUP(2,1/($R$16:$R183&lt;&gt;""),$R$16:$R183)="12.2028",
    VLOOKUP(LOOKUP(2,1/($B$16:$B183&lt;&gt;""),$B$16:$B183), [1]Лист1!$C$2020:$D$2907, 2, 0),
  ""))), "")</f>
        <v>3756953.08</v>
      </c>
      <c r="P183" s="211">
        <f t="shared" si="49"/>
        <v>738.71427897282626</v>
      </c>
      <c r="Q183" s="237">
        <v>9673</v>
      </c>
      <c r="R183" s="30" t="s">
        <v>565</v>
      </c>
      <c r="S183" s="31"/>
      <c r="T183" s="217"/>
      <c r="U183" s="217"/>
    </row>
    <row r="184" spans="1:21" s="33" customFormat="1" ht="30" customHeight="1" x14ac:dyDescent="0.25">
      <c r="A184" s="212">
        <f>IF(B184&lt;&gt;"",MAX(A$1:A183)+1,"")</f>
        <v>161</v>
      </c>
      <c r="B184" s="223" t="s">
        <v>638</v>
      </c>
      <c r="C184" s="187">
        <v>1984</v>
      </c>
      <c r="D184" s="212" t="s">
        <v>1844</v>
      </c>
      <c r="E184" s="187" t="s">
        <v>18</v>
      </c>
      <c r="F184" s="210">
        <v>9</v>
      </c>
      <c r="G184" s="210">
        <v>4</v>
      </c>
      <c r="H184" s="211">
        <v>10520.4</v>
      </c>
      <c r="I184" s="211">
        <v>871.9</v>
      </c>
      <c r="J184" s="211">
        <v>7736.4</v>
      </c>
      <c r="K184" s="211">
        <f t="shared" ref="K184" si="54">SUM(L184:O184)</f>
        <v>187974.89</v>
      </c>
      <c r="L184" s="211">
        <v>0</v>
      </c>
      <c r="M184" s="211">
        <v>0</v>
      </c>
      <c r="N184" s="211">
        <v>0</v>
      </c>
      <c r="O184" s="211">
        <f>IFERROR(
  IF(LOOKUP(2,1/($R$16:$R184&lt;&gt;""),$R$16:$R184)="12.2026",
    VLOOKUP(LOOKUP(2,1/($B$16:$B184&lt;&gt;""),$B$16:$B184), [1]Лист1!$C$12:$D$1205, 2, 0),
  IF(LOOKUP(2,1/($R$16:$R184&lt;&gt;""),$R$16:$R184)="12.2027",
    VLOOKUP(LOOKUP(2,1/($B$16:$B184&lt;&gt;""),$B$16:$B184), [1]Лист1!$C$1209:$D$2016, 2, 0),
  IF(LOOKUP(2,1/($R$16:$R184&lt;&gt;""),$R$16:$R184)="12.2028",
    VLOOKUP(LOOKUP(2,1/($B$16:$B184&lt;&gt;""),$B$16:$B184), [1]Лист1!$C$2020:$D$2907, 2, 0),
  ""))), "")</f>
        <v>187974.89</v>
      </c>
      <c r="P184" s="211">
        <f t="shared" ref="P184" si="55">K184/H184</f>
        <v>17.867656172769099</v>
      </c>
      <c r="Q184" s="237">
        <v>9673</v>
      </c>
      <c r="R184" s="30" t="s">
        <v>564</v>
      </c>
      <c r="S184" s="32"/>
      <c r="T184" s="32"/>
      <c r="U184" s="32"/>
    </row>
    <row r="185" spans="1:21" s="33" customFormat="1" ht="30" customHeight="1" x14ac:dyDescent="0.25">
      <c r="A185" s="212">
        <f>IF(B185&lt;&gt;"",MAX(A$1:A184)+1,"")</f>
        <v>162</v>
      </c>
      <c r="B185" s="223" t="s">
        <v>637</v>
      </c>
      <c r="C185" s="187">
        <v>1981</v>
      </c>
      <c r="D185" s="212" t="s">
        <v>1844</v>
      </c>
      <c r="E185" s="187" t="s">
        <v>18</v>
      </c>
      <c r="F185" s="210">
        <v>5</v>
      </c>
      <c r="G185" s="210">
        <v>6</v>
      </c>
      <c r="H185" s="211">
        <v>6841.04</v>
      </c>
      <c r="I185" s="211">
        <v>0</v>
      </c>
      <c r="J185" s="211">
        <v>4649.57</v>
      </c>
      <c r="K185" s="211">
        <f t="shared" si="48"/>
        <v>42944718.800000004</v>
      </c>
      <c r="L185" s="211">
        <v>0</v>
      </c>
      <c r="M185" s="211">
        <v>0</v>
      </c>
      <c r="N185" s="211">
        <v>0</v>
      </c>
      <c r="O185" s="211">
        <f>IFERROR(
  IF(LOOKUP(2,1/($R$16:$R185&lt;&gt;""),$R$16:$R185)="12.2026",
    VLOOKUP(LOOKUP(2,1/($B$16:$B185&lt;&gt;""),$B$16:$B185), [1]Лист1!$C$12:$D$1205, 2, 0),
  IF(LOOKUP(2,1/($R$16:$R185&lt;&gt;""),$R$16:$R185)="12.2027",
    VLOOKUP(LOOKUP(2,1/($B$16:$B185&lt;&gt;""),$B$16:$B185), [1]Лист1!$C$1209:$D$2016, 2, 0),
  IF(LOOKUP(2,1/($R$16:$R185&lt;&gt;""),$R$16:$R185)="12.2028",
    VLOOKUP(LOOKUP(2,1/($B$16:$B185&lt;&gt;""),$B$16:$B185), [1]Лист1!$C$2020:$D$2907, 2, 0),
  ""))), "")</f>
        <v>42944718.800000004</v>
      </c>
      <c r="P185" s="211">
        <f t="shared" si="49"/>
        <v>6277.5131851297474</v>
      </c>
      <c r="Q185" s="237">
        <v>9673</v>
      </c>
      <c r="R185" s="30" t="s">
        <v>563</v>
      </c>
      <c r="S185" s="32"/>
      <c r="T185" s="32"/>
      <c r="U185" s="32"/>
    </row>
    <row r="186" spans="1:21" s="33" customFormat="1" ht="30" customHeight="1" x14ac:dyDescent="0.25">
      <c r="A186" s="212">
        <f>IF(B186&lt;&gt;"",MAX(A$1:A185)+1,"")</f>
        <v>163</v>
      </c>
      <c r="B186" s="223" t="s">
        <v>639</v>
      </c>
      <c r="C186" s="187">
        <v>1970</v>
      </c>
      <c r="D186" s="212" t="s">
        <v>1844</v>
      </c>
      <c r="E186" s="187" t="s">
        <v>16</v>
      </c>
      <c r="F186" s="210">
        <v>2</v>
      </c>
      <c r="G186" s="210">
        <v>2</v>
      </c>
      <c r="H186" s="211">
        <v>810</v>
      </c>
      <c r="I186" s="211">
        <v>0</v>
      </c>
      <c r="J186" s="211">
        <v>714.35</v>
      </c>
      <c r="K186" s="211">
        <f t="shared" si="48"/>
        <v>8469166.4000000004</v>
      </c>
      <c r="L186" s="211">
        <v>0</v>
      </c>
      <c r="M186" s="211">
        <v>0</v>
      </c>
      <c r="N186" s="211">
        <v>0</v>
      </c>
      <c r="O186" s="211">
        <f>IFERROR(
  IF(LOOKUP(2,1/($R$16:$R186&lt;&gt;""),$R$16:$R186)="12.2026",
    VLOOKUP(LOOKUP(2,1/($B$16:$B186&lt;&gt;""),$B$16:$B186), [1]Лист1!$C$12:$D$1205, 2, 0),
  IF(LOOKUP(2,1/($R$16:$R186&lt;&gt;""),$R$16:$R186)="12.2027",
    VLOOKUP(LOOKUP(2,1/($B$16:$B186&lt;&gt;""),$B$16:$B186), [1]Лист1!$C$1209:$D$2016, 2, 0),
  IF(LOOKUP(2,1/($R$16:$R186&lt;&gt;""),$R$16:$R186)="12.2028",
    VLOOKUP(LOOKUP(2,1/($B$16:$B186&lt;&gt;""),$B$16:$B186), [1]Лист1!$C$2020:$D$2907, 2, 0),
  ""))), "")</f>
        <v>8469166.4000000004</v>
      </c>
      <c r="P186" s="211">
        <f t="shared" si="49"/>
        <v>10455.760987654321</v>
      </c>
      <c r="Q186" s="237">
        <v>9673</v>
      </c>
      <c r="R186" s="30" t="s">
        <v>563</v>
      </c>
      <c r="S186" s="32"/>
      <c r="T186" s="32"/>
      <c r="U186" s="32"/>
    </row>
    <row r="187" spans="1:21" s="33" customFormat="1" ht="30" customHeight="1" x14ac:dyDescent="0.25">
      <c r="A187" s="212">
        <f>IF(B187&lt;&gt;"",MAX(A$1:A186)+1,"")</f>
        <v>164</v>
      </c>
      <c r="B187" s="223" t="s">
        <v>46</v>
      </c>
      <c r="C187" s="212">
        <v>1962</v>
      </c>
      <c r="D187" s="212" t="s">
        <v>1844</v>
      </c>
      <c r="E187" s="212" t="s">
        <v>16</v>
      </c>
      <c r="F187" s="212">
        <v>2</v>
      </c>
      <c r="G187" s="212">
        <v>2</v>
      </c>
      <c r="H187" s="211">
        <v>402.58</v>
      </c>
      <c r="I187" s="211">
        <v>0</v>
      </c>
      <c r="J187" s="211">
        <v>359.98</v>
      </c>
      <c r="K187" s="211">
        <f t="shared" si="48"/>
        <v>4017910</v>
      </c>
      <c r="L187" s="211">
        <v>0</v>
      </c>
      <c r="M187" s="211">
        <v>0</v>
      </c>
      <c r="N187" s="211">
        <v>0</v>
      </c>
      <c r="O187" s="211">
        <f>IFERROR(
  IF(LOOKUP(2,1/($R$16:$R187&lt;&gt;""),$R$16:$R187)="12.2026",
    VLOOKUP(LOOKUP(2,1/($B$16:$B187&lt;&gt;""),$B$16:$B187), [1]Лист1!$C$12:$D$1205, 2, 0),
  IF(LOOKUP(2,1/($R$16:$R187&lt;&gt;""),$R$16:$R187)="12.2027",
    VLOOKUP(LOOKUP(2,1/($B$16:$B187&lt;&gt;""),$B$16:$B187), [1]Лист1!$C$1209:$D$2016, 2, 0),
  IF(LOOKUP(2,1/($R$16:$R187&lt;&gt;""),$R$16:$R187)="12.2028",
    VLOOKUP(LOOKUP(2,1/($B$16:$B187&lt;&gt;""),$B$16:$B187), [1]Лист1!$C$2020:$D$2907, 2, 0),
  ""))), "")</f>
        <v>4017910</v>
      </c>
      <c r="P187" s="211">
        <f t="shared" si="49"/>
        <v>9980.401410899698</v>
      </c>
      <c r="Q187" s="237">
        <v>9673</v>
      </c>
      <c r="R187" s="30" t="s">
        <v>564</v>
      </c>
      <c r="S187" s="32"/>
      <c r="T187" s="32"/>
      <c r="U187" s="32"/>
    </row>
    <row r="188" spans="1:21" s="210" customFormat="1" ht="30" customHeight="1" x14ac:dyDescent="0.25">
      <c r="A188" s="212">
        <f>IF(B188&lt;&gt;"",MAX(A$1:A187)+1,"")</f>
        <v>165</v>
      </c>
      <c r="B188" s="223" t="s">
        <v>556</v>
      </c>
      <c r="C188" s="212">
        <v>1956</v>
      </c>
      <c r="D188" s="212" t="s">
        <v>1844</v>
      </c>
      <c r="E188" s="212" t="s">
        <v>16</v>
      </c>
      <c r="F188" s="210">
        <v>2</v>
      </c>
      <c r="G188" s="210">
        <v>2</v>
      </c>
      <c r="H188" s="211">
        <v>424.14</v>
      </c>
      <c r="I188" s="211">
        <v>0</v>
      </c>
      <c r="J188" s="211">
        <v>370.45</v>
      </c>
      <c r="K188" s="211">
        <f t="shared" si="48"/>
        <v>21841.33</v>
      </c>
      <c r="L188" s="211">
        <v>0</v>
      </c>
      <c r="M188" s="211">
        <v>0</v>
      </c>
      <c r="N188" s="211">
        <v>0</v>
      </c>
      <c r="O188" s="211">
        <f>IFERROR(
  IF(LOOKUP(2,1/($R$16:$R188&lt;&gt;""),$R$16:$R188)="12.2026",
    VLOOKUP(LOOKUP(2,1/($B$16:$B188&lt;&gt;""),$B$16:$B188), [1]Лист1!$C$12:$D$1205, 2, 0),
  IF(LOOKUP(2,1/($R$16:$R188&lt;&gt;""),$R$16:$R188)="12.2027",
    VLOOKUP(LOOKUP(2,1/($B$16:$B188&lt;&gt;""),$B$16:$B188), [1]Лист1!$C$1209:$D$2016, 2, 0),
  IF(LOOKUP(2,1/($R$16:$R188&lt;&gt;""),$R$16:$R188)="12.2028",
    VLOOKUP(LOOKUP(2,1/($B$16:$B188&lt;&gt;""),$B$16:$B188), [1]Лист1!$C$2020:$D$2907, 2, 0),
  ""))), "")</f>
        <v>21841.33</v>
      </c>
      <c r="P188" s="211">
        <f t="shared" si="49"/>
        <v>51.495567501296748</v>
      </c>
      <c r="Q188" s="237">
        <v>9673</v>
      </c>
      <c r="R188" s="30" t="s">
        <v>565</v>
      </c>
      <c r="S188" s="31"/>
      <c r="T188" s="217"/>
      <c r="U188" s="217"/>
    </row>
    <row r="189" spans="1:21" s="287" customFormat="1" ht="30" customHeight="1" x14ac:dyDescent="0.25">
      <c r="A189" s="285">
        <f>IF(B189&lt;&gt;"",MAX(A$1:A188)+1,"")</f>
        <v>166</v>
      </c>
      <c r="B189" s="283" t="s">
        <v>557</v>
      </c>
      <c r="C189" s="285">
        <v>1956</v>
      </c>
      <c r="D189" s="285" t="s">
        <v>1844</v>
      </c>
      <c r="E189" s="285" t="s">
        <v>16</v>
      </c>
      <c r="F189" s="287">
        <v>2</v>
      </c>
      <c r="G189" s="287">
        <v>2</v>
      </c>
      <c r="H189" s="282">
        <v>435.73</v>
      </c>
      <c r="I189" s="282">
        <v>0</v>
      </c>
      <c r="J189" s="282">
        <v>379.65</v>
      </c>
      <c r="K189" s="282">
        <f t="shared" si="48"/>
        <v>21841.33</v>
      </c>
      <c r="L189" s="282">
        <v>0</v>
      </c>
      <c r="M189" s="282">
        <v>0</v>
      </c>
      <c r="N189" s="282">
        <v>0</v>
      </c>
      <c r="O189" s="282">
        <f>IFERROR(
  IF(LOOKUP(2,1/($R$16:$R189&lt;&gt;""),$R$16:$R189)="12.2026",
    VLOOKUP(LOOKUP(2,1/($B$16:$B189&lt;&gt;""),$B$16:$B189), [1]Лист1!$C$12:$D$1205, 2, 0),
  IF(LOOKUP(2,1/($R$16:$R189&lt;&gt;""),$R$16:$R189)="12.2027",
    VLOOKUP(LOOKUP(2,1/($B$16:$B189&lt;&gt;""),$B$16:$B189), [1]Лист1!$C$1209:$D$2016, 2, 0),
  IF(LOOKUP(2,1/($R$16:$R189&lt;&gt;""),$R$16:$R189)="12.2028",
    VLOOKUP(LOOKUP(2,1/($B$16:$B189&lt;&gt;""),$B$16:$B189), [1]Лист1!$C$2020:$D$2907, 2, 0),
  ""))), "")</f>
        <v>21841.33</v>
      </c>
      <c r="P189" s="282">
        <f t="shared" si="49"/>
        <v>50.125834805957822</v>
      </c>
      <c r="Q189" s="289">
        <v>9673</v>
      </c>
      <c r="R189" s="30" t="s">
        <v>565</v>
      </c>
      <c r="S189" s="31"/>
      <c r="T189" s="293"/>
      <c r="U189" s="293"/>
    </row>
    <row r="190" spans="1:21" s="210" customFormat="1" ht="30" customHeight="1" x14ac:dyDescent="0.25">
      <c r="A190" s="212">
        <f>IF(B190&lt;&gt;"",MAX(A$1:A189)+1,"")</f>
        <v>167</v>
      </c>
      <c r="B190" s="223" t="s">
        <v>558</v>
      </c>
      <c r="C190" s="212">
        <v>1959</v>
      </c>
      <c r="D190" s="212" t="s">
        <v>1844</v>
      </c>
      <c r="E190" s="212" t="s">
        <v>16</v>
      </c>
      <c r="F190" s="210">
        <v>2</v>
      </c>
      <c r="G190" s="210">
        <v>1</v>
      </c>
      <c r="H190" s="211">
        <v>560.4</v>
      </c>
      <c r="I190" s="211">
        <v>0</v>
      </c>
      <c r="J190" s="211">
        <v>560.4</v>
      </c>
      <c r="K190" s="211">
        <f t="shared" si="48"/>
        <v>23081.88</v>
      </c>
      <c r="L190" s="211">
        <v>0</v>
      </c>
      <c r="M190" s="211">
        <v>0</v>
      </c>
      <c r="N190" s="211">
        <v>0</v>
      </c>
      <c r="O190" s="211">
        <f>IFERROR(
  IF(LOOKUP(2,1/($R$16:$R190&lt;&gt;""),$R$16:$R190)="12.2026",
    VLOOKUP(LOOKUP(2,1/($B$16:$B190&lt;&gt;""),$B$16:$B190), [1]Лист1!$C$12:$D$1205, 2, 0),
  IF(LOOKUP(2,1/($R$16:$R190&lt;&gt;""),$R$16:$R190)="12.2027",
    VLOOKUP(LOOKUP(2,1/($B$16:$B190&lt;&gt;""),$B$16:$B190), [1]Лист1!$C$1209:$D$2016, 2, 0),
  IF(LOOKUP(2,1/($R$16:$R190&lt;&gt;""),$R$16:$R190)="12.2028",
    VLOOKUP(LOOKUP(2,1/($B$16:$B190&lt;&gt;""),$B$16:$B190), [1]Лист1!$C$2020:$D$2907, 2, 0),
  ""))), "")</f>
        <v>23081.88</v>
      </c>
      <c r="P190" s="211">
        <f t="shared" si="49"/>
        <v>41.188222698072806</v>
      </c>
      <c r="Q190" s="237">
        <v>9673</v>
      </c>
      <c r="R190" s="30" t="s">
        <v>565</v>
      </c>
      <c r="S190" s="31"/>
      <c r="T190" s="217"/>
      <c r="U190" s="217"/>
    </row>
    <row r="191" spans="1:21" s="33" customFormat="1" ht="30" customHeight="1" x14ac:dyDescent="0.25">
      <c r="A191" s="212">
        <f>IF(B191&lt;&gt;"",MAX(A$1:A190)+1,"")</f>
        <v>168</v>
      </c>
      <c r="B191" s="223" t="s">
        <v>2505</v>
      </c>
      <c r="C191" s="212">
        <v>1967</v>
      </c>
      <c r="D191" s="212" t="s">
        <v>1844</v>
      </c>
      <c r="E191" s="212" t="s">
        <v>16</v>
      </c>
      <c r="F191" s="212">
        <v>3</v>
      </c>
      <c r="G191" s="212">
        <v>2</v>
      </c>
      <c r="H191" s="211">
        <v>1243.53</v>
      </c>
      <c r="I191" s="211">
        <v>0</v>
      </c>
      <c r="J191" s="239">
        <v>954.74</v>
      </c>
      <c r="K191" s="211">
        <f t="shared" si="48"/>
        <v>11983332.5</v>
      </c>
      <c r="L191" s="211">
        <v>0</v>
      </c>
      <c r="M191" s="211">
        <v>0</v>
      </c>
      <c r="N191" s="211">
        <v>0</v>
      </c>
      <c r="O191" s="211">
        <f>IFERROR(
  IF(LOOKUP(2,1/($R$16:$R191&lt;&gt;""),$R$16:$R191)="12.2026",
    VLOOKUP(LOOKUP(2,1/($B$16:$B191&lt;&gt;""),$B$16:$B191), [1]Лист1!$C$12:$D$1205, 2, 0),
  IF(LOOKUP(2,1/($R$16:$R191&lt;&gt;""),$R$16:$R191)="12.2027",
    VLOOKUP(LOOKUP(2,1/($B$16:$B191&lt;&gt;""),$B$16:$B191), [1]Лист1!$C$1209:$D$2016, 2, 0),
  IF(LOOKUP(2,1/($R$16:$R191&lt;&gt;""),$R$16:$R191)="12.2028",
    VLOOKUP(LOOKUP(2,1/($B$16:$B191&lt;&gt;""),$B$16:$B191), [1]Лист1!$C$2020:$D$2907, 2, 0),
  ""))), "")</f>
        <v>11983332.5</v>
      </c>
      <c r="P191" s="211">
        <f t="shared" si="49"/>
        <v>9636.5447556552717</v>
      </c>
      <c r="Q191" s="237">
        <v>9673</v>
      </c>
      <c r="R191" s="30" t="s">
        <v>563</v>
      </c>
      <c r="S191" s="32"/>
      <c r="T191" s="32"/>
      <c r="U191" s="32"/>
    </row>
    <row r="192" spans="1:21" s="33" customFormat="1" ht="30" customHeight="1" x14ac:dyDescent="0.25">
      <c r="A192" s="212">
        <f>IF(B192&lt;&gt;"",MAX(A$1:A191)+1,"")</f>
        <v>169</v>
      </c>
      <c r="B192" s="223" t="s">
        <v>589</v>
      </c>
      <c r="C192" s="210">
        <v>1968</v>
      </c>
      <c r="D192" s="212" t="s">
        <v>1844</v>
      </c>
      <c r="E192" s="210" t="s">
        <v>18</v>
      </c>
      <c r="F192" s="210">
        <v>5</v>
      </c>
      <c r="G192" s="210">
        <v>4</v>
      </c>
      <c r="H192" s="211">
        <v>3476.2</v>
      </c>
      <c r="I192" s="211">
        <v>0</v>
      </c>
      <c r="J192" s="211">
        <v>2652.82</v>
      </c>
      <c r="K192" s="211">
        <f t="shared" si="48"/>
        <v>90274.39</v>
      </c>
      <c r="L192" s="211">
        <v>0</v>
      </c>
      <c r="M192" s="211">
        <v>0</v>
      </c>
      <c r="N192" s="211">
        <v>0</v>
      </c>
      <c r="O192" s="211">
        <f>IFERROR(
  IF(LOOKUP(2,1/($R$16:$R192&lt;&gt;""),$R$16:$R192)="12.2026",
    VLOOKUP(LOOKUP(2,1/($B$16:$B192&lt;&gt;""),$B$16:$B192), [1]Лист1!$C$12:$D$1205, 2, 0),
  IF(LOOKUP(2,1/($R$16:$R192&lt;&gt;""),$R$16:$R192)="12.2027",
    VLOOKUP(LOOKUP(2,1/($B$16:$B192&lt;&gt;""),$B$16:$B192), [1]Лист1!$C$1209:$D$2016, 2, 0),
  IF(LOOKUP(2,1/($R$16:$R192&lt;&gt;""),$R$16:$R192)="12.2028",
    VLOOKUP(LOOKUP(2,1/($B$16:$B192&lt;&gt;""),$B$16:$B192), [1]Лист1!$C$2020:$D$2907, 2, 0),
  ""))), "")</f>
        <v>90274.39</v>
      </c>
      <c r="P192" s="211">
        <f t="shared" si="49"/>
        <v>25.96927391979748</v>
      </c>
      <c r="Q192" s="237">
        <v>9673</v>
      </c>
      <c r="R192" s="30" t="s">
        <v>564</v>
      </c>
      <c r="S192" s="32"/>
      <c r="T192" s="32"/>
      <c r="U192" s="32"/>
    </row>
    <row r="193" spans="1:21" s="33" customFormat="1" ht="30" customHeight="1" x14ac:dyDescent="0.25">
      <c r="A193" s="212">
        <f>IF(B193&lt;&gt;"",MAX(A$1:A192)+1,"")</f>
        <v>170</v>
      </c>
      <c r="B193" s="223" t="s">
        <v>641</v>
      </c>
      <c r="C193" s="210">
        <v>1972</v>
      </c>
      <c r="D193" s="212" t="s">
        <v>1844</v>
      </c>
      <c r="E193" s="210" t="s">
        <v>16</v>
      </c>
      <c r="F193" s="210">
        <v>5</v>
      </c>
      <c r="G193" s="210">
        <v>6</v>
      </c>
      <c r="H193" s="211">
        <v>4503.6000000000004</v>
      </c>
      <c r="I193" s="211">
        <v>0</v>
      </c>
      <c r="J193" s="211">
        <v>4503.6400000000003</v>
      </c>
      <c r="K193" s="211">
        <f t="shared" si="48"/>
        <v>40344418</v>
      </c>
      <c r="L193" s="211">
        <v>0</v>
      </c>
      <c r="M193" s="211">
        <v>0</v>
      </c>
      <c r="N193" s="211">
        <v>0</v>
      </c>
      <c r="O193" s="211">
        <f>IFERROR(
  IF(LOOKUP(2,1/($R$16:$R193&lt;&gt;""),$R$16:$R193)="12.2026",
    VLOOKUP(LOOKUP(2,1/($B$16:$B193&lt;&gt;""),$B$16:$B193), [1]Лист1!$C$12:$D$1205, 2, 0),
  IF(LOOKUP(2,1/($R$16:$R193&lt;&gt;""),$R$16:$R193)="12.2027",
    VLOOKUP(LOOKUP(2,1/($B$16:$B193&lt;&gt;""),$B$16:$B193), [1]Лист1!$C$1209:$D$2016, 2, 0),
  IF(LOOKUP(2,1/($R$16:$R193&lt;&gt;""),$R$16:$R193)="12.2028",
    VLOOKUP(LOOKUP(2,1/($B$16:$B193&lt;&gt;""),$B$16:$B193), [1]Лист1!$C$2020:$D$2907, 2, 0),
  ""))), "")</f>
        <v>40344418</v>
      </c>
      <c r="P193" s="211">
        <f t="shared" si="49"/>
        <v>8958.2596145305979</v>
      </c>
      <c r="Q193" s="237">
        <v>9673</v>
      </c>
      <c r="R193" s="30" t="s">
        <v>563</v>
      </c>
      <c r="S193" s="32"/>
      <c r="T193" s="32"/>
      <c r="U193" s="32"/>
    </row>
    <row r="194" spans="1:21" s="33" customFormat="1" ht="30" customHeight="1" x14ac:dyDescent="0.25">
      <c r="A194" s="212">
        <f>IF(B194&lt;&gt;"",MAX(A$1:A193)+1,"")</f>
        <v>171</v>
      </c>
      <c r="B194" s="223" t="s">
        <v>642</v>
      </c>
      <c r="C194" s="210">
        <v>1970</v>
      </c>
      <c r="D194" s="212" t="s">
        <v>1844</v>
      </c>
      <c r="E194" s="210" t="s">
        <v>18</v>
      </c>
      <c r="F194" s="210">
        <v>5</v>
      </c>
      <c r="G194" s="210">
        <v>4</v>
      </c>
      <c r="H194" s="211">
        <v>3519.7</v>
      </c>
      <c r="I194" s="211">
        <v>50.6</v>
      </c>
      <c r="J194" s="211">
        <v>2609.87</v>
      </c>
      <c r="K194" s="211">
        <f t="shared" si="48"/>
        <v>21974480.5</v>
      </c>
      <c r="L194" s="211">
        <v>0</v>
      </c>
      <c r="M194" s="211">
        <v>0</v>
      </c>
      <c r="N194" s="211">
        <v>0</v>
      </c>
      <c r="O194" s="211">
        <f>IFERROR(
  IF(LOOKUP(2,1/($R$16:$R194&lt;&gt;""),$R$16:$R194)="12.2026",
    VLOOKUP(LOOKUP(2,1/($B$16:$B194&lt;&gt;""),$B$16:$B194), [1]Лист1!$C$12:$D$1205, 2, 0),
  IF(LOOKUP(2,1/($R$16:$R194&lt;&gt;""),$R$16:$R194)="12.2027",
    VLOOKUP(LOOKUP(2,1/($B$16:$B194&lt;&gt;""),$B$16:$B194), [1]Лист1!$C$1209:$D$2016, 2, 0),
  IF(LOOKUP(2,1/($R$16:$R194&lt;&gt;""),$R$16:$R194)="12.2028",
    VLOOKUP(LOOKUP(2,1/($B$16:$B194&lt;&gt;""),$B$16:$B194), [1]Лист1!$C$2020:$D$2907, 2, 0),
  ""))), "")</f>
        <v>21974480.5</v>
      </c>
      <c r="P194" s="211">
        <f t="shared" si="49"/>
        <v>6243.2822399636334</v>
      </c>
      <c r="Q194" s="237">
        <v>9673</v>
      </c>
      <c r="R194" s="30" t="s">
        <v>563</v>
      </c>
      <c r="S194" s="32"/>
      <c r="T194" s="32"/>
      <c r="U194" s="32"/>
    </row>
    <row r="195" spans="1:21" s="33" customFormat="1" ht="30" customHeight="1" x14ac:dyDescent="0.25">
      <c r="A195" s="212">
        <f>IF(B195&lt;&gt;"",MAX(A$1:A194)+1,"")</f>
        <v>172</v>
      </c>
      <c r="B195" s="194" t="s">
        <v>647</v>
      </c>
      <c r="C195" s="190">
        <v>1970</v>
      </c>
      <c r="D195" s="199" t="s">
        <v>1844</v>
      </c>
      <c r="E195" s="190" t="s">
        <v>16</v>
      </c>
      <c r="F195" s="190">
        <v>2</v>
      </c>
      <c r="G195" s="190">
        <v>2</v>
      </c>
      <c r="H195" s="192">
        <v>708.2</v>
      </c>
      <c r="I195" s="192">
        <v>0</v>
      </c>
      <c r="J195" s="192">
        <v>708.2</v>
      </c>
      <c r="K195" s="192">
        <f t="shared" si="48"/>
        <v>9855131.8000000007</v>
      </c>
      <c r="L195" s="192">
        <v>0</v>
      </c>
      <c r="M195" s="192">
        <v>0</v>
      </c>
      <c r="N195" s="192">
        <v>0</v>
      </c>
      <c r="O195" s="211">
        <f>IFERROR(
  IF(LOOKUP(2,1/($R$16:$R195&lt;&gt;""),$R$16:$R195)="12.2026",
    VLOOKUP(LOOKUP(2,1/($B$16:$B195&lt;&gt;""),$B$16:$B195), [1]Лист1!$C$12:$D$1205, 2, 0),
  IF(LOOKUP(2,1/($R$16:$R195&lt;&gt;""),$R$16:$R195)="12.2027",
    VLOOKUP(LOOKUP(2,1/($B$16:$B195&lt;&gt;""),$B$16:$B195), [1]Лист1!$C$1209:$D$2016, 2, 0),
  IF(LOOKUP(2,1/($R$16:$R195&lt;&gt;""),$R$16:$R195)="12.2028",
    VLOOKUP(LOOKUP(2,1/($B$16:$B195&lt;&gt;""),$B$16:$B195), [1]Лист1!$C$2020:$D$2907, 2, 0),
  ""))), "")</f>
        <v>9855131.8000000007</v>
      </c>
      <c r="P195" s="192">
        <f t="shared" si="49"/>
        <v>13915.746681728326</v>
      </c>
      <c r="Q195" s="196">
        <v>9673</v>
      </c>
      <c r="R195" s="97" t="s">
        <v>563</v>
      </c>
      <c r="S195" s="32"/>
      <c r="T195" s="32"/>
      <c r="U195" s="32"/>
    </row>
    <row r="196" spans="1:21" s="33" customFormat="1" ht="30" customHeight="1" x14ac:dyDescent="0.25">
      <c r="A196" s="212">
        <f>IF(B196&lt;&gt;"",MAX(A$1:A195)+1,"")</f>
        <v>173</v>
      </c>
      <c r="B196" s="223" t="s">
        <v>590</v>
      </c>
      <c r="C196" s="210">
        <v>1968</v>
      </c>
      <c r="D196" s="212" t="s">
        <v>1844</v>
      </c>
      <c r="E196" s="210" t="s">
        <v>16</v>
      </c>
      <c r="F196" s="210">
        <v>5</v>
      </c>
      <c r="G196" s="210">
        <v>4</v>
      </c>
      <c r="H196" s="211">
        <v>4255.24</v>
      </c>
      <c r="I196" s="211">
        <v>0</v>
      </c>
      <c r="J196" s="211">
        <v>3145.11</v>
      </c>
      <c r="K196" s="211">
        <f t="shared" si="48"/>
        <v>108853.31</v>
      </c>
      <c r="L196" s="211">
        <v>0</v>
      </c>
      <c r="M196" s="211">
        <v>0</v>
      </c>
      <c r="N196" s="211">
        <v>0</v>
      </c>
      <c r="O196" s="211">
        <f>IFERROR(
  IF(LOOKUP(2,1/($R$16:$R196&lt;&gt;""),$R$16:$R196)="12.2026",
    VLOOKUP(LOOKUP(2,1/($B$16:$B196&lt;&gt;""),$B$16:$B196), [1]Лист1!$C$12:$D$1205, 2, 0),
  IF(LOOKUP(2,1/($R$16:$R196&lt;&gt;""),$R$16:$R196)="12.2027",
    VLOOKUP(LOOKUP(2,1/($B$16:$B196&lt;&gt;""),$B$16:$B196), [1]Лист1!$C$1209:$D$2016, 2, 0),
  IF(LOOKUP(2,1/($R$16:$R196&lt;&gt;""),$R$16:$R196)="12.2028",
    VLOOKUP(LOOKUP(2,1/($B$16:$B196&lt;&gt;""),$B$16:$B196), [1]Лист1!$C$2020:$D$2907, 2, 0),
  ""))), "")</f>
        <v>108853.31</v>
      </c>
      <c r="P196" s="211">
        <f t="shared" si="49"/>
        <v>25.581003656668013</v>
      </c>
      <c r="Q196" s="237">
        <v>9673</v>
      </c>
      <c r="R196" s="30" t="s">
        <v>564</v>
      </c>
      <c r="S196" s="32"/>
      <c r="T196" s="32"/>
      <c r="U196" s="32"/>
    </row>
    <row r="197" spans="1:21" s="33" customFormat="1" ht="30" customHeight="1" x14ac:dyDescent="0.25">
      <c r="A197" s="212">
        <f>IF(B197&lt;&gt;"",MAX(A$1:A196)+1,"")</f>
        <v>174</v>
      </c>
      <c r="B197" s="223" t="s">
        <v>648</v>
      </c>
      <c r="C197" s="210">
        <v>1972</v>
      </c>
      <c r="D197" s="212" t="s">
        <v>1844</v>
      </c>
      <c r="E197" s="210" t="s">
        <v>16</v>
      </c>
      <c r="F197" s="210">
        <v>5</v>
      </c>
      <c r="G197" s="210">
        <v>4</v>
      </c>
      <c r="H197" s="211">
        <v>3520.4</v>
      </c>
      <c r="I197" s="211">
        <v>203.39</v>
      </c>
      <c r="J197" s="211">
        <v>3115.17</v>
      </c>
      <c r="K197" s="211">
        <f t="shared" si="48"/>
        <v>27318889</v>
      </c>
      <c r="L197" s="211">
        <v>0</v>
      </c>
      <c r="M197" s="211">
        <v>0</v>
      </c>
      <c r="N197" s="211">
        <v>0</v>
      </c>
      <c r="O197" s="211">
        <f>IFERROR(
  IF(LOOKUP(2,1/($R$16:$R197&lt;&gt;""),$R$16:$R197)="12.2026",
    VLOOKUP(LOOKUP(2,1/($B$16:$B197&lt;&gt;""),$B$16:$B197), [1]Лист1!$C$12:$D$1205, 2, 0),
  IF(LOOKUP(2,1/($R$16:$R197&lt;&gt;""),$R$16:$R197)="12.2027",
    VLOOKUP(LOOKUP(2,1/($B$16:$B197&lt;&gt;""),$B$16:$B197), [1]Лист1!$C$1209:$D$2016, 2, 0),
  IF(LOOKUP(2,1/($R$16:$R197&lt;&gt;""),$R$16:$R197)="12.2028",
    VLOOKUP(LOOKUP(2,1/($B$16:$B197&lt;&gt;""),$B$16:$B197), [1]Лист1!$C$2020:$D$2907, 2, 0),
  ""))), "")</f>
        <v>27318889</v>
      </c>
      <c r="P197" s="211">
        <f t="shared" si="49"/>
        <v>7760.1661742983752</v>
      </c>
      <c r="Q197" s="237">
        <v>9673</v>
      </c>
      <c r="R197" s="30" t="s">
        <v>563</v>
      </c>
      <c r="S197" s="32"/>
      <c r="T197" s="32"/>
      <c r="U197" s="32"/>
    </row>
    <row r="198" spans="1:21" s="96" customFormat="1" ht="30" customHeight="1" x14ac:dyDescent="0.25">
      <c r="A198" s="212">
        <f>IF(B198&lt;&gt;"",MAX(A$1:A197)+1,"")</f>
        <v>175</v>
      </c>
      <c r="B198" s="223" t="s">
        <v>640</v>
      </c>
      <c r="C198" s="210">
        <v>1968</v>
      </c>
      <c r="D198" s="212" t="s">
        <v>1844</v>
      </c>
      <c r="E198" s="210" t="s">
        <v>18</v>
      </c>
      <c r="F198" s="210">
        <v>5</v>
      </c>
      <c r="G198" s="210">
        <v>8</v>
      </c>
      <c r="H198" s="211">
        <v>7197.79</v>
      </c>
      <c r="I198" s="211">
        <v>0</v>
      </c>
      <c r="J198" s="211">
        <v>5268.23</v>
      </c>
      <c r="K198" s="211">
        <f t="shared" si="48"/>
        <v>43319817.050000004</v>
      </c>
      <c r="L198" s="211">
        <v>0</v>
      </c>
      <c r="M198" s="211">
        <v>0</v>
      </c>
      <c r="N198" s="211">
        <v>0</v>
      </c>
      <c r="O198" s="211">
        <f>IFERROR(
  IF(LOOKUP(2,1/($R$16:$R198&lt;&gt;""),$R$16:$R198)="12.2026",
    VLOOKUP(LOOKUP(2,1/($B$16:$B198&lt;&gt;""),$B$16:$B198), [1]Лист1!$C$12:$D$1205, 2, 0),
  IF(LOOKUP(2,1/($R$16:$R198&lt;&gt;""),$R$16:$R198)="12.2027",
    VLOOKUP(LOOKUP(2,1/($B$16:$B198&lt;&gt;""),$B$16:$B198), [1]Лист1!$C$1209:$D$2016, 2, 0),
  IF(LOOKUP(2,1/($R$16:$R198&lt;&gt;""),$R$16:$R198)="12.2028",
    VLOOKUP(LOOKUP(2,1/($B$16:$B198&lt;&gt;""),$B$16:$B198), [1]Лист1!$C$2020:$D$2907, 2, 0),
  ""))), "")</f>
        <v>43319817.050000004</v>
      </c>
      <c r="P198" s="211">
        <f t="shared" si="49"/>
        <v>6018.4885985837327</v>
      </c>
      <c r="Q198" s="237">
        <v>9673</v>
      </c>
      <c r="R198" s="30" t="s">
        <v>563</v>
      </c>
      <c r="S198" s="95"/>
      <c r="T198" s="95"/>
      <c r="U198" s="95"/>
    </row>
    <row r="199" spans="1:21" s="33" customFormat="1" ht="30" customHeight="1" x14ac:dyDescent="0.25">
      <c r="A199" s="212">
        <f>IF(B199&lt;&gt;"",MAX(A$1:A198)+1,"")</f>
        <v>176</v>
      </c>
      <c r="B199" s="193" t="s">
        <v>643</v>
      </c>
      <c r="C199" s="189">
        <v>1984</v>
      </c>
      <c r="D199" s="198" t="s">
        <v>1844</v>
      </c>
      <c r="E199" s="189" t="s">
        <v>16</v>
      </c>
      <c r="F199" s="189">
        <v>5</v>
      </c>
      <c r="G199" s="189">
        <v>4</v>
      </c>
      <c r="H199" s="191">
        <v>7234</v>
      </c>
      <c r="I199" s="191">
        <v>0</v>
      </c>
      <c r="J199" s="191">
        <v>5390.6</v>
      </c>
      <c r="K199" s="191">
        <f t="shared" ref="K199:K200" si="56">SUM(L199:O199)</f>
        <v>45440733</v>
      </c>
      <c r="L199" s="191">
        <v>0</v>
      </c>
      <c r="M199" s="191">
        <v>0</v>
      </c>
      <c r="N199" s="191">
        <v>0</v>
      </c>
      <c r="O199" s="211">
        <f>IFERROR(
  IF(LOOKUP(2,1/($R$16:$R199&lt;&gt;""),$R$16:$R199)="12.2026",
    VLOOKUP(LOOKUP(2,1/($B$16:$B199&lt;&gt;""),$B$16:$B199), [1]Лист1!$C$12:$D$1205, 2, 0),
  IF(LOOKUP(2,1/($R$16:$R199&lt;&gt;""),$R$16:$R199)="12.2027",
    VLOOKUP(LOOKUP(2,1/($B$16:$B199&lt;&gt;""),$B$16:$B199), [1]Лист1!$C$1209:$D$2016, 2, 0),
  IF(LOOKUP(2,1/($R$16:$R199&lt;&gt;""),$R$16:$R199)="12.2028",
    VLOOKUP(LOOKUP(2,1/($B$16:$B199&lt;&gt;""),$B$16:$B199), [1]Лист1!$C$2020:$D$2907, 2, 0),
  ""))), "")</f>
        <v>45440733</v>
      </c>
      <c r="P199" s="191">
        <f t="shared" ref="P199:P200" si="57">K199/H199</f>
        <v>6281.5500414708322</v>
      </c>
      <c r="Q199" s="195">
        <v>9673</v>
      </c>
      <c r="R199" s="94" t="s">
        <v>563</v>
      </c>
      <c r="S199" s="32"/>
      <c r="T199" s="32"/>
      <c r="U199" s="32"/>
    </row>
    <row r="200" spans="1:21" s="96" customFormat="1" ht="30" customHeight="1" x14ac:dyDescent="0.25">
      <c r="A200" s="212">
        <f>IF(B200&lt;&gt;"",MAX(A$1:A199)+1,"")</f>
        <v>177</v>
      </c>
      <c r="B200" s="223" t="s">
        <v>644</v>
      </c>
      <c r="C200" s="210">
        <v>1986</v>
      </c>
      <c r="D200" s="212" t="s">
        <v>1844</v>
      </c>
      <c r="E200" s="210" t="s">
        <v>16</v>
      </c>
      <c r="F200" s="210">
        <v>5</v>
      </c>
      <c r="G200" s="210">
        <v>4</v>
      </c>
      <c r="H200" s="211">
        <v>3033</v>
      </c>
      <c r="I200" s="211">
        <v>0</v>
      </c>
      <c r="J200" s="211">
        <v>2730.5</v>
      </c>
      <c r="K200" s="211">
        <f t="shared" si="56"/>
        <v>20308060</v>
      </c>
      <c r="L200" s="211">
        <v>0</v>
      </c>
      <c r="M200" s="211">
        <v>0</v>
      </c>
      <c r="N200" s="211">
        <v>0</v>
      </c>
      <c r="O200" s="211">
        <f>IFERROR(
  IF(LOOKUP(2,1/($R$16:$R200&lt;&gt;""),$R$16:$R200)="12.2026",
    VLOOKUP(LOOKUP(2,1/($B$16:$B200&lt;&gt;""),$B$16:$B200), [1]Лист1!$C$12:$D$1205, 2, 0),
  IF(LOOKUP(2,1/($R$16:$R200&lt;&gt;""),$R$16:$R200)="12.2027",
    VLOOKUP(LOOKUP(2,1/($B$16:$B200&lt;&gt;""),$B$16:$B200), [1]Лист1!$C$1209:$D$2016, 2, 0),
  IF(LOOKUP(2,1/($R$16:$R200&lt;&gt;""),$R$16:$R200)="12.2028",
    VLOOKUP(LOOKUP(2,1/($B$16:$B200&lt;&gt;""),$B$16:$B200), [1]Лист1!$C$2020:$D$2907, 2, 0),
  ""))), "")</f>
        <v>20308060</v>
      </c>
      <c r="P200" s="211">
        <f t="shared" si="57"/>
        <v>6695.7006264424663</v>
      </c>
      <c r="Q200" s="237">
        <v>9673</v>
      </c>
      <c r="R200" s="30" t="s">
        <v>563</v>
      </c>
      <c r="S200" s="95"/>
      <c r="T200" s="95"/>
      <c r="U200" s="95"/>
    </row>
    <row r="201" spans="1:21" s="33" customFormat="1" ht="30" customHeight="1" x14ac:dyDescent="0.25">
      <c r="A201" s="309">
        <f>IF(B201&lt;&gt;"",MAX(A$1:A200)+1,"")</f>
        <v>178</v>
      </c>
      <c r="B201" s="317" t="s">
        <v>2340</v>
      </c>
      <c r="C201" s="307">
        <v>1988</v>
      </c>
      <c r="D201" s="309" t="s">
        <v>1844</v>
      </c>
      <c r="E201" s="307" t="s">
        <v>16</v>
      </c>
      <c r="F201" s="307">
        <v>5</v>
      </c>
      <c r="G201" s="307">
        <v>4</v>
      </c>
      <c r="H201" s="311">
        <v>3691.2</v>
      </c>
      <c r="I201" s="311">
        <v>0</v>
      </c>
      <c r="J201" s="311">
        <v>2736.3</v>
      </c>
      <c r="K201" s="211">
        <f t="shared" ref="K201" si="58">SUM(L201:O201)</f>
        <v>3884976</v>
      </c>
      <c r="L201" s="211">
        <v>0</v>
      </c>
      <c r="M201" s="211">
        <v>0</v>
      </c>
      <c r="N201" s="211">
        <v>0</v>
      </c>
      <c r="O201" s="211">
        <f>IFERROR(
  IF(LOOKUP(2,1/($R$16:$R201&lt;&gt;""),$R$16:$R201)="12.2026",
    VLOOKUP(LOOKUP(2,1/($B$16:$B201&lt;&gt;""),$B$16:$B201), [1]Лист1!$C$12:$D$1205, 2, 0),
  IF(LOOKUP(2,1/($R$16:$R201&lt;&gt;""),$R$16:$R201)="12.2027",
    VLOOKUP(LOOKUP(2,1/($B$16:$B201&lt;&gt;""),$B$16:$B201), [1]Лист1!$C$1209:$D$2016, 2, 0),
  IF(LOOKUP(2,1/($R$16:$R201&lt;&gt;""),$R$16:$R201)="12.2028",
    VLOOKUP(LOOKUP(2,1/($B$16:$B201&lt;&gt;""),$B$16:$B201), [1]Лист1!$C$2020:$D$2907, 2, 0),
  ""))), "")</f>
        <v>3884976</v>
      </c>
      <c r="P201" s="211">
        <f t="shared" ref="P201" si="59">K201/H201</f>
        <v>1052.4967490247075</v>
      </c>
      <c r="Q201" s="237">
        <v>9673</v>
      </c>
      <c r="R201" s="30" t="s">
        <v>565</v>
      </c>
      <c r="S201" s="32"/>
      <c r="T201" s="32"/>
      <c r="U201" s="32"/>
    </row>
    <row r="202" spans="1:21" s="33" customFormat="1" ht="30" customHeight="1" x14ac:dyDescent="0.25">
      <c r="A202" s="310"/>
      <c r="B202" s="318"/>
      <c r="C202" s="308"/>
      <c r="D202" s="310"/>
      <c r="E202" s="308"/>
      <c r="F202" s="308"/>
      <c r="G202" s="308"/>
      <c r="H202" s="312"/>
      <c r="I202" s="312"/>
      <c r="J202" s="312"/>
      <c r="K202" s="211">
        <f t="shared" ref="K202" si="60">SUM(L202:O202)</f>
        <v>20774024</v>
      </c>
      <c r="L202" s="211">
        <v>0</v>
      </c>
      <c r="M202" s="211">
        <v>0</v>
      </c>
      <c r="N202" s="211">
        <v>0</v>
      </c>
      <c r="O202" s="211">
        <f>IFERROR(
  IF(LOOKUP(2,1/($R$16:$R202&lt;&gt;""),$R$16:$R202)="12.2026",
    VLOOKUP(LOOKUP(2,1/($B$16:$B202&lt;&gt;""),$B$16:$B202), [1]Лист1!$C$12:$D$1205, 2, 0),
  IF(LOOKUP(2,1/($R$16:$R202&lt;&gt;""),$R$16:$R202)="12.2027",
    VLOOKUP(LOOKUP(2,1/($B$16:$B202&lt;&gt;""),$B$16:$B202), [1]Лист1!$C$1209:$D$2016, 2, 0),
  IF(LOOKUP(2,1/($R$16:$R202&lt;&gt;""),$R$16:$R202)="12.2028",
    VLOOKUP(LOOKUP(2,1/($B$16:$B202&lt;&gt;""),$B$16:$B202), [1]Лист1!$C$2020:$D$2907, 2, 0),
  ""))), "")</f>
        <v>20774024</v>
      </c>
      <c r="P202" s="211">
        <f>K202/H201</f>
        <v>5627.9865626354576</v>
      </c>
      <c r="Q202" s="237">
        <v>9673</v>
      </c>
      <c r="R202" s="30" t="s">
        <v>563</v>
      </c>
      <c r="S202" s="32"/>
      <c r="T202" s="32"/>
      <c r="U202" s="32"/>
    </row>
    <row r="203" spans="1:21" s="33" customFormat="1" ht="30" customHeight="1" x14ac:dyDescent="0.25">
      <c r="A203" s="212">
        <f>IF(B203&lt;&gt;"",MAX(A$1:A202)+1,"")</f>
        <v>179</v>
      </c>
      <c r="B203" s="223" t="s">
        <v>645</v>
      </c>
      <c r="C203" s="187">
        <v>1997</v>
      </c>
      <c r="D203" s="212" t="s">
        <v>1844</v>
      </c>
      <c r="E203" s="212" t="s">
        <v>16</v>
      </c>
      <c r="F203" s="210">
        <v>5</v>
      </c>
      <c r="G203" s="210">
        <v>4</v>
      </c>
      <c r="H203" s="211">
        <v>3259.8</v>
      </c>
      <c r="I203" s="211">
        <v>0</v>
      </c>
      <c r="J203" s="211">
        <v>2907.9</v>
      </c>
      <c r="K203" s="211">
        <f t="shared" ref="K203:K209" si="61">SUM(L203:O203)</f>
        <v>23000298</v>
      </c>
      <c r="L203" s="211">
        <v>0</v>
      </c>
      <c r="M203" s="211">
        <v>0</v>
      </c>
      <c r="N203" s="211">
        <v>0</v>
      </c>
      <c r="O203" s="211">
        <f>IFERROR(
  IF(LOOKUP(2,1/($R$16:$R203&lt;&gt;""),$R$16:$R203)="12.2026",
    VLOOKUP(LOOKUP(2,1/($B$16:$B203&lt;&gt;""),$B$16:$B203), [1]Лист1!$C$12:$D$1205, 2, 0),
  IF(LOOKUP(2,1/($R$16:$R203&lt;&gt;""),$R$16:$R203)="12.2027",
    VLOOKUP(LOOKUP(2,1/($B$16:$B203&lt;&gt;""),$B$16:$B203), [1]Лист1!$C$1209:$D$2016, 2, 0),
  IF(LOOKUP(2,1/($R$16:$R203&lt;&gt;""),$R$16:$R203)="12.2028",
    VLOOKUP(LOOKUP(2,1/($B$16:$B203&lt;&gt;""),$B$16:$B203), [1]Лист1!$C$2020:$D$2907, 2, 0),
  ""))), "")</f>
        <v>23000298</v>
      </c>
      <c r="P203" s="211">
        <f t="shared" ref="P203:P209" si="62">K203/H203</f>
        <v>7055.7390023927846</v>
      </c>
      <c r="Q203" s="237">
        <v>9673</v>
      </c>
      <c r="R203" s="30" t="s">
        <v>563</v>
      </c>
      <c r="S203" s="32"/>
      <c r="T203" s="32"/>
      <c r="U203" s="32"/>
    </row>
    <row r="204" spans="1:21" s="33" customFormat="1" ht="30" customHeight="1" x14ac:dyDescent="0.25">
      <c r="A204" s="212">
        <f>IF(B204&lt;&gt;"",MAX(A$1:A203)+1,"")</f>
        <v>180</v>
      </c>
      <c r="B204" s="223" t="s">
        <v>646</v>
      </c>
      <c r="C204" s="210">
        <v>1992</v>
      </c>
      <c r="D204" s="212" t="s">
        <v>1844</v>
      </c>
      <c r="E204" s="210" t="s">
        <v>16</v>
      </c>
      <c r="F204" s="210">
        <v>5</v>
      </c>
      <c r="G204" s="210">
        <v>6</v>
      </c>
      <c r="H204" s="211">
        <v>3875.6</v>
      </c>
      <c r="I204" s="211">
        <v>0</v>
      </c>
      <c r="J204" s="211">
        <v>3875.6</v>
      </c>
      <c r="K204" s="211">
        <f t="shared" si="61"/>
        <v>25147840</v>
      </c>
      <c r="L204" s="211">
        <v>0</v>
      </c>
      <c r="M204" s="211">
        <v>0</v>
      </c>
      <c r="N204" s="211">
        <v>0</v>
      </c>
      <c r="O204" s="211">
        <f>IFERROR(
  IF(LOOKUP(2,1/($R$16:$R204&lt;&gt;""),$R$16:$R204)="12.2026",
    VLOOKUP(LOOKUP(2,1/($B$16:$B204&lt;&gt;""),$B$16:$B204), [1]Лист1!$C$12:$D$1205, 2, 0),
  IF(LOOKUP(2,1/($R$16:$R204&lt;&gt;""),$R$16:$R204)="12.2027",
    VLOOKUP(LOOKUP(2,1/($B$16:$B204&lt;&gt;""),$B$16:$B204), [1]Лист1!$C$1209:$D$2016, 2, 0),
  IF(LOOKUP(2,1/($R$16:$R204&lt;&gt;""),$R$16:$R204)="12.2028",
    VLOOKUP(LOOKUP(2,1/($B$16:$B204&lt;&gt;""),$B$16:$B204), [1]Лист1!$C$2020:$D$2907, 2, 0),
  ""))), "")</f>
        <v>25147840</v>
      </c>
      <c r="P204" s="211">
        <f t="shared" si="62"/>
        <v>6488.7604499948393</v>
      </c>
      <c r="Q204" s="237">
        <v>9673</v>
      </c>
      <c r="R204" s="30" t="s">
        <v>563</v>
      </c>
      <c r="S204" s="32"/>
      <c r="T204" s="32"/>
      <c r="U204" s="32"/>
    </row>
    <row r="205" spans="1:21" s="33" customFormat="1" ht="30" customHeight="1" x14ac:dyDescent="0.25">
      <c r="A205" s="309">
        <f>IF(B205&lt;&gt;"",MAX(A$1:A204)+1,"")</f>
        <v>181</v>
      </c>
      <c r="B205" s="317" t="s">
        <v>649</v>
      </c>
      <c r="C205" s="309">
        <v>1976</v>
      </c>
      <c r="D205" s="309" t="s">
        <v>1844</v>
      </c>
      <c r="E205" s="309" t="s">
        <v>16</v>
      </c>
      <c r="F205" s="307">
        <v>2</v>
      </c>
      <c r="G205" s="307">
        <v>2</v>
      </c>
      <c r="H205" s="311">
        <v>827.4</v>
      </c>
      <c r="I205" s="311">
        <v>0</v>
      </c>
      <c r="J205" s="311">
        <v>827.4</v>
      </c>
      <c r="K205" s="211">
        <f>SUM(L205:O205)</f>
        <v>5964696</v>
      </c>
      <c r="L205" s="211">
        <v>0</v>
      </c>
      <c r="M205" s="211">
        <v>0</v>
      </c>
      <c r="N205" s="211">
        <v>0</v>
      </c>
      <c r="O205" s="211">
        <f>IFERROR(
  IF(LOOKUP(2,1/($R$16:$R205&lt;&gt;""),$R$16:$R205)="12.2026",
    VLOOKUP(LOOKUP(2,1/($B$16:$B205&lt;&gt;""),$B$16:$B205), [1]Лист1!$C$12:$D$1205, 2, 0),
  IF(LOOKUP(2,1/($R$16:$R205&lt;&gt;""),$R$16:$R205)="12.2027",
    VLOOKUP(LOOKUP(2,1/($B$16:$B205&lt;&gt;""),$B$16:$B205), [1]Лист1!$C$1209:$D$2016, 2, 0),
  IF(LOOKUP(2,1/($R$16:$R205&lt;&gt;""),$R$16:$R205)="12.2028",
    VLOOKUP(LOOKUP(2,1/($B$16:$B205&lt;&gt;""),$B$16:$B205), [1]Лист1!$C$2020:$D$2907, 2, 0),
  ""))), "")</f>
        <v>5964696</v>
      </c>
      <c r="P205" s="211">
        <f t="shared" si="62"/>
        <v>7208.9630166787529</v>
      </c>
      <c r="Q205" s="237">
        <v>9673</v>
      </c>
      <c r="R205" s="30" t="s">
        <v>565</v>
      </c>
      <c r="S205" s="32"/>
      <c r="T205" s="32"/>
      <c r="U205" s="32"/>
    </row>
    <row r="206" spans="1:21" s="33" customFormat="1" ht="30" customHeight="1" x14ac:dyDescent="0.25">
      <c r="A206" s="310"/>
      <c r="B206" s="318"/>
      <c r="C206" s="310"/>
      <c r="D206" s="310"/>
      <c r="E206" s="310"/>
      <c r="F206" s="308"/>
      <c r="G206" s="308"/>
      <c r="H206" s="312"/>
      <c r="I206" s="312"/>
      <c r="J206" s="312"/>
      <c r="K206" s="211">
        <f t="shared" si="61"/>
        <v>1735912.2</v>
      </c>
      <c r="L206" s="211">
        <v>0</v>
      </c>
      <c r="M206" s="211">
        <v>0</v>
      </c>
      <c r="N206" s="211">
        <v>0</v>
      </c>
      <c r="O206" s="211">
        <f>IFERROR(
  IF(LOOKUP(2,1/($R$16:$R206&lt;&gt;""),$R$16:$R206)="12.2026",
    VLOOKUP(LOOKUP(2,1/($B$16:$B206&lt;&gt;""),$B$16:$B206), [1]Лист1!$C$12:$D$1205, 2, 0),
  IF(LOOKUP(2,1/($R$16:$R206&lt;&gt;""),$R$16:$R206)="12.2027",
    VLOOKUP(LOOKUP(2,1/($B$16:$B206&lt;&gt;""),$B$16:$B206), [1]Лист1!$C$1209:$D$2016, 2, 0),
  IF(LOOKUP(2,1/($R$16:$R206&lt;&gt;""),$R$16:$R206)="12.2028",
    VLOOKUP(LOOKUP(2,1/($B$16:$B206&lt;&gt;""),$B$16:$B206), [1]Лист1!$C$2020:$D$2907, 2, 0),
  ""))), "")</f>
        <v>1735912.2</v>
      </c>
      <c r="P206" s="211">
        <f>K206/H205</f>
        <v>2098.0326323422769</v>
      </c>
      <c r="Q206" s="237">
        <v>9673</v>
      </c>
      <c r="R206" s="30" t="s">
        <v>564</v>
      </c>
      <c r="S206" s="32"/>
      <c r="T206" s="32"/>
      <c r="U206" s="32"/>
    </row>
    <row r="207" spans="1:21" s="33" customFormat="1" ht="30" customHeight="1" x14ac:dyDescent="0.25">
      <c r="A207" s="309">
        <f>IF(B207&lt;&gt;"",MAX(A$1:A206)+1,"")</f>
        <v>182</v>
      </c>
      <c r="B207" s="317" t="s">
        <v>500</v>
      </c>
      <c r="C207" s="309">
        <v>1975</v>
      </c>
      <c r="D207" s="309" t="s">
        <v>1844</v>
      </c>
      <c r="E207" s="309" t="s">
        <v>16</v>
      </c>
      <c r="F207" s="307">
        <v>2</v>
      </c>
      <c r="G207" s="307">
        <v>2</v>
      </c>
      <c r="H207" s="311">
        <v>725.6</v>
      </c>
      <c r="I207" s="311">
        <v>0</v>
      </c>
      <c r="J207" s="311">
        <v>725.6</v>
      </c>
      <c r="K207" s="211">
        <f t="shared" ref="K207" si="63">SUM(L207:O207)</f>
        <v>2583360</v>
      </c>
      <c r="L207" s="211">
        <v>0</v>
      </c>
      <c r="M207" s="211">
        <v>0</v>
      </c>
      <c r="N207" s="211">
        <v>0</v>
      </c>
      <c r="O207" s="211">
        <f>IFERROR(
  IF(LOOKUP(2,1/($R$16:$R207&lt;&gt;""),$R$16:$R207)="12.2026",
    VLOOKUP(LOOKUP(2,1/($B$16:$B207&lt;&gt;""),$B$16:$B207), [1]Лист1!$C$12:$D$1205, 2, 0),
  IF(LOOKUP(2,1/($R$16:$R207&lt;&gt;""),$R$16:$R207)="12.2027",
    VLOOKUP(LOOKUP(2,1/($B$16:$B207&lt;&gt;""),$B$16:$B207), [1]Лист1!$C$1209:$D$2016, 2, 0),
  IF(LOOKUP(2,1/($R$16:$R207&lt;&gt;""),$R$16:$R207)="12.2028",
    VLOOKUP(LOOKUP(2,1/($B$16:$B207&lt;&gt;""),$B$16:$B207), [1]Лист1!$C$2020:$D$2907, 2, 0),
  ""))), "")</f>
        <v>2583360</v>
      </c>
      <c r="P207" s="211">
        <f t="shared" ref="P207" si="64">K207/H207</f>
        <v>3560.3087100330758</v>
      </c>
      <c r="Q207" s="237">
        <v>9673</v>
      </c>
      <c r="R207" s="30" t="s">
        <v>565</v>
      </c>
      <c r="S207" s="32"/>
      <c r="T207" s="32"/>
      <c r="U207" s="32"/>
    </row>
    <row r="208" spans="1:21" s="33" customFormat="1" ht="30" customHeight="1" x14ac:dyDescent="0.25">
      <c r="A208" s="310"/>
      <c r="B208" s="318"/>
      <c r="C208" s="310"/>
      <c r="D208" s="310"/>
      <c r="E208" s="310"/>
      <c r="F208" s="308"/>
      <c r="G208" s="308"/>
      <c r="H208" s="312"/>
      <c r="I208" s="312"/>
      <c r="J208" s="312"/>
      <c r="K208" s="211">
        <f t="shared" si="61"/>
        <v>5037784.4000000004</v>
      </c>
      <c r="L208" s="211">
        <v>0</v>
      </c>
      <c r="M208" s="211">
        <v>0</v>
      </c>
      <c r="N208" s="211">
        <v>0</v>
      </c>
      <c r="O208" s="211">
        <f>IFERROR(
  IF(LOOKUP(2,1/($R$16:$R208&lt;&gt;""),$R$16:$R208)="12.2026",
    VLOOKUP(LOOKUP(2,1/($B$16:$B208&lt;&gt;""),$B$16:$B208), [1]Лист1!$C$12:$D$1205, 2, 0),
  IF(LOOKUP(2,1/($R$16:$R208&lt;&gt;""),$R$16:$R208)="12.2027",
    VLOOKUP(LOOKUP(2,1/($B$16:$B208&lt;&gt;""),$B$16:$B208), [1]Лист1!$C$1209:$D$2016, 2, 0),
  IF(LOOKUP(2,1/($R$16:$R208&lt;&gt;""),$R$16:$R208)="12.2028",
    VLOOKUP(LOOKUP(2,1/($B$16:$B208&lt;&gt;""),$B$16:$B208), [1]Лист1!$C$2020:$D$2907, 2, 0),
  ""))), "")</f>
        <v>5037784.4000000004</v>
      </c>
      <c r="P208" s="211">
        <f>K208/H207</f>
        <v>6942.9222712238152</v>
      </c>
      <c r="Q208" s="237">
        <v>9673</v>
      </c>
      <c r="R208" s="30" t="s">
        <v>563</v>
      </c>
      <c r="S208" s="32"/>
      <c r="T208" s="32"/>
      <c r="U208" s="32"/>
    </row>
    <row r="209" spans="1:21" s="33" customFormat="1" ht="30" customHeight="1" x14ac:dyDescent="0.25">
      <c r="A209" s="212">
        <f>IF(B209&lt;&gt;"",MAX(A$1:A208)+1,"")</f>
        <v>183</v>
      </c>
      <c r="B209" s="223" t="s">
        <v>650</v>
      </c>
      <c r="C209" s="212">
        <v>1970</v>
      </c>
      <c r="D209" s="212" t="s">
        <v>1844</v>
      </c>
      <c r="E209" s="212" t="s">
        <v>16</v>
      </c>
      <c r="F209" s="210">
        <v>2</v>
      </c>
      <c r="G209" s="210">
        <v>1</v>
      </c>
      <c r="H209" s="211">
        <v>400</v>
      </c>
      <c r="I209" s="211">
        <v>0</v>
      </c>
      <c r="J209" s="211">
        <v>358</v>
      </c>
      <c r="K209" s="211">
        <f t="shared" si="61"/>
        <v>7460820</v>
      </c>
      <c r="L209" s="211">
        <v>0</v>
      </c>
      <c r="M209" s="211">
        <v>0</v>
      </c>
      <c r="N209" s="211">
        <v>0</v>
      </c>
      <c r="O209" s="211">
        <f>IFERROR(
  IF(LOOKUP(2,1/($R$16:$R209&lt;&gt;""),$R$16:$R209)="12.2026",
    VLOOKUP(LOOKUP(2,1/($B$16:$B209&lt;&gt;""),$B$16:$B209), [1]Лист1!$C$12:$D$1205, 2, 0),
  IF(LOOKUP(2,1/($R$16:$R209&lt;&gt;""),$R$16:$R209)="12.2027",
    VLOOKUP(LOOKUP(2,1/($B$16:$B209&lt;&gt;""),$B$16:$B209), [1]Лист1!$C$1209:$D$2016, 2, 0),
  IF(LOOKUP(2,1/($R$16:$R209&lt;&gt;""),$R$16:$R209)="12.2028",
    VLOOKUP(LOOKUP(2,1/($B$16:$B209&lt;&gt;""),$B$16:$B209), [1]Лист1!$C$2020:$D$2907, 2, 0),
  ""))), "")</f>
        <v>7460820</v>
      </c>
      <c r="P209" s="211">
        <f t="shared" si="62"/>
        <v>18652.05</v>
      </c>
      <c r="Q209" s="237">
        <v>9673</v>
      </c>
      <c r="R209" s="30" t="s">
        <v>563</v>
      </c>
      <c r="S209" s="32"/>
      <c r="T209" s="32"/>
      <c r="U209" s="32"/>
    </row>
    <row r="210" spans="1:21" s="33" customFormat="1" ht="30" customHeight="1" x14ac:dyDescent="0.25">
      <c r="A210" s="212">
        <f>IF(B210&lt;&gt;"",MAX(A$1:A209)+1,"")</f>
        <v>184</v>
      </c>
      <c r="B210" s="223" t="s">
        <v>1859</v>
      </c>
      <c r="C210" s="212">
        <v>1968</v>
      </c>
      <c r="D210" s="212" t="s">
        <v>1844</v>
      </c>
      <c r="E210" s="210" t="s">
        <v>16</v>
      </c>
      <c r="F210" s="210">
        <v>2</v>
      </c>
      <c r="G210" s="210">
        <v>2</v>
      </c>
      <c r="H210" s="211">
        <v>567</v>
      </c>
      <c r="I210" s="211">
        <v>0</v>
      </c>
      <c r="J210" s="211">
        <v>500.8</v>
      </c>
      <c r="K210" s="211">
        <f t="shared" ref="K210:K239" si="65">SUM(L210:O210)</f>
        <v>7446098</v>
      </c>
      <c r="L210" s="211">
        <v>0</v>
      </c>
      <c r="M210" s="211">
        <v>0</v>
      </c>
      <c r="N210" s="211">
        <v>0</v>
      </c>
      <c r="O210" s="211">
        <f>IFERROR(
  IF(LOOKUP(2,1/($R$16:$R210&lt;&gt;""),$R$16:$R210)="12.2026",
    VLOOKUP(LOOKUP(2,1/($B$16:$B210&lt;&gt;""),$B$16:$B210), [1]Лист1!$C$12:$D$1205, 2, 0),
  IF(LOOKUP(2,1/($R$16:$R210&lt;&gt;""),$R$16:$R210)="12.2027",
    VLOOKUP(LOOKUP(2,1/($B$16:$B210&lt;&gt;""),$B$16:$B210), [1]Лист1!$C$1209:$D$2016, 2, 0),
  IF(LOOKUP(2,1/($R$16:$R210&lt;&gt;""),$R$16:$R210)="12.2028",
    VLOOKUP(LOOKUP(2,1/($B$16:$B210&lt;&gt;""),$B$16:$B210), [1]Лист1!$C$2020:$D$2907, 2, 0),
  ""))), "")</f>
        <v>7446098</v>
      </c>
      <c r="P210" s="211">
        <f t="shared" ref="P210:P239" si="66">K210/H210</f>
        <v>13132.447971781305</v>
      </c>
      <c r="Q210" s="237">
        <v>9673</v>
      </c>
      <c r="R210" s="30" t="s">
        <v>563</v>
      </c>
      <c r="S210" s="32"/>
      <c r="T210" s="32"/>
      <c r="U210" s="32"/>
    </row>
    <row r="211" spans="1:21" s="33" customFormat="1" ht="30" customHeight="1" x14ac:dyDescent="0.25">
      <c r="A211" s="212">
        <f>IF(B211&lt;&gt;"",MAX(A$1:A210)+1,"")</f>
        <v>185</v>
      </c>
      <c r="B211" s="223" t="s">
        <v>2506</v>
      </c>
      <c r="C211" s="212">
        <v>1966</v>
      </c>
      <c r="D211" s="212" t="s">
        <v>1844</v>
      </c>
      <c r="E211" s="212" t="s">
        <v>16</v>
      </c>
      <c r="F211" s="210">
        <v>2</v>
      </c>
      <c r="G211" s="210">
        <v>2</v>
      </c>
      <c r="H211" s="237">
        <v>593.6</v>
      </c>
      <c r="I211" s="237">
        <v>0</v>
      </c>
      <c r="J211" s="237">
        <v>555.6</v>
      </c>
      <c r="K211" s="211">
        <f t="shared" si="65"/>
        <v>3605981.6</v>
      </c>
      <c r="L211" s="211">
        <v>0</v>
      </c>
      <c r="M211" s="211">
        <v>0</v>
      </c>
      <c r="N211" s="211">
        <v>0</v>
      </c>
      <c r="O211" s="211">
        <f>IFERROR(
  IF(LOOKUP(2,1/($R$16:$R211&lt;&gt;""),$R$16:$R211)="12.2026",
    VLOOKUP(LOOKUP(2,1/($B$16:$B211&lt;&gt;""),$B$16:$B211), [1]Лист1!$C$12:$D$1205, 2, 0),
  IF(LOOKUP(2,1/($R$16:$R211&lt;&gt;""),$R$16:$R211)="12.2027",
    VLOOKUP(LOOKUP(2,1/($B$16:$B211&lt;&gt;""),$B$16:$B211), [1]Лист1!$C$1209:$D$2016, 2, 0),
  IF(LOOKUP(2,1/($R$16:$R211&lt;&gt;""),$R$16:$R211)="12.2028",
    VLOOKUP(LOOKUP(2,1/($B$16:$B211&lt;&gt;""),$B$16:$B211), [1]Лист1!$C$2020:$D$2907, 2, 0),
  ""))), "")</f>
        <v>3605981.6</v>
      </c>
      <c r="P211" s="211">
        <f t="shared" si="66"/>
        <v>6074.7668463611863</v>
      </c>
      <c r="Q211" s="237">
        <v>9673</v>
      </c>
      <c r="R211" s="30" t="s">
        <v>563</v>
      </c>
      <c r="S211" s="32"/>
      <c r="T211" s="32"/>
      <c r="U211" s="32"/>
    </row>
    <row r="212" spans="1:21" s="33" customFormat="1" ht="30" customHeight="1" x14ac:dyDescent="0.25">
      <c r="A212" s="212">
        <f>IF(B212&lt;&gt;"",MAX(A$1:A211)+1,"")</f>
        <v>186</v>
      </c>
      <c r="B212" s="223" t="s">
        <v>49</v>
      </c>
      <c r="C212" s="212">
        <v>1966</v>
      </c>
      <c r="D212" s="212" t="s">
        <v>1844</v>
      </c>
      <c r="E212" s="212" t="s">
        <v>16</v>
      </c>
      <c r="F212" s="210">
        <v>2</v>
      </c>
      <c r="G212" s="210">
        <v>2</v>
      </c>
      <c r="H212" s="211">
        <v>367.4</v>
      </c>
      <c r="I212" s="211">
        <v>0</v>
      </c>
      <c r="J212" s="211">
        <v>367.4</v>
      </c>
      <c r="K212" s="211">
        <f t="shared" si="65"/>
        <v>2081011.4</v>
      </c>
      <c r="L212" s="211">
        <v>0</v>
      </c>
      <c r="M212" s="211">
        <v>0</v>
      </c>
      <c r="N212" s="211">
        <v>0</v>
      </c>
      <c r="O212" s="211">
        <f>IFERROR(
  IF(LOOKUP(2,1/($R$16:$R212&lt;&gt;""),$R$16:$R212)="12.2026",
    VLOOKUP(LOOKUP(2,1/($B$16:$B212&lt;&gt;""),$B$16:$B212), [1]Лист1!$C$12:$D$1205, 2, 0),
  IF(LOOKUP(2,1/($R$16:$R212&lt;&gt;""),$R$16:$R212)="12.2027",
    VLOOKUP(LOOKUP(2,1/($B$16:$B212&lt;&gt;""),$B$16:$B212), [1]Лист1!$C$1209:$D$2016, 2, 0),
  IF(LOOKUP(2,1/($R$16:$R212&lt;&gt;""),$R$16:$R212)="12.2028",
    VLOOKUP(LOOKUP(2,1/($B$16:$B212&lt;&gt;""),$B$16:$B212), [1]Лист1!$C$2020:$D$2907, 2, 0),
  ""))), "")</f>
        <v>2081011.4</v>
      </c>
      <c r="P212" s="211">
        <f t="shared" si="66"/>
        <v>5664.1573217201958</v>
      </c>
      <c r="Q212" s="237">
        <v>9673</v>
      </c>
      <c r="R212" s="30" t="s">
        <v>564</v>
      </c>
      <c r="S212" s="32"/>
      <c r="T212" s="32"/>
      <c r="U212" s="32"/>
    </row>
    <row r="213" spans="1:21" s="33" customFormat="1" ht="30" customHeight="1" x14ac:dyDescent="0.25">
      <c r="A213" s="212">
        <f>IF(B213&lt;&gt;"",MAX(A$1:A212)+1,"")</f>
        <v>187</v>
      </c>
      <c r="B213" s="223" t="s">
        <v>50</v>
      </c>
      <c r="C213" s="212">
        <v>1966</v>
      </c>
      <c r="D213" s="212" t="s">
        <v>1844</v>
      </c>
      <c r="E213" s="212" t="s">
        <v>16</v>
      </c>
      <c r="F213" s="210">
        <v>2</v>
      </c>
      <c r="G213" s="210">
        <v>2</v>
      </c>
      <c r="H213" s="211">
        <v>365.9</v>
      </c>
      <c r="I213" s="211">
        <v>0</v>
      </c>
      <c r="J213" s="211">
        <v>365.9</v>
      </c>
      <c r="K213" s="211">
        <f t="shared" si="65"/>
        <v>4831383.9000000004</v>
      </c>
      <c r="L213" s="211">
        <v>0</v>
      </c>
      <c r="M213" s="211">
        <v>0</v>
      </c>
      <c r="N213" s="211">
        <v>0</v>
      </c>
      <c r="O213" s="211">
        <f>IFERROR(
  IF(LOOKUP(2,1/($R$16:$R213&lt;&gt;""),$R$16:$R213)="12.2026",
    VLOOKUP(LOOKUP(2,1/($B$16:$B213&lt;&gt;""),$B$16:$B213), [1]Лист1!$C$12:$D$1205, 2, 0),
  IF(LOOKUP(2,1/($R$16:$R213&lt;&gt;""),$R$16:$R213)="12.2027",
    VLOOKUP(LOOKUP(2,1/($B$16:$B213&lt;&gt;""),$B$16:$B213), [1]Лист1!$C$1209:$D$2016, 2, 0),
  IF(LOOKUP(2,1/($R$16:$R213&lt;&gt;""),$R$16:$R213)="12.2028",
    VLOOKUP(LOOKUP(2,1/($B$16:$B213&lt;&gt;""),$B$16:$B213), [1]Лист1!$C$2020:$D$2907, 2, 0),
  ""))), "")</f>
        <v>4831383.9000000004</v>
      </c>
      <c r="P213" s="211">
        <f t="shared" si="66"/>
        <v>13204.110139382346</v>
      </c>
      <c r="Q213" s="237">
        <v>9673</v>
      </c>
      <c r="R213" s="30" t="s">
        <v>564</v>
      </c>
      <c r="S213" s="32"/>
      <c r="T213" s="32"/>
      <c r="U213" s="32"/>
    </row>
    <row r="214" spans="1:21" s="33" customFormat="1" ht="30" customHeight="1" x14ac:dyDescent="0.25">
      <c r="A214" s="212">
        <f>IF(B214&lt;&gt;"",MAX(A$1:A213)+1,"")</f>
        <v>188</v>
      </c>
      <c r="B214" s="223" t="s">
        <v>651</v>
      </c>
      <c r="C214" s="212">
        <v>1969</v>
      </c>
      <c r="D214" s="212" t="s">
        <v>1844</v>
      </c>
      <c r="E214" s="210" t="s">
        <v>108</v>
      </c>
      <c r="F214" s="210">
        <v>2</v>
      </c>
      <c r="G214" s="210">
        <v>2</v>
      </c>
      <c r="H214" s="211">
        <v>574.6</v>
      </c>
      <c r="I214" s="211">
        <v>306.2</v>
      </c>
      <c r="J214" s="211">
        <v>268.39999999999998</v>
      </c>
      <c r="K214" s="211">
        <f t="shared" si="65"/>
        <v>4629436</v>
      </c>
      <c r="L214" s="211">
        <v>0</v>
      </c>
      <c r="M214" s="211">
        <v>0</v>
      </c>
      <c r="N214" s="211">
        <v>0</v>
      </c>
      <c r="O214" s="211">
        <f>IFERROR(
  IF(LOOKUP(2,1/($R$16:$R214&lt;&gt;""),$R$16:$R214)="12.2026",
    VLOOKUP(LOOKUP(2,1/($B$16:$B214&lt;&gt;""),$B$16:$B214), [1]Лист1!$C$12:$D$1205, 2, 0),
  IF(LOOKUP(2,1/($R$16:$R214&lt;&gt;""),$R$16:$R214)="12.2027",
    VLOOKUP(LOOKUP(2,1/($B$16:$B214&lt;&gt;""),$B$16:$B214), [1]Лист1!$C$1209:$D$2016, 2, 0),
  IF(LOOKUP(2,1/($R$16:$R214&lt;&gt;""),$R$16:$R214)="12.2028",
    VLOOKUP(LOOKUP(2,1/($B$16:$B214&lt;&gt;""),$B$16:$B214), [1]Лист1!$C$2020:$D$2907, 2, 0),
  ""))), "")</f>
        <v>4629436</v>
      </c>
      <c r="P214" s="211">
        <f t="shared" si="66"/>
        <v>8056.797772363383</v>
      </c>
      <c r="Q214" s="237">
        <v>9673</v>
      </c>
      <c r="R214" s="30" t="s">
        <v>563</v>
      </c>
      <c r="S214" s="32"/>
      <c r="T214" s="32"/>
      <c r="U214" s="32"/>
    </row>
    <row r="215" spans="1:21" s="33" customFormat="1" ht="30" customHeight="1" x14ac:dyDescent="0.25">
      <c r="A215" s="212">
        <f>IF(B215&lt;&gt;"",MAX(A$1:A214)+1,"")</f>
        <v>189</v>
      </c>
      <c r="B215" s="223" t="s">
        <v>591</v>
      </c>
      <c r="C215" s="212">
        <v>1963</v>
      </c>
      <c r="D215" s="212" t="s">
        <v>1844</v>
      </c>
      <c r="E215" s="212" t="s">
        <v>16</v>
      </c>
      <c r="F215" s="212">
        <v>2</v>
      </c>
      <c r="G215" s="212">
        <v>1</v>
      </c>
      <c r="H215" s="211">
        <v>401.1</v>
      </c>
      <c r="I215" s="211">
        <v>0</v>
      </c>
      <c r="J215" s="211">
        <v>201.05</v>
      </c>
      <c r="K215" s="211">
        <f t="shared" si="65"/>
        <v>45974.14</v>
      </c>
      <c r="L215" s="211">
        <v>0</v>
      </c>
      <c r="M215" s="211">
        <v>0</v>
      </c>
      <c r="N215" s="211">
        <v>0</v>
      </c>
      <c r="O215" s="211">
        <f>IFERROR(
  IF(LOOKUP(2,1/($R$16:$R215&lt;&gt;""),$R$16:$R215)="12.2026",
    VLOOKUP(LOOKUP(2,1/($B$16:$B215&lt;&gt;""),$B$16:$B215), [1]Лист1!$C$12:$D$1205, 2, 0),
  IF(LOOKUP(2,1/($R$16:$R215&lt;&gt;""),$R$16:$R215)="12.2027",
    VLOOKUP(LOOKUP(2,1/($B$16:$B215&lt;&gt;""),$B$16:$B215), [1]Лист1!$C$1209:$D$2016, 2, 0),
  IF(LOOKUP(2,1/($R$16:$R215&lt;&gt;""),$R$16:$R215)="12.2028",
    VLOOKUP(LOOKUP(2,1/($B$16:$B215&lt;&gt;""),$B$16:$B215), [1]Лист1!$C$2020:$D$2907, 2, 0),
  ""))), "")</f>
        <v>45974.14</v>
      </c>
      <c r="P215" s="211">
        <f t="shared" si="66"/>
        <v>114.62014460234354</v>
      </c>
      <c r="Q215" s="237">
        <v>9673</v>
      </c>
      <c r="R215" s="30" t="s">
        <v>564</v>
      </c>
      <c r="S215" s="32"/>
      <c r="T215" s="32"/>
      <c r="U215" s="32"/>
    </row>
    <row r="216" spans="1:21" s="33" customFormat="1" ht="30" customHeight="1" x14ac:dyDescent="0.25">
      <c r="A216" s="212">
        <f>IF(B216&lt;&gt;"",MAX(A$1:A215)+1,"")</f>
        <v>190</v>
      </c>
      <c r="B216" s="223" t="s">
        <v>592</v>
      </c>
      <c r="C216" s="212">
        <v>1968</v>
      </c>
      <c r="D216" s="212" t="s">
        <v>1844</v>
      </c>
      <c r="E216" s="212" t="s">
        <v>16</v>
      </c>
      <c r="F216" s="212">
        <v>2</v>
      </c>
      <c r="G216" s="212">
        <v>2</v>
      </c>
      <c r="H216" s="211">
        <v>572.4</v>
      </c>
      <c r="I216" s="211">
        <v>0</v>
      </c>
      <c r="J216" s="211">
        <v>523.6</v>
      </c>
      <c r="K216" s="211">
        <f t="shared" si="65"/>
        <v>62270.3</v>
      </c>
      <c r="L216" s="211">
        <v>0</v>
      </c>
      <c r="M216" s="211">
        <v>0</v>
      </c>
      <c r="N216" s="211">
        <v>0</v>
      </c>
      <c r="O216" s="211">
        <f>IFERROR(
  IF(LOOKUP(2,1/($R$16:$R216&lt;&gt;""),$R$16:$R216)="12.2026",
    VLOOKUP(LOOKUP(2,1/($B$16:$B216&lt;&gt;""),$B$16:$B216), [1]Лист1!$C$12:$D$1205, 2, 0),
  IF(LOOKUP(2,1/($R$16:$R216&lt;&gt;""),$R$16:$R216)="12.2027",
    VLOOKUP(LOOKUP(2,1/($B$16:$B216&lt;&gt;""),$B$16:$B216), [1]Лист1!$C$1209:$D$2016, 2, 0),
  IF(LOOKUP(2,1/($R$16:$R216&lt;&gt;""),$R$16:$R216)="12.2028",
    VLOOKUP(LOOKUP(2,1/($B$16:$B216&lt;&gt;""),$B$16:$B216), [1]Лист1!$C$2020:$D$2907, 2, 0),
  ""))), "")</f>
        <v>62270.3</v>
      </c>
      <c r="P216" s="211">
        <f t="shared" si="66"/>
        <v>108.78808525506639</v>
      </c>
      <c r="Q216" s="237">
        <v>9673</v>
      </c>
      <c r="R216" s="30" t="s">
        <v>564</v>
      </c>
      <c r="S216" s="32"/>
      <c r="T216" s="32"/>
      <c r="U216" s="32"/>
    </row>
    <row r="217" spans="1:21" s="33" customFormat="1" ht="30" customHeight="1" x14ac:dyDescent="0.25">
      <c r="A217" s="212">
        <f>IF(B217&lt;&gt;"",MAX(A$1:A216)+1,"")</f>
        <v>191</v>
      </c>
      <c r="B217" s="223" t="s">
        <v>48</v>
      </c>
      <c r="C217" s="212">
        <v>1967</v>
      </c>
      <c r="D217" s="212" t="s">
        <v>1844</v>
      </c>
      <c r="E217" s="212" t="s">
        <v>16</v>
      </c>
      <c r="F217" s="212">
        <v>2</v>
      </c>
      <c r="G217" s="212">
        <v>2</v>
      </c>
      <c r="H217" s="211">
        <v>625.29999999999995</v>
      </c>
      <c r="I217" s="211">
        <v>0</v>
      </c>
      <c r="J217" s="211">
        <v>587.9</v>
      </c>
      <c r="K217" s="211">
        <f t="shared" si="65"/>
        <v>7419130.9000000004</v>
      </c>
      <c r="L217" s="211">
        <v>0</v>
      </c>
      <c r="M217" s="211">
        <v>0</v>
      </c>
      <c r="N217" s="211">
        <v>0</v>
      </c>
      <c r="O217" s="211">
        <f>IFERROR(
  IF(LOOKUP(2,1/($R$16:$R217&lt;&gt;""),$R$16:$R217)="12.2026",
    VLOOKUP(LOOKUP(2,1/($B$16:$B217&lt;&gt;""),$B$16:$B217), [1]Лист1!$C$12:$D$1205, 2, 0),
  IF(LOOKUP(2,1/($R$16:$R217&lt;&gt;""),$R$16:$R217)="12.2027",
    VLOOKUP(LOOKUP(2,1/($B$16:$B217&lt;&gt;""),$B$16:$B217), [1]Лист1!$C$1209:$D$2016, 2, 0),
  IF(LOOKUP(2,1/($R$16:$R217&lt;&gt;""),$R$16:$R217)="12.2028",
    VLOOKUP(LOOKUP(2,1/($B$16:$B217&lt;&gt;""),$B$16:$B217), [1]Лист1!$C$2020:$D$2907, 2, 0),
  ""))), "")</f>
        <v>7419130.9000000004</v>
      </c>
      <c r="P217" s="211">
        <f t="shared" si="66"/>
        <v>11864.914281145051</v>
      </c>
      <c r="Q217" s="237">
        <v>9673</v>
      </c>
      <c r="R217" s="30" t="s">
        <v>564</v>
      </c>
      <c r="S217" s="32"/>
      <c r="T217" s="32"/>
      <c r="U217" s="32"/>
    </row>
    <row r="218" spans="1:21" s="33" customFormat="1" ht="30" customHeight="1" x14ac:dyDescent="0.25">
      <c r="A218" s="212">
        <f>IF(B218&lt;&gt;"",MAX(A$1:A217)+1,"")</f>
        <v>192</v>
      </c>
      <c r="B218" s="223" t="s">
        <v>652</v>
      </c>
      <c r="C218" s="212">
        <v>1969</v>
      </c>
      <c r="D218" s="212" t="s">
        <v>1844</v>
      </c>
      <c r="E218" s="212" t="s">
        <v>16</v>
      </c>
      <c r="F218" s="212">
        <v>2</v>
      </c>
      <c r="G218" s="212">
        <v>2</v>
      </c>
      <c r="H218" s="211">
        <v>563.79999999999995</v>
      </c>
      <c r="I218" s="211">
        <v>0</v>
      </c>
      <c r="J218" s="211">
        <v>516.70000000000005</v>
      </c>
      <c r="K218" s="211">
        <f t="shared" si="65"/>
        <v>5244731.1999999993</v>
      </c>
      <c r="L218" s="211">
        <v>0</v>
      </c>
      <c r="M218" s="211">
        <v>0</v>
      </c>
      <c r="N218" s="211">
        <v>0</v>
      </c>
      <c r="O218" s="211">
        <f>IFERROR(
  IF(LOOKUP(2,1/($R$16:$R218&lt;&gt;""),$R$16:$R218)="12.2026",
    VLOOKUP(LOOKUP(2,1/($B$16:$B218&lt;&gt;""),$B$16:$B218), [1]Лист1!$C$12:$D$1205, 2, 0),
  IF(LOOKUP(2,1/($R$16:$R218&lt;&gt;""),$R$16:$R218)="12.2027",
    VLOOKUP(LOOKUP(2,1/($B$16:$B218&lt;&gt;""),$B$16:$B218), [1]Лист1!$C$1209:$D$2016, 2, 0),
  IF(LOOKUP(2,1/($R$16:$R218&lt;&gt;""),$R$16:$R218)="12.2028",
    VLOOKUP(LOOKUP(2,1/($B$16:$B218&lt;&gt;""),$B$16:$B218), [1]Лист1!$C$2020:$D$2907, 2, 0),
  ""))), "")</f>
        <v>5244731.1999999993</v>
      </c>
      <c r="P218" s="211">
        <f t="shared" si="66"/>
        <v>9302.4675416814462</v>
      </c>
      <c r="Q218" s="237">
        <v>9673</v>
      </c>
      <c r="R218" s="30" t="s">
        <v>563</v>
      </c>
      <c r="S218" s="32"/>
      <c r="T218" s="32"/>
      <c r="U218" s="32"/>
    </row>
    <row r="219" spans="1:21" s="33" customFormat="1" ht="30" customHeight="1" x14ac:dyDescent="0.25">
      <c r="A219" s="212">
        <f>IF(B219&lt;&gt;"",MAX(A$1:A218)+1,"")</f>
        <v>193</v>
      </c>
      <c r="B219" s="223" t="s">
        <v>2507</v>
      </c>
      <c r="C219" s="212">
        <v>1965</v>
      </c>
      <c r="D219" s="212" t="s">
        <v>1844</v>
      </c>
      <c r="E219" s="212" t="s">
        <v>16</v>
      </c>
      <c r="F219" s="210">
        <v>2</v>
      </c>
      <c r="G219" s="210">
        <v>2</v>
      </c>
      <c r="H219" s="237">
        <v>615.20000000000005</v>
      </c>
      <c r="I219" s="237">
        <v>0</v>
      </c>
      <c r="J219" s="237">
        <v>575.9</v>
      </c>
      <c r="K219" s="211">
        <f t="shared" ref="K219:K220" si="67">SUM(L219:O219)</f>
        <v>1251485.6000000001</v>
      </c>
      <c r="L219" s="211">
        <v>0</v>
      </c>
      <c r="M219" s="211">
        <v>0</v>
      </c>
      <c r="N219" s="211">
        <v>0</v>
      </c>
      <c r="O219" s="211">
        <f>IFERROR(
  IF(LOOKUP(2,1/($R$16:$R219&lt;&gt;""),$R$16:$R219)="12.2026",
    VLOOKUP(LOOKUP(2,1/($B$16:$B219&lt;&gt;""),$B$16:$B219), [1]Лист1!$C$12:$D$1205, 2, 0),
  IF(LOOKUP(2,1/($R$16:$R219&lt;&gt;""),$R$16:$R219)="12.2027",
    VLOOKUP(LOOKUP(2,1/($B$16:$B219&lt;&gt;""),$B$16:$B219), [1]Лист1!$C$1209:$D$2016, 2, 0),
  IF(LOOKUP(2,1/($R$16:$R219&lt;&gt;""),$R$16:$R219)="12.2028",
    VLOOKUP(LOOKUP(2,1/($B$16:$B219&lt;&gt;""),$B$16:$B219), [1]Лист1!$C$2020:$D$2907, 2, 0),
  ""))), "")</f>
        <v>1251485.6000000001</v>
      </c>
      <c r="P219" s="211">
        <f t="shared" ref="P219:P220" si="68">K219/H219</f>
        <v>2034.2743823146943</v>
      </c>
      <c r="Q219" s="237">
        <v>9673</v>
      </c>
      <c r="R219" s="30" t="s">
        <v>563</v>
      </c>
      <c r="S219" s="32"/>
      <c r="T219" s="32"/>
      <c r="U219" s="32"/>
    </row>
    <row r="220" spans="1:21" s="33" customFormat="1" ht="30" customHeight="1" x14ac:dyDescent="0.25">
      <c r="A220" s="212">
        <f>IF(B220&lt;&gt;"",MAX(A$1:A219)+1,"")</f>
        <v>194</v>
      </c>
      <c r="B220" s="223" t="s">
        <v>47</v>
      </c>
      <c r="C220" s="212">
        <v>1964</v>
      </c>
      <c r="D220" s="212" t="s">
        <v>1844</v>
      </c>
      <c r="E220" s="212" t="s">
        <v>16</v>
      </c>
      <c r="F220" s="212">
        <v>2</v>
      </c>
      <c r="G220" s="212">
        <v>2</v>
      </c>
      <c r="H220" s="211">
        <v>409.4</v>
      </c>
      <c r="I220" s="211">
        <v>0</v>
      </c>
      <c r="J220" s="211">
        <v>367.7</v>
      </c>
      <c r="K220" s="211">
        <f t="shared" si="67"/>
        <v>4471288.2</v>
      </c>
      <c r="L220" s="211">
        <v>0</v>
      </c>
      <c r="M220" s="211">
        <v>0</v>
      </c>
      <c r="N220" s="211">
        <v>0</v>
      </c>
      <c r="O220" s="211">
        <f>IFERROR(
  IF(LOOKUP(2,1/($R$16:$R220&lt;&gt;""),$R$16:$R220)="12.2026",
    VLOOKUP(LOOKUP(2,1/($B$16:$B220&lt;&gt;""),$B$16:$B220), [1]Лист1!$C$12:$D$1205, 2, 0),
  IF(LOOKUP(2,1/($R$16:$R220&lt;&gt;""),$R$16:$R220)="12.2027",
    VLOOKUP(LOOKUP(2,1/($B$16:$B220&lt;&gt;""),$B$16:$B220), [1]Лист1!$C$1209:$D$2016, 2, 0),
  IF(LOOKUP(2,1/($R$16:$R220&lt;&gt;""),$R$16:$R220)="12.2028",
    VLOOKUP(LOOKUP(2,1/($B$16:$B220&lt;&gt;""),$B$16:$B220), [1]Лист1!$C$2020:$D$2907, 2, 0),
  ""))), "")</f>
        <v>4471288.2</v>
      </c>
      <c r="P220" s="211">
        <f t="shared" si="68"/>
        <v>10921.563751831951</v>
      </c>
      <c r="Q220" s="237">
        <v>9673</v>
      </c>
      <c r="R220" s="30" t="s">
        <v>564</v>
      </c>
      <c r="S220" s="32"/>
      <c r="T220" s="32"/>
      <c r="U220" s="32"/>
    </row>
    <row r="221" spans="1:21" s="33" customFormat="1" ht="30" customHeight="1" x14ac:dyDescent="0.25">
      <c r="A221" s="212">
        <f>IF(B221&lt;&gt;"",MAX(A$1:A220)+1,"")</f>
        <v>195</v>
      </c>
      <c r="B221" s="223" t="s">
        <v>2651</v>
      </c>
      <c r="C221" s="212">
        <v>1962</v>
      </c>
      <c r="D221" s="212" t="s">
        <v>1844</v>
      </c>
      <c r="E221" s="212" t="s">
        <v>16</v>
      </c>
      <c r="F221" s="210">
        <v>2</v>
      </c>
      <c r="G221" s="210">
        <v>1</v>
      </c>
      <c r="H221" s="211">
        <v>398.4</v>
      </c>
      <c r="I221" s="211">
        <v>0</v>
      </c>
      <c r="J221" s="211">
        <v>341</v>
      </c>
      <c r="K221" s="211">
        <f t="shared" si="65"/>
        <v>2649540</v>
      </c>
      <c r="L221" s="211">
        <v>0</v>
      </c>
      <c r="M221" s="211">
        <v>0</v>
      </c>
      <c r="N221" s="211">
        <v>0</v>
      </c>
      <c r="O221" s="211">
        <f>IFERROR(
  IF(LOOKUP(2,1/($R$16:$R221&lt;&gt;""),$R$16:$R221)="12.2026",
    VLOOKUP(LOOKUP(2,1/($B$16:$B221&lt;&gt;""),$B$16:$B221), [1]Лист1!$C$12:$D$1205, 2, 0),
  IF(LOOKUP(2,1/($R$16:$R221&lt;&gt;""),$R$16:$R221)="12.2027",
    VLOOKUP(LOOKUP(2,1/($B$16:$B221&lt;&gt;""),$B$16:$B221), [1]Лист1!$C$1209:$D$2016, 2, 0),
  IF(LOOKUP(2,1/($R$16:$R221&lt;&gt;""),$R$16:$R221)="12.2028",
    VLOOKUP(LOOKUP(2,1/($B$16:$B221&lt;&gt;""),$B$16:$B221), [1]Лист1!$C$2020:$D$2907, 2, 0),
  ""))), "")</f>
        <v>2649540</v>
      </c>
      <c r="P221" s="211">
        <f t="shared" si="66"/>
        <v>6650.4518072289156</v>
      </c>
      <c r="Q221" s="237">
        <v>9673</v>
      </c>
      <c r="R221" s="30" t="s">
        <v>565</v>
      </c>
      <c r="S221" s="32"/>
      <c r="T221" s="32"/>
      <c r="U221" s="32"/>
    </row>
    <row r="222" spans="1:21" s="33" customFormat="1" ht="30" customHeight="1" x14ac:dyDescent="0.25">
      <c r="A222" s="212">
        <f>IF(B222&lt;&gt;"",MAX(A$1:A221)+1,"")</f>
        <v>196</v>
      </c>
      <c r="B222" s="223" t="s">
        <v>52</v>
      </c>
      <c r="C222" s="212">
        <v>1963</v>
      </c>
      <c r="D222" s="212" t="s">
        <v>1844</v>
      </c>
      <c r="E222" s="212" t="s">
        <v>16</v>
      </c>
      <c r="F222" s="210">
        <v>2</v>
      </c>
      <c r="G222" s="210">
        <v>2</v>
      </c>
      <c r="H222" s="211">
        <v>400.6</v>
      </c>
      <c r="I222" s="211">
        <v>156.4</v>
      </c>
      <c r="J222" s="211">
        <v>244.2</v>
      </c>
      <c r="K222" s="211">
        <f t="shared" ref="K222" si="69">SUM(L222:O222)</f>
        <v>1934976</v>
      </c>
      <c r="L222" s="211">
        <v>0</v>
      </c>
      <c r="M222" s="211">
        <v>0</v>
      </c>
      <c r="N222" s="211">
        <v>0</v>
      </c>
      <c r="O222" s="211">
        <f>IFERROR(
  IF(LOOKUP(2,1/($R$16:$R222&lt;&gt;""),$R$16:$R222)="12.2026",
    VLOOKUP(LOOKUP(2,1/($B$16:$B222&lt;&gt;""),$B$16:$B222), [1]Лист1!$C$12:$D$1205, 2, 0),
  IF(LOOKUP(2,1/($R$16:$R222&lt;&gt;""),$R$16:$R222)="12.2027",
    VLOOKUP(LOOKUP(2,1/($B$16:$B222&lt;&gt;""),$B$16:$B222), [1]Лист1!$C$1209:$D$2016, 2, 0),
  IF(LOOKUP(2,1/($R$16:$R222&lt;&gt;""),$R$16:$R222)="12.2028",
    VLOOKUP(LOOKUP(2,1/($B$16:$B222&lt;&gt;""),$B$16:$B222), [1]Лист1!$C$2020:$D$2907, 2, 0),
  ""))), "")</f>
        <v>1934976</v>
      </c>
      <c r="P222" s="211">
        <f t="shared" ref="P222" si="70">K222/H222</f>
        <v>4830.1947079380925</v>
      </c>
      <c r="Q222" s="237">
        <v>9673</v>
      </c>
      <c r="R222" s="30" t="s">
        <v>564</v>
      </c>
      <c r="S222" s="32"/>
      <c r="T222" s="32"/>
      <c r="U222" s="32"/>
    </row>
    <row r="223" spans="1:21" s="33" customFormat="1" ht="30" customHeight="1" x14ac:dyDescent="0.25">
      <c r="A223" s="212">
        <f>IF(B223&lt;&gt;"",MAX(A$1:A222)+1,"")</f>
        <v>197</v>
      </c>
      <c r="B223" s="223" t="s">
        <v>51</v>
      </c>
      <c r="C223" s="212">
        <v>1963</v>
      </c>
      <c r="D223" s="212" t="s">
        <v>1844</v>
      </c>
      <c r="E223" s="212" t="s">
        <v>16</v>
      </c>
      <c r="F223" s="210">
        <v>2</v>
      </c>
      <c r="G223" s="210">
        <v>2</v>
      </c>
      <c r="H223" s="211">
        <v>397.08</v>
      </c>
      <c r="I223" s="211">
        <v>163.32</v>
      </c>
      <c r="J223" s="211">
        <v>233.76</v>
      </c>
      <c r="K223" s="211">
        <f t="shared" si="65"/>
        <v>45591.72</v>
      </c>
      <c r="L223" s="211">
        <v>0</v>
      </c>
      <c r="M223" s="211">
        <v>0</v>
      </c>
      <c r="N223" s="211">
        <v>0</v>
      </c>
      <c r="O223" s="211">
        <f>IFERROR(
  IF(LOOKUP(2,1/($R$16:$R223&lt;&gt;""),$R$16:$R223)="12.2026",
    VLOOKUP(LOOKUP(2,1/($B$16:$B223&lt;&gt;""),$B$16:$B223), [1]Лист1!$C$12:$D$1205, 2, 0),
  IF(LOOKUP(2,1/($R$16:$R223&lt;&gt;""),$R$16:$R223)="12.2027",
    VLOOKUP(LOOKUP(2,1/($B$16:$B223&lt;&gt;""),$B$16:$B223), [1]Лист1!$C$1209:$D$2016, 2, 0),
  IF(LOOKUP(2,1/($R$16:$R223&lt;&gt;""),$R$16:$R223)="12.2028",
    VLOOKUP(LOOKUP(2,1/($B$16:$B223&lt;&gt;""),$B$16:$B223), [1]Лист1!$C$2020:$D$2907, 2, 0),
  ""))), "")</f>
        <v>45591.72</v>
      </c>
      <c r="P223" s="211">
        <f t="shared" si="66"/>
        <v>114.81746751284376</v>
      </c>
      <c r="Q223" s="237">
        <v>9673</v>
      </c>
      <c r="R223" s="30" t="s">
        <v>564</v>
      </c>
      <c r="S223" s="32"/>
      <c r="T223" s="32"/>
      <c r="U223" s="32"/>
    </row>
    <row r="224" spans="1:21" s="33" customFormat="1" ht="30" customHeight="1" x14ac:dyDescent="0.25">
      <c r="A224" s="212">
        <f>IF(B224&lt;&gt;"",MAX(A$1:A223)+1,"")</f>
        <v>198</v>
      </c>
      <c r="B224" s="223" t="s">
        <v>593</v>
      </c>
      <c r="C224" s="212">
        <v>1961</v>
      </c>
      <c r="D224" s="212" t="s">
        <v>1844</v>
      </c>
      <c r="E224" s="212" t="s">
        <v>16</v>
      </c>
      <c r="F224" s="210">
        <v>2</v>
      </c>
      <c r="G224" s="210">
        <v>1</v>
      </c>
      <c r="H224" s="211">
        <v>305.85000000000002</v>
      </c>
      <c r="I224" s="211">
        <v>21.24</v>
      </c>
      <c r="J224" s="211">
        <v>284.61</v>
      </c>
      <c r="K224" s="211">
        <f t="shared" si="65"/>
        <v>40611.699999999997</v>
      </c>
      <c r="L224" s="211">
        <v>0</v>
      </c>
      <c r="M224" s="211">
        <v>0</v>
      </c>
      <c r="N224" s="211">
        <v>0</v>
      </c>
      <c r="O224" s="211">
        <f>IFERROR(
  IF(LOOKUP(2,1/($R$16:$R224&lt;&gt;""),$R$16:$R224)="12.2026",
    VLOOKUP(LOOKUP(2,1/($B$16:$B224&lt;&gt;""),$B$16:$B224), [1]Лист1!$C$12:$D$1205, 2, 0),
  IF(LOOKUP(2,1/($R$16:$R224&lt;&gt;""),$R$16:$R224)="12.2027",
    VLOOKUP(LOOKUP(2,1/($B$16:$B224&lt;&gt;""),$B$16:$B224), [1]Лист1!$C$1209:$D$2016, 2, 0),
  IF(LOOKUP(2,1/($R$16:$R224&lt;&gt;""),$R$16:$R224)="12.2028",
    VLOOKUP(LOOKUP(2,1/($B$16:$B224&lt;&gt;""),$B$16:$B224), [1]Лист1!$C$2020:$D$2907, 2, 0),
  ""))), "")</f>
        <v>40611.699999999997</v>
      </c>
      <c r="P224" s="211">
        <f t="shared" si="66"/>
        <v>132.78306359326464</v>
      </c>
      <c r="Q224" s="237">
        <v>9673</v>
      </c>
      <c r="R224" s="30" t="s">
        <v>564</v>
      </c>
      <c r="S224" s="32"/>
      <c r="T224" s="32"/>
      <c r="U224" s="32"/>
    </row>
    <row r="225" spans="1:21" s="33" customFormat="1" ht="30" customHeight="1" x14ac:dyDescent="0.25">
      <c r="A225" s="212">
        <f>IF(B225&lt;&gt;"",MAX(A$1:A224)+1,"")</f>
        <v>199</v>
      </c>
      <c r="B225" s="223" t="s">
        <v>2508</v>
      </c>
      <c r="C225" s="212">
        <v>1962</v>
      </c>
      <c r="D225" s="212" t="s">
        <v>1844</v>
      </c>
      <c r="E225" s="212" t="s">
        <v>16</v>
      </c>
      <c r="F225" s="210">
        <v>2</v>
      </c>
      <c r="G225" s="210">
        <v>2</v>
      </c>
      <c r="H225" s="237">
        <v>424.64</v>
      </c>
      <c r="I225" s="237">
        <v>0</v>
      </c>
      <c r="J225" s="237">
        <v>244.77</v>
      </c>
      <c r="K225" s="211">
        <f t="shared" si="65"/>
        <v>5405564.4000000004</v>
      </c>
      <c r="L225" s="211">
        <v>0</v>
      </c>
      <c r="M225" s="211">
        <v>0</v>
      </c>
      <c r="N225" s="211">
        <v>0</v>
      </c>
      <c r="O225" s="211">
        <f>IFERROR(
  IF(LOOKUP(2,1/($R$16:$R225&lt;&gt;""),$R$16:$R225)="12.2026",
    VLOOKUP(LOOKUP(2,1/($B$16:$B225&lt;&gt;""),$B$16:$B225), [1]Лист1!$C$12:$D$1205, 2, 0),
  IF(LOOKUP(2,1/($R$16:$R225&lt;&gt;""),$R$16:$R225)="12.2027",
    VLOOKUP(LOOKUP(2,1/($B$16:$B225&lt;&gt;""),$B$16:$B225), [1]Лист1!$C$1209:$D$2016, 2, 0),
  IF(LOOKUP(2,1/($R$16:$R225&lt;&gt;""),$R$16:$R225)="12.2028",
    VLOOKUP(LOOKUP(2,1/($B$16:$B225&lt;&gt;""),$B$16:$B225), [1]Лист1!$C$2020:$D$2907, 2, 0),
  ""))), "")</f>
        <v>5405564.4000000004</v>
      </c>
      <c r="P225" s="211">
        <f t="shared" si="66"/>
        <v>12729.757912584779</v>
      </c>
      <c r="Q225" s="237">
        <v>9673</v>
      </c>
      <c r="R225" s="30" t="s">
        <v>563</v>
      </c>
      <c r="S225" s="32"/>
      <c r="T225" s="32"/>
      <c r="U225" s="32"/>
    </row>
    <row r="226" spans="1:21" s="33" customFormat="1" ht="30" customHeight="1" x14ac:dyDescent="0.25">
      <c r="A226" s="212">
        <f>IF(B226&lt;&gt;"",MAX(A$1:A225)+1,"")</f>
        <v>200</v>
      </c>
      <c r="B226" s="223" t="s">
        <v>2509</v>
      </c>
      <c r="C226" s="212">
        <v>1962</v>
      </c>
      <c r="D226" s="212" t="s">
        <v>1844</v>
      </c>
      <c r="E226" s="212" t="s">
        <v>16</v>
      </c>
      <c r="F226" s="210">
        <v>2</v>
      </c>
      <c r="G226" s="210">
        <v>2</v>
      </c>
      <c r="H226" s="237">
        <v>422.58</v>
      </c>
      <c r="I226" s="237">
        <v>0</v>
      </c>
      <c r="J226" s="237">
        <v>242.69</v>
      </c>
      <c r="K226" s="211">
        <f t="shared" si="65"/>
        <v>5403586.7999999998</v>
      </c>
      <c r="L226" s="211">
        <v>0</v>
      </c>
      <c r="M226" s="211">
        <v>0</v>
      </c>
      <c r="N226" s="211">
        <v>0</v>
      </c>
      <c r="O226" s="211">
        <f>IFERROR(
  IF(LOOKUP(2,1/($R$16:$R226&lt;&gt;""),$R$16:$R226)="12.2026",
    VLOOKUP(LOOKUP(2,1/($B$16:$B226&lt;&gt;""),$B$16:$B226), [1]Лист1!$C$12:$D$1205, 2, 0),
  IF(LOOKUP(2,1/($R$16:$R226&lt;&gt;""),$R$16:$R226)="12.2027",
    VLOOKUP(LOOKUP(2,1/($B$16:$B226&lt;&gt;""),$B$16:$B226), [1]Лист1!$C$1209:$D$2016, 2, 0),
  IF(LOOKUP(2,1/($R$16:$R226&lt;&gt;""),$R$16:$R226)="12.2028",
    VLOOKUP(LOOKUP(2,1/($B$16:$B226&lt;&gt;""),$B$16:$B226), [1]Лист1!$C$2020:$D$2907, 2, 0),
  ""))), "")</f>
        <v>5403586.7999999998</v>
      </c>
      <c r="P226" s="211">
        <f t="shared" si="66"/>
        <v>12787.133323867671</v>
      </c>
      <c r="Q226" s="237">
        <v>9673</v>
      </c>
      <c r="R226" s="30" t="s">
        <v>563</v>
      </c>
      <c r="S226" s="32"/>
      <c r="T226" s="32"/>
      <c r="U226" s="32"/>
    </row>
    <row r="227" spans="1:21" s="33" customFormat="1" ht="30" customHeight="1" x14ac:dyDescent="0.25">
      <c r="A227" s="253">
        <f>IF(B227&lt;&gt;"",MAX(A$1:A226)+1,"")</f>
        <v>201</v>
      </c>
      <c r="B227" s="257" t="s">
        <v>490</v>
      </c>
      <c r="C227" s="253">
        <v>1964</v>
      </c>
      <c r="D227" s="253" t="s">
        <v>1844</v>
      </c>
      <c r="E227" s="253" t="s">
        <v>16</v>
      </c>
      <c r="F227" s="251">
        <v>2</v>
      </c>
      <c r="G227" s="251">
        <v>1</v>
      </c>
      <c r="H227" s="255">
        <v>531.59</v>
      </c>
      <c r="I227" s="255">
        <v>0</v>
      </c>
      <c r="J227" s="255">
        <v>531.6</v>
      </c>
      <c r="K227" s="255">
        <f t="shared" si="65"/>
        <v>58387.96</v>
      </c>
      <c r="L227" s="255">
        <v>0</v>
      </c>
      <c r="M227" s="255">
        <v>0</v>
      </c>
      <c r="N227" s="255">
        <v>0</v>
      </c>
      <c r="O227" s="255">
        <f>IFERROR(
  IF(LOOKUP(2,1/($R$16:$R227&lt;&gt;""),$R$16:$R227)="12.2026",
    VLOOKUP(LOOKUP(2,1/($B$16:$B227&lt;&gt;""),$B$16:$B227), [1]Лист1!$C$12:$D$1205, 2, 0),
  IF(LOOKUP(2,1/($R$16:$R227&lt;&gt;""),$R$16:$R227)="12.2027",
    VLOOKUP(LOOKUP(2,1/($B$16:$B227&lt;&gt;""),$B$16:$B227), [1]Лист1!$C$1209:$D$2016, 2, 0),
  IF(LOOKUP(2,1/($R$16:$R227&lt;&gt;""),$R$16:$R227)="12.2028",
    VLOOKUP(LOOKUP(2,1/($B$16:$B227&lt;&gt;""),$B$16:$B227), [1]Лист1!$C$2020:$D$2907, 2, 0),
  ""))), "")</f>
        <v>58387.96</v>
      </c>
      <c r="P227" s="255">
        <f t="shared" si="66"/>
        <v>109.83645290543463</v>
      </c>
      <c r="Q227" s="274">
        <v>9673</v>
      </c>
      <c r="R227" s="94" t="s">
        <v>564</v>
      </c>
      <c r="S227" s="32"/>
      <c r="T227" s="32"/>
      <c r="U227" s="32"/>
    </row>
    <row r="228" spans="1:21" s="96" customFormat="1" ht="30" customHeight="1" x14ac:dyDescent="0.25">
      <c r="A228" s="285">
        <f>IF(B228&lt;&gt;"",MAX(A$1:A227)+1,"")</f>
        <v>202</v>
      </c>
      <c r="B228" s="283" t="s">
        <v>653</v>
      </c>
      <c r="C228" s="285">
        <v>1969</v>
      </c>
      <c r="D228" s="285" t="s">
        <v>1844</v>
      </c>
      <c r="E228" s="285" t="s">
        <v>16</v>
      </c>
      <c r="F228" s="285">
        <v>2</v>
      </c>
      <c r="G228" s="285">
        <v>2</v>
      </c>
      <c r="H228" s="282">
        <v>862</v>
      </c>
      <c r="I228" s="282">
        <v>0</v>
      </c>
      <c r="J228" s="282">
        <v>775.2</v>
      </c>
      <c r="K228" s="282">
        <f t="shared" si="65"/>
        <v>9619006</v>
      </c>
      <c r="L228" s="282">
        <v>0</v>
      </c>
      <c r="M228" s="282">
        <v>0</v>
      </c>
      <c r="N228" s="282">
        <v>0</v>
      </c>
      <c r="O228" s="282">
        <f>IFERROR(
  IF(LOOKUP(2,1/($R$16:$R228&lt;&gt;""),$R$16:$R228)="12.2026",
    VLOOKUP(LOOKUP(2,1/($B$16:$B228&lt;&gt;""),$B$16:$B228), [1]Лист1!$C$12:$D$1205, 2, 0),
  IF(LOOKUP(2,1/($R$16:$R228&lt;&gt;""),$R$16:$R228)="12.2027",
    VLOOKUP(LOOKUP(2,1/($B$16:$B228&lt;&gt;""),$B$16:$B228), [1]Лист1!$C$1209:$D$2016, 2, 0),
  IF(LOOKUP(2,1/($R$16:$R228&lt;&gt;""),$R$16:$R228)="12.2028",
    VLOOKUP(LOOKUP(2,1/($B$16:$B228&lt;&gt;""),$B$16:$B228), [1]Лист1!$C$2020:$D$2907, 2, 0),
  ""))), "")</f>
        <v>9619006</v>
      </c>
      <c r="P228" s="282">
        <f t="shared" si="66"/>
        <v>11158.939675174013</v>
      </c>
      <c r="Q228" s="289">
        <v>9673</v>
      </c>
      <c r="R228" s="30" t="s">
        <v>563</v>
      </c>
      <c r="S228" s="95"/>
      <c r="T228" s="95"/>
      <c r="U228" s="95"/>
    </row>
    <row r="229" spans="1:21" s="33" customFormat="1" ht="30" customHeight="1" x14ac:dyDescent="0.25">
      <c r="A229" s="254">
        <f>IF(B229&lt;&gt;"",MAX(A$1:A228)+1,"")</f>
        <v>203</v>
      </c>
      <c r="B229" s="258" t="s">
        <v>654</v>
      </c>
      <c r="C229" s="254">
        <v>1970</v>
      </c>
      <c r="D229" s="254" t="s">
        <v>1844</v>
      </c>
      <c r="E229" s="254" t="s">
        <v>16</v>
      </c>
      <c r="F229" s="254">
        <v>2</v>
      </c>
      <c r="G229" s="254">
        <v>2</v>
      </c>
      <c r="H229" s="256">
        <v>808.52</v>
      </c>
      <c r="I229" s="256">
        <v>0</v>
      </c>
      <c r="J229" s="256">
        <v>747.52</v>
      </c>
      <c r="K229" s="256">
        <f t="shared" si="65"/>
        <v>9430490.4800000004</v>
      </c>
      <c r="L229" s="256">
        <v>0</v>
      </c>
      <c r="M229" s="256">
        <v>0</v>
      </c>
      <c r="N229" s="256">
        <v>0</v>
      </c>
      <c r="O229" s="256">
        <f>IFERROR(
  IF(LOOKUP(2,1/($R$16:$R229&lt;&gt;""),$R$16:$R229)="12.2026",
    VLOOKUP(LOOKUP(2,1/($B$16:$B229&lt;&gt;""),$B$16:$B229), [1]Лист1!$C$12:$D$1205, 2, 0),
  IF(LOOKUP(2,1/($R$16:$R229&lt;&gt;""),$R$16:$R229)="12.2027",
    VLOOKUP(LOOKUP(2,1/($B$16:$B229&lt;&gt;""),$B$16:$B229), [1]Лист1!$C$1209:$D$2016, 2, 0),
  IF(LOOKUP(2,1/($R$16:$R229&lt;&gt;""),$R$16:$R229)="12.2028",
    VLOOKUP(LOOKUP(2,1/($B$16:$B229&lt;&gt;""),$B$16:$B229), [1]Лист1!$C$2020:$D$2907, 2, 0),
  ""))), "")</f>
        <v>9430490.4800000004</v>
      </c>
      <c r="P229" s="256">
        <f t="shared" si="66"/>
        <v>11663.892643348341</v>
      </c>
      <c r="Q229" s="275">
        <v>9673</v>
      </c>
      <c r="R229" s="97" t="s">
        <v>563</v>
      </c>
      <c r="S229" s="32"/>
      <c r="T229" s="32"/>
      <c r="U229" s="32"/>
    </row>
    <row r="230" spans="1:21" s="33" customFormat="1" ht="30" customHeight="1" x14ac:dyDescent="0.25">
      <c r="A230" s="212">
        <f>IF(B230&lt;&gt;"",MAX(A$1:A229)+1,"")</f>
        <v>204</v>
      </c>
      <c r="B230" s="223" t="s">
        <v>655</v>
      </c>
      <c r="C230" s="212">
        <v>1970</v>
      </c>
      <c r="D230" s="212" t="s">
        <v>1844</v>
      </c>
      <c r="E230" s="212" t="s">
        <v>16</v>
      </c>
      <c r="F230" s="212">
        <v>2</v>
      </c>
      <c r="G230" s="212">
        <v>2</v>
      </c>
      <c r="H230" s="211">
        <v>808.52</v>
      </c>
      <c r="I230" s="211">
        <v>0</v>
      </c>
      <c r="J230" s="211">
        <v>747.52</v>
      </c>
      <c r="K230" s="211">
        <f t="shared" si="65"/>
        <v>9441991.4800000004</v>
      </c>
      <c r="L230" s="211">
        <v>0</v>
      </c>
      <c r="M230" s="211">
        <v>0</v>
      </c>
      <c r="N230" s="211">
        <v>0</v>
      </c>
      <c r="O230" s="211">
        <f>IFERROR(
  IF(LOOKUP(2,1/($R$16:$R230&lt;&gt;""),$R$16:$R230)="12.2026",
    VLOOKUP(LOOKUP(2,1/($B$16:$B230&lt;&gt;""),$B$16:$B230), [1]Лист1!$C$12:$D$1205, 2, 0),
  IF(LOOKUP(2,1/($R$16:$R230&lt;&gt;""),$R$16:$R230)="12.2027",
    VLOOKUP(LOOKUP(2,1/($B$16:$B230&lt;&gt;""),$B$16:$B230), [1]Лист1!$C$1209:$D$2016, 2, 0),
  IF(LOOKUP(2,1/($R$16:$R230&lt;&gt;""),$R$16:$R230)="12.2028",
    VLOOKUP(LOOKUP(2,1/($B$16:$B230&lt;&gt;""),$B$16:$B230), [1]Лист1!$C$2020:$D$2907, 2, 0),
  ""))), "")</f>
        <v>9441991.4800000004</v>
      </c>
      <c r="P230" s="211">
        <f t="shared" si="66"/>
        <v>11678.117399693267</v>
      </c>
      <c r="Q230" s="237">
        <v>9673</v>
      </c>
      <c r="R230" s="30" t="s">
        <v>563</v>
      </c>
      <c r="S230" s="32"/>
      <c r="T230" s="32"/>
      <c r="U230" s="32"/>
    </row>
    <row r="231" spans="1:21" s="33" customFormat="1" ht="30" customHeight="1" x14ac:dyDescent="0.25">
      <c r="A231" s="212">
        <f>IF(B231&lt;&gt;"",MAX(A$1:A230)+1,"")</f>
        <v>205</v>
      </c>
      <c r="B231" s="223" t="s">
        <v>656</v>
      </c>
      <c r="C231" s="212">
        <v>1970</v>
      </c>
      <c r="D231" s="212" t="s">
        <v>1844</v>
      </c>
      <c r="E231" s="212" t="s">
        <v>16</v>
      </c>
      <c r="F231" s="212">
        <v>2</v>
      </c>
      <c r="G231" s="212">
        <v>2</v>
      </c>
      <c r="H231" s="211">
        <v>808.52</v>
      </c>
      <c r="I231" s="211">
        <v>0</v>
      </c>
      <c r="J231" s="211">
        <v>747.52</v>
      </c>
      <c r="K231" s="211">
        <f t="shared" si="65"/>
        <v>9453492.4800000004</v>
      </c>
      <c r="L231" s="211">
        <v>0</v>
      </c>
      <c r="M231" s="211">
        <v>0</v>
      </c>
      <c r="N231" s="211">
        <v>0</v>
      </c>
      <c r="O231" s="211">
        <f>IFERROR(
  IF(LOOKUP(2,1/($R$16:$R231&lt;&gt;""),$R$16:$R231)="12.2026",
    VLOOKUP(LOOKUP(2,1/($B$16:$B231&lt;&gt;""),$B$16:$B231), [1]Лист1!$C$12:$D$1205, 2, 0),
  IF(LOOKUP(2,1/($R$16:$R231&lt;&gt;""),$R$16:$R231)="12.2027",
    VLOOKUP(LOOKUP(2,1/($B$16:$B231&lt;&gt;""),$B$16:$B231), [1]Лист1!$C$1209:$D$2016, 2, 0),
  IF(LOOKUP(2,1/($R$16:$R231&lt;&gt;""),$R$16:$R231)="12.2028",
    VLOOKUP(LOOKUP(2,1/($B$16:$B231&lt;&gt;""),$B$16:$B231), [1]Лист1!$C$2020:$D$2907, 2, 0),
  ""))), "")</f>
        <v>9453492.4800000004</v>
      </c>
      <c r="P231" s="211">
        <f t="shared" si="66"/>
        <v>11692.342156038194</v>
      </c>
      <c r="Q231" s="237">
        <v>9673</v>
      </c>
      <c r="R231" s="30" t="s">
        <v>563</v>
      </c>
      <c r="S231" s="32"/>
      <c r="T231" s="32"/>
      <c r="U231" s="32"/>
    </row>
    <row r="232" spans="1:21" s="33" customFormat="1" ht="30" customHeight="1" x14ac:dyDescent="0.25">
      <c r="A232" s="212">
        <f>IF(B232&lt;&gt;"",MAX(A$1:A231)+1,"")</f>
        <v>206</v>
      </c>
      <c r="B232" s="193" t="s">
        <v>594</v>
      </c>
      <c r="C232" s="198">
        <v>1962</v>
      </c>
      <c r="D232" s="198">
        <v>2009</v>
      </c>
      <c r="E232" s="198" t="s">
        <v>16</v>
      </c>
      <c r="F232" s="198">
        <v>2</v>
      </c>
      <c r="G232" s="198">
        <v>2</v>
      </c>
      <c r="H232" s="191">
        <v>442.4</v>
      </c>
      <c r="I232" s="191">
        <v>0</v>
      </c>
      <c r="J232" s="191">
        <v>395.9</v>
      </c>
      <c r="K232" s="191">
        <f t="shared" si="65"/>
        <v>9037.06</v>
      </c>
      <c r="L232" s="191">
        <v>0</v>
      </c>
      <c r="M232" s="191">
        <v>0</v>
      </c>
      <c r="N232" s="191">
        <v>0</v>
      </c>
      <c r="O232" s="211">
        <f>IFERROR(
  IF(LOOKUP(2,1/($R$16:$R232&lt;&gt;""),$R$16:$R232)="12.2026",
    VLOOKUP(LOOKUP(2,1/($B$16:$B232&lt;&gt;""),$B$16:$B232), [1]Лист1!$C$12:$D$1205, 2, 0),
  IF(LOOKUP(2,1/($R$16:$R232&lt;&gt;""),$R$16:$R232)="12.2027",
    VLOOKUP(LOOKUP(2,1/($B$16:$B232&lt;&gt;""),$B$16:$B232), [1]Лист1!$C$1209:$D$2016, 2, 0),
  IF(LOOKUP(2,1/($R$16:$R232&lt;&gt;""),$R$16:$R232)="12.2028",
    VLOOKUP(LOOKUP(2,1/($B$16:$B232&lt;&gt;""),$B$16:$B232), [1]Лист1!$C$2020:$D$2907, 2, 0),
  ""))), "")</f>
        <v>9037.06</v>
      </c>
      <c r="P232" s="191">
        <f t="shared" si="66"/>
        <v>20.427350813743217</v>
      </c>
      <c r="Q232" s="195">
        <v>9673</v>
      </c>
      <c r="R232" s="94" t="s">
        <v>564</v>
      </c>
      <c r="S232" s="32"/>
      <c r="T232" s="32"/>
      <c r="U232" s="32"/>
    </row>
    <row r="233" spans="1:21" s="96" customFormat="1" ht="30" customHeight="1" x14ac:dyDescent="0.25">
      <c r="A233" s="212">
        <f>IF(B233&lt;&gt;"",MAX(A$1:A232)+1,"")</f>
        <v>207</v>
      </c>
      <c r="B233" s="223" t="s">
        <v>595</v>
      </c>
      <c r="C233" s="212">
        <v>1961</v>
      </c>
      <c r="D233" s="212">
        <v>2009</v>
      </c>
      <c r="E233" s="212" t="s">
        <v>16</v>
      </c>
      <c r="F233" s="212">
        <v>2</v>
      </c>
      <c r="G233" s="212">
        <v>1</v>
      </c>
      <c r="H233" s="211">
        <v>303.5</v>
      </c>
      <c r="I233" s="211">
        <v>0</v>
      </c>
      <c r="J233" s="211">
        <v>282.39999999999998</v>
      </c>
      <c r="K233" s="211">
        <f t="shared" si="65"/>
        <v>5895.08</v>
      </c>
      <c r="L233" s="211">
        <v>0</v>
      </c>
      <c r="M233" s="211">
        <v>0</v>
      </c>
      <c r="N233" s="211">
        <v>0</v>
      </c>
      <c r="O233" s="211">
        <f>IFERROR(
  IF(LOOKUP(2,1/($R$16:$R233&lt;&gt;""),$R$16:$R233)="12.2026",
    VLOOKUP(LOOKUP(2,1/($B$16:$B233&lt;&gt;""),$B$16:$B233), [1]Лист1!$C$12:$D$1205, 2, 0),
  IF(LOOKUP(2,1/($R$16:$R233&lt;&gt;""),$R$16:$R233)="12.2027",
    VLOOKUP(LOOKUP(2,1/($B$16:$B233&lt;&gt;""),$B$16:$B233), [1]Лист1!$C$1209:$D$2016, 2, 0),
  IF(LOOKUP(2,1/($R$16:$R233&lt;&gt;""),$R$16:$R233)="12.2028",
    VLOOKUP(LOOKUP(2,1/($B$16:$B233&lt;&gt;""),$B$16:$B233), [1]Лист1!$C$2020:$D$2907, 2, 0),
  ""))), "")</f>
        <v>5895.08</v>
      </c>
      <c r="P233" s="211">
        <f t="shared" si="66"/>
        <v>19.423657331136738</v>
      </c>
      <c r="Q233" s="237">
        <v>9673</v>
      </c>
      <c r="R233" s="30" t="s">
        <v>564</v>
      </c>
      <c r="S233" s="95"/>
      <c r="T233" s="95"/>
      <c r="U233" s="95"/>
    </row>
    <row r="234" spans="1:21" s="33" customFormat="1" ht="30" customHeight="1" x14ac:dyDescent="0.25">
      <c r="A234" s="212">
        <f>IF(B234&lt;&gt;"",MAX(A$1:A233)+1,"")</f>
        <v>208</v>
      </c>
      <c r="B234" s="194" t="s">
        <v>596</v>
      </c>
      <c r="C234" s="199">
        <v>1962</v>
      </c>
      <c r="D234" s="199">
        <v>2009</v>
      </c>
      <c r="E234" s="199" t="s">
        <v>16</v>
      </c>
      <c r="F234" s="199">
        <v>2</v>
      </c>
      <c r="G234" s="199">
        <v>2</v>
      </c>
      <c r="H234" s="192">
        <v>440.82</v>
      </c>
      <c r="I234" s="192">
        <v>0</v>
      </c>
      <c r="J234" s="192">
        <v>393.93</v>
      </c>
      <c r="K234" s="192">
        <f t="shared" si="65"/>
        <v>9032.7000000000007</v>
      </c>
      <c r="L234" s="192">
        <v>0</v>
      </c>
      <c r="M234" s="192">
        <v>0</v>
      </c>
      <c r="N234" s="192">
        <v>0</v>
      </c>
      <c r="O234" s="211">
        <f>IFERROR(
  IF(LOOKUP(2,1/($R$16:$R234&lt;&gt;""),$R$16:$R234)="12.2026",
    VLOOKUP(LOOKUP(2,1/($B$16:$B234&lt;&gt;""),$B$16:$B234), [1]Лист1!$C$12:$D$1205, 2, 0),
  IF(LOOKUP(2,1/($R$16:$R234&lt;&gt;""),$R$16:$R234)="12.2027",
    VLOOKUP(LOOKUP(2,1/($B$16:$B234&lt;&gt;""),$B$16:$B234), [1]Лист1!$C$1209:$D$2016, 2, 0),
  IF(LOOKUP(2,1/($R$16:$R234&lt;&gt;""),$R$16:$R234)="12.2028",
    VLOOKUP(LOOKUP(2,1/($B$16:$B234&lt;&gt;""),$B$16:$B234), [1]Лист1!$C$2020:$D$2907, 2, 0),
  ""))), "")</f>
        <v>9032.7000000000007</v>
      </c>
      <c r="P234" s="192">
        <f t="shared" si="66"/>
        <v>20.490676466585004</v>
      </c>
      <c r="Q234" s="196">
        <v>9673</v>
      </c>
      <c r="R234" s="97" t="s">
        <v>564</v>
      </c>
      <c r="S234" s="32"/>
      <c r="T234" s="32"/>
      <c r="U234" s="32"/>
    </row>
    <row r="235" spans="1:21" s="33" customFormat="1" ht="30" customHeight="1" x14ac:dyDescent="0.25">
      <c r="A235" s="212">
        <f>IF(B235&lt;&gt;"",MAX(A$1:A234)+1,"")</f>
        <v>209</v>
      </c>
      <c r="B235" s="223" t="s">
        <v>597</v>
      </c>
      <c r="C235" s="212">
        <v>1964</v>
      </c>
      <c r="D235" s="212">
        <v>2009</v>
      </c>
      <c r="E235" s="212" t="s">
        <v>16</v>
      </c>
      <c r="F235" s="212">
        <v>2</v>
      </c>
      <c r="G235" s="212">
        <v>2</v>
      </c>
      <c r="H235" s="211">
        <v>422.4</v>
      </c>
      <c r="I235" s="211">
        <v>0</v>
      </c>
      <c r="J235" s="211">
        <v>378.6</v>
      </c>
      <c r="K235" s="211">
        <f t="shared" si="65"/>
        <v>8981.89</v>
      </c>
      <c r="L235" s="211">
        <v>0</v>
      </c>
      <c r="M235" s="211">
        <v>0</v>
      </c>
      <c r="N235" s="211">
        <v>0</v>
      </c>
      <c r="O235" s="211">
        <f>IFERROR(
  IF(LOOKUP(2,1/($R$16:$R235&lt;&gt;""),$R$16:$R235)="12.2026",
    VLOOKUP(LOOKUP(2,1/($B$16:$B235&lt;&gt;""),$B$16:$B235), [1]Лист1!$C$12:$D$1205, 2, 0),
  IF(LOOKUP(2,1/($R$16:$R235&lt;&gt;""),$R$16:$R235)="12.2027",
    VLOOKUP(LOOKUP(2,1/($B$16:$B235&lt;&gt;""),$B$16:$B235), [1]Лист1!$C$1209:$D$2016, 2, 0),
  IF(LOOKUP(2,1/($R$16:$R235&lt;&gt;""),$R$16:$R235)="12.2028",
    VLOOKUP(LOOKUP(2,1/($B$16:$B235&lt;&gt;""),$B$16:$B235), [1]Лист1!$C$2020:$D$2907, 2, 0),
  ""))), "")</f>
        <v>8981.89</v>
      </c>
      <c r="P235" s="211">
        <f t="shared" si="66"/>
        <v>21.26394412878788</v>
      </c>
      <c r="Q235" s="237">
        <v>9673</v>
      </c>
      <c r="R235" s="30" t="s">
        <v>564</v>
      </c>
      <c r="S235" s="32"/>
      <c r="T235" s="32"/>
      <c r="U235" s="32"/>
    </row>
    <row r="236" spans="1:21" s="96" customFormat="1" ht="30" customHeight="1" x14ac:dyDescent="0.25">
      <c r="A236" s="212">
        <f>IF(B236&lt;&gt;"",MAX(A$1:A235)+1,"")</f>
        <v>210</v>
      </c>
      <c r="B236" s="223" t="s">
        <v>559</v>
      </c>
      <c r="C236" s="212">
        <v>1983</v>
      </c>
      <c r="D236" s="212" t="s">
        <v>1844</v>
      </c>
      <c r="E236" s="210" t="s">
        <v>16</v>
      </c>
      <c r="F236" s="210">
        <v>2</v>
      </c>
      <c r="G236" s="210">
        <v>2</v>
      </c>
      <c r="H236" s="211">
        <v>846.26</v>
      </c>
      <c r="I236" s="211">
        <v>0</v>
      </c>
      <c r="J236" s="211">
        <v>489.4</v>
      </c>
      <c r="K236" s="211">
        <f t="shared" ref="K236" si="71">SUM(L236:O236)</f>
        <v>7180.49</v>
      </c>
      <c r="L236" s="211">
        <v>0</v>
      </c>
      <c r="M236" s="211">
        <v>0</v>
      </c>
      <c r="N236" s="211">
        <v>0</v>
      </c>
      <c r="O236" s="211">
        <f>IFERROR(
  IF(LOOKUP(2,1/($R$16:$R236&lt;&gt;""),$R$16:$R236)="12.2026",
    VLOOKUP(LOOKUP(2,1/($B$16:$B236&lt;&gt;""),$B$16:$B236), [1]Лист1!$C$12:$D$1205, 2, 0),
  IF(LOOKUP(2,1/($R$16:$R236&lt;&gt;""),$R$16:$R236)="12.2027",
    VLOOKUP(LOOKUP(2,1/($B$16:$B236&lt;&gt;""),$B$16:$B236), [1]Лист1!$C$1209:$D$2016, 2, 0),
  IF(LOOKUP(2,1/($R$16:$R236&lt;&gt;""),$R$16:$R236)="12.2028",
    VLOOKUP(LOOKUP(2,1/($B$16:$B236&lt;&gt;""),$B$16:$B236), [1]Лист1!$C$2020:$D$2907, 2, 0),
  ""))), "")</f>
        <v>7180.49</v>
      </c>
      <c r="P236" s="211">
        <f t="shared" ref="P236" si="72">K236/H236</f>
        <v>8.4849691584146711</v>
      </c>
      <c r="Q236" s="237">
        <v>9673</v>
      </c>
      <c r="R236" s="30" t="s">
        <v>565</v>
      </c>
      <c r="S236" s="95"/>
      <c r="T236" s="95"/>
      <c r="U236" s="95"/>
    </row>
    <row r="237" spans="1:21" s="210" customFormat="1" ht="30" customHeight="1" x14ac:dyDescent="0.25">
      <c r="A237" s="212">
        <f>IF(B237&lt;&gt;"",MAX(A$1:A236)+1,"")</f>
        <v>211</v>
      </c>
      <c r="B237" s="223" t="s">
        <v>657</v>
      </c>
      <c r="C237" s="212">
        <v>1972</v>
      </c>
      <c r="D237" s="212" t="s">
        <v>1844</v>
      </c>
      <c r="E237" s="212" t="s">
        <v>16</v>
      </c>
      <c r="F237" s="212">
        <v>2</v>
      </c>
      <c r="G237" s="212">
        <v>2</v>
      </c>
      <c r="H237" s="211">
        <v>760.4</v>
      </c>
      <c r="I237" s="211">
        <v>0</v>
      </c>
      <c r="J237" s="211">
        <v>700.74</v>
      </c>
      <c r="K237" s="211">
        <f t="shared" si="65"/>
        <v>9465713.5999999996</v>
      </c>
      <c r="L237" s="211">
        <v>0</v>
      </c>
      <c r="M237" s="211">
        <v>0</v>
      </c>
      <c r="N237" s="211">
        <v>0</v>
      </c>
      <c r="O237" s="211">
        <f>IFERROR(
  IF(LOOKUP(2,1/($R$16:$R237&lt;&gt;""),$R$16:$R237)="12.2026",
    VLOOKUP(LOOKUP(2,1/($B$16:$B237&lt;&gt;""),$B$16:$B237), [1]Лист1!$C$12:$D$1205, 2, 0),
  IF(LOOKUP(2,1/($R$16:$R237&lt;&gt;""),$R$16:$R237)="12.2027",
    VLOOKUP(LOOKUP(2,1/($B$16:$B237&lt;&gt;""),$B$16:$B237), [1]Лист1!$C$1209:$D$2016, 2, 0),
  IF(LOOKUP(2,1/($R$16:$R237&lt;&gt;""),$R$16:$R237)="12.2028",
    VLOOKUP(LOOKUP(2,1/($B$16:$B237&lt;&gt;""),$B$16:$B237), [1]Лист1!$C$2020:$D$2907, 2, 0),
  ""))), "")</f>
        <v>9465713.5999999996</v>
      </c>
      <c r="P237" s="211">
        <f t="shared" si="66"/>
        <v>12448.334560757496</v>
      </c>
      <c r="Q237" s="237">
        <v>9673</v>
      </c>
      <c r="R237" s="30" t="s">
        <v>563</v>
      </c>
      <c r="S237" s="31"/>
      <c r="T237" s="217"/>
      <c r="U237" s="217"/>
    </row>
    <row r="238" spans="1:21" s="33" customFormat="1" ht="30" customHeight="1" x14ac:dyDescent="0.25">
      <c r="A238" s="212">
        <f>IF(B238&lt;&gt;"",MAX(A$1:A237)+1,"")</f>
        <v>212</v>
      </c>
      <c r="B238" s="194" t="s">
        <v>2510</v>
      </c>
      <c r="C238" s="199">
        <v>1966</v>
      </c>
      <c r="D238" s="199" t="s">
        <v>1844</v>
      </c>
      <c r="E238" s="199" t="s">
        <v>16</v>
      </c>
      <c r="F238" s="190">
        <v>3</v>
      </c>
      <c r="G238" s="190">
        <v>3</v>
      </c>
      <c r="H238" s="196">
        <v>2223.9</v>
      </c>
      <c r="I238" s="196">
        <v>0</v>
      </c>
      <c r="J238" s="196">
        <v>1546.6</v>
      </c>
      <c r="K238" s="192">
        <f t="shared" si="65"/>
        <v>8554193.5999999996</v>
      </c>
      <c r="L238" s="192">
        <v>0</v>
      </c>
      <c r="M238" s="192">
        <v>0</v>
      </c>
      <c r="N238" s="192">
        <v>0</v>
      </c>
      <c r="O238" s="211">
        <f>IFERROR(
  IF(LOOKUP(2,1/($R$16:$R238&lt;&gt;""),$R$16:$R238)="12.2026",
    VLOOKUP(LOOKUP(2,1/($B$16:$B238&lt;&gt;""),$B$16:$B238), [1]Лист1!$C$12:$D$1205, 2, 0),
  IF(LOOKUP(2,1/($R$16:$R238&lt;&gt;""),$R$16:$R238)="12.2027",
    VLOOKUP(LOOKUP(2,1/($B$16:$B238&lt;&gt;""),$B$16:$B238), [1]Лист1!$C$1209:$D$2016, 2, 0),
  IF(LOOKUP(2,1/($R$16:$R238&lt;&gt;""),$R$16:$R238)="12.2028",
    VLOOKUP(LOOKUP(2,1/($B$16:$B238&lt;&gt;""),$B$16:$B238), [1]Лист1!$C$2020:$D$2907, 2, 0),
  ""))), "")</f>
        <v>8554193.5999999996</v>
      </c>
      <c r="P238" s="192">
        <f t="shared" si="66"/>
        <v>3846.4830253158862</v>
      </c>
      <c r="Q238" s="196">
        <v>9673</v>
      </c>
      <c r="R238" s="97" t="s">
        <v>563</v>
      </c>
      <c r="S238" s="32"/>
      <c r="T238" s="32"/>
      <c r="U238" s="32"/>
    </row>
    <row r="239" spans="1:21" s="33" customFormat="1" ht="30" customHeight="1" x14ac:dyDescent="0.25">
      <c r="A239" s="212">
        <f>IF(B239&lt;&gt;"",MAX(A$1:A238)+1,"")</f>
        <v>213</v>
      </c>
      <c r="B239" s="223" t="s">
        <v>658</v>
      </c>
      <c r="C239" s="212">
        <v>1971</v>
      </c>
      <c r="D239" s="212" t="s">
        <v>1844</v>
      </c>
      <c r="E239" s="212" t="s">
        <v>16</v>
      </c>
      <c r="F239" s="210">
        <v>2</v>
      </c>
      <c r="G239" s="210">
        <v>2</v>
      </c>
      <c r="H239" s="211">
        <v>350</v>
      </c>
      <c r="I239" s="211">
        <v>0</v>
      </c>
      <c r="J239" s="211">
        <v>290</v>
      </c>
      <c r="K239" s="211">
        <f t="shared" si="65"/>
        <v>3196200</v>
      </c>
      <c r="L239" s="211">
        <v>0</v>
      </c>
      <c r="M239" s="211">
        <v>0</v>
      </c>
      <c r="N239" s="211">
        <v>0</v>
      </c>
      <c r="O239" s="211">
        <f>IFERROR(
  IF(LOOKUP(2,1/($R$16:$R239&lt;&gt;""),$R$16:$R239)="12.2026",
    VLOOKUP(LOOKUP(2,1/($B$16:$B239&lt;&gt;""),$B$16:$B239), [1]Лист1!$C$12:$D$1205, 2, 0),
  IF(LOOKUP(2,1/($R$16:$R239&lt;&gt;""),$R$16:$R239)="12.2027",
    VLOOKUP(LOOKUP(2,1/($B$16:$B239&lt;&gt;""),$B$16:$B239), [1]Лист1!$C$1209:$D$2016, 2, 0),
  IF(LOOKUP(2,1/($R$16:$R239&lt;&gt;""),$R$16:$R239)="12.2028",
    VLOOKUP(LOOKUP(2,1/($B$16:$B239&lt;&gt;""),$B$16:$B239), [1]Лист1!$C$2020:$D$2907, 2, 0),
  ""))), "")</f>
        <v>3196200</v>
      </c>
      <c r="P239" s="211">
        <f t="shared" si="66"/>
        <v>9132</v>
      </c>
      <c r="Q239" s="237">
        <v>9673</v>
      </c>
      <c r="R239" s="30" t="s">
        <v>563</v>
      </c>
      <c r="S239" s="32"/>
      <c r="T239" s="32"/>
      <c r="U239" s="32"/>
    </row>
    <row r="240" spans="1:21" s="33" customFormat="1" ht="30" customHeight="1" x14ac:dyDescent="0.25">
      <c r="A240" s="212">
        <f>IF(B240&lt;&gt;"",MAX(A$1:A239)+1,"")</f>
        <v>214</v>
      </c>
      <c r="B240" s="223" t="s">
        <v>599</v>
      </c>
      <c r="C240" s="212">
        <v>1968</v>
      </c>
      <c r="D240" s="212" t="s">
        <v>1844</v>
      </c>
      <c r="E240" s="212" t="s">
        <v>16</v>
      </c>
      <c r="F240" s="210">
        <v>2</v>
      </c>
      <c r="G240" s="210">
        <v>2</v>
      </c>
      <c r="H240" s="211">
        <v>400</v>
      </c>
      <c r="I240" s="211">
        <v>0</v>
      </c>
      <c r="J240" s="211">
        <v>320</v>
      </c>
      <c r="K240" s="211">
        <f t="shared" ref="K240:K264" si="73">SUM(L240:O240)</f>
        <v>45869.5</v>
      </c>
      <c r="L240" s="211">
        <v>0</v>
      </c>
      <c r="M240" s="211">
        <v>0</v>
      </c>
      <c r="N240" s="211">
        <v>0</v>
      </c>
      <c r="O240" s="211">
        <f>IFERROR(
  IF(LOOKUP(2,1/($R$16:$R240&lt;&gt;""),$R$16:$R240)="12.2026",
    VLOOKUP(LOOKUP(2,1/($B$16:$B240&lt;&gt;""),$B$16:$B240), [1]Лист1!$C$12:$D$1205, 2, 0),
  IF(LOOKUP(2,1/($R$16:$R240&lt;&gt;""),$R$16:$R240)="12.2027",
    VLOOKUP(LOOKUP(2,1/($B$16:$B240&lt;&gt;""),$B$16:$B240), [1]Лист1!$C$1209:$D$2016, 2, 0),
  IF(LOOKUP(2,1/($R$16:$R240&lt;&gt;""),$R$16:$R240)="12.2028",
    VLOOKUP(LOOKUP(2,1/($B$16:$B240&lt;&gt;""),$B$16:$B240), [1]Лист1!$C$2020:$D$2907, 2, 0),
  ""))), "")</f>
        <v>45869.5</v>
      </c>
      <c r="P240" s="211">
        <f t="shared" ref="P240:P264" si="74">K240/H240</f>
        <v>114.67375</v>
      </c>
      <c r="Q240" s="237">
        <v>9673</v>
      </c>
      <c r="R240" s="30" t="s">
        <v>564</v>
      </c>
      <c r="S240" s="32"/>
      <c r="T240" s="32"/>
      <c r="U240" s="32"/>
    </row>
    <row r="241" spans="1:21" s="33" customFormat="1" ht="30" customHeight="1" x14ac:dyDescent="0.25">
      <c r="A241" s="212">
        <f>IF(B241&lt;&gt;"",MAX(A$1:A240)+1,"")</f>
        <v>215</v>
      </c>
      <c r="B241" s="223" t="s">
        <v>660</v>
      </c>
      <c r="C241" s="212">
        <v>1969</v>
      </c>
      <c r="D241" s="212" t="s">
        <v>1844</v>
      </c>
      <c r="E241" s="212" t="s">
        <v>16</v>
      </c>
      <c r="F241" s="210">
        <v>2</v>
      </c>
      <c r="G241" s="210">
        <v>2</v>
      </c>
      <c r="H241" s="211">
        <v>520</v>
      </c>
      <c r="I241" s="211">
        <v>0</v>
      </c>
      <c r="J241" s="211">
        <v>450</v>
      </c>
      <c r="K241" s="211">
        <f t="shared" si="73"/>
        <v>3439380</v>
      </c>
      <c r="L241" s="211">
        <v>0</v>
      </c>
      <c r="M241" s="211">
        <v>0</v>
      </c>
      <c r="N241" s="211">
        <v>0</v>
      </c>
      <c r="O241" s="211">
        <f>IFERROR(
  IF(LOOKUP(2,1/($R$16:$R241&lt;&gt;""),$R$16:$R241)="12.2026",
    VLOOKUP(LOOKUP(2,1/($B$16:$B241&lt;&gt;""),$B$16:$B241), [1]Лист1!$C$12:$D$1205, 2, 0),
  IF(LOOKUP(2,1/($R$16:$R241&lt;&gt;""),$R$16:$R241)="12.2027",
    VLOOKUP(LOOKUP(2,1/($B$16:$B241&lt;&gt;""),$B$16:$B241), [1]Лист1!$C$1209:$D$2016, 2, 0),
  IF(LOOKUP(2,1/($R$16:$R241&lt;&gt;""),$R$16:$R241)="12.2028",
    VLOOKUP(LOOKUP(2,1/($B$16:$B241&lt;&gt;""),$B$16:$B241), [1]Лист1!$C$2020:$D$2907, 2, 0),
  ""))), "")</f>
        <v>3439380</v>
      </c>
      <c r="P241" s="211">
        <f t="shared" si="74"/>
        <v>6614.1923076923076</v>
      </c>
      <c r="Q241" s="237">
        <v>9673</v>
      </c>
      <c r="R241" s="30" t="s">
        <v>563</v>
      </c>
      <c r="S241" s="32"/>
      <c r="T241" s="32"/>
      <c r="U241" s="32"/>
    </row>
    <row r="242" spans="1:21" s="33" customFormat="1" ht="30" customHeight="1" x14ac:dyDescent="0.25">
      <c r="A242" s="212">
        <f>IF(B242&lt;&gt;"",MAX(A$1:A241)+1,"")</f>
        <v>216</v>
      </c>
      <c r="B242" s="223" t="s">
        <v>661</v>
      </c>
      <c r="C242" s="212">
        <v>1972</v>
      </c>
      <c r="D242" s="212" t="s">
        <v>1844</v>
      </c>
      <c r="E242" s="212" t="s">
        <v>16</v>
      </c>
      <c r="F242" s="210">
        <v>2</v>
      </c>
      <c r="G242" s="210">
        <v>2</v>
      </c>
      <c r="H242" s="211">
        <v>756</v>
      </c>
      <c r="I242" s="211">
        <v>0</v>
      </c>
      <c r="J242" s="211">
        <v>606</v>
      </c>
      <c r="K242" s="211">
        <f t="shared" si="73"/>
        <v>3665940</v>
      </c>
      <c r="L242" s="211">
        <v>0</v>
      </c>
      <c r="M242" s="211">
        <v>0</v>
      </c>
      <c r="N242" s="211">
        <v>0</v>
      </c>
      <c r="O242" s="211">
        <f>IFERROR(
  IF(LOOKUP(2,1/($R$16:$R242&lt;&gt;""),$R$16:$R242)="12.2026",
    VLOOKUP(LOOKUP(2,1/($B$16:$B242&lt;&gt;""),$B$16:$B242), [1]Лист1!$C$12:$D$1205, 2, 0),
  IF(LOOKUP(2,1/($R$16:$R242&lt;&gt;""),$R$16:$R242)="12.2027",
    VLOOKUP(LOOKUP(2,1/($B$16:$B242&lt;&gt;""),$B$16:$B242), [1]Лист1!$C$1209:$D$2016, 2, 0),
  IF(LOOKUP(2,1/($R$16:$R242&lt;&gt;""),$R$16:$R242)="12.2028",
    VLOOKUP(LOOKUP(2,1/($B$16:$B242&lt;&gt;""),$B$16:$B242), [1]Лист1!$C$2020:$D$2907, 2, 0),
  ""))), "")</f>
        <v>3665940</v>
      </c>
      <c r="P242" s="211">
        <f t="shared" si="74"/>
        <v>4849.1269841269841</v>
      </c>
      <c r="Q242" s="237">
        <v>9673</v>
      </c>
      <c r="R242" s="30" t="s">
        <v>563</v>
      </c>
      <c r="S242" s="32"/>
      <c r="T242" s="32"/>
      <c r="U242" s="32"/>
    </row>
    <row r="243" spans="1:21" s="33" customFormat="1" ht="30" customHeight="1" x14ac:dyDescent="0.25">
      <c r="A243" s="212">
        <f>IF(B243&lt;&gt;"",MAX(A$1:A242)+1,"")</f>
        <v>217</v>
      </c>
      <c r="B243" s="223" t="s">
        <v>598</v>
      </c>
      <c r="C243" s="212">
        <v>1968</v>
      </c>
      <c r="D243" s="212" t="s">
        <v>1844</v>
      </c>
      <c r="E243" s="212" t="s">
        <v>16</v>
      </c>
      <c r="F243" s="210">
        <v>2</v>
      </c>
      <c r="G243" s="210">
        <v>2</v>
      </c>
      <c r="H243" s="211">
        <v>529.1</v>
      </c>
      <c r="I243" s="211">
        <v>0</v>
      </c>
      <c r="J243" s="211">
        <v>410</v>
      </c>
      <c r="K243" s="211">
        <f t="shared" si="73"/>
        <v>58151.08</v>
      </c>
      <c r="L243" s="211">
        <v>0</v>
      </c>
      <c r="M243" s="211">
        <v>0</v>
      </c>
      <c r="N243" s="211">
        <v>0</v>
      </c>
      <c r="O243" s="211">
        <f>IFERROR(
  IF(LOOKUP(2,1/($R$16:$R243&lt;&gt;""),$R$16:$R243)="12.2026",
    VLOOKUP(LOOKUP(2,1/($B$16:$B243&lt;&gt;""),$B$16:$B243), [1]Лист1!$C$12:$D$1205, 2, 0),
  IF(LOOKUP(2,1/($R$16:$R243&lt;&gt;""),$R$16:$R243)="12.2027",
    VLOOKUP(LOOKUP(2,1/($B$16:$B243&lt;&gt;""),$B$16:$B243), [1]Лист1!$C$1209:$D$2016, 2, 0),
  IF(LOOKUP(2,1/($R$16:$R243&lt;&gt;""),$R$16:$R243)="12.2028",
    VLOOKUP(LOOKUP(2,1/($B$16:$B243&lt;&gt;""),$B$16:$B243), [1]Лист1!$C$2020:$D$2907, 2, 0),
  ""))), "")</f>
        <v>58151.08</v>
      </c>
      <c r="P243" s="211">
        <f t="shared" si="74"/>
        <v>109.9056511056511</v>
      </c>
      <c r="Q243" s="237">
        <v>9673</v>
      </c>
      <c r="R243" s="30" t="s">
        <v>564</v>
      </c>
      <c r="S243" s="32"/>
      <c r="T243" s="32"/>
      <c r="U243" s="32"/>
    </row>
    <row r="244" spans="1:21" s="33" customFormat="1" ht="30" customHeight="1" x14ac:dyDescent="0.25">
      <c r="A244" s="212">
        <f>IF(B244&lt;&gt;"",MAX(A$1:A243)+1,"")</f>
        <v>218</v>
      </c>
      <c r="B244" s="223" t="s">
        <v>659</v>
      </c>
      <c r="C244" s="212">
        <v>1969</v>
      </c>
      <c r="D244" s="212" t="s">
        <v>1844</v>
      </c>
      <c r="E244" s="212" t="s">
        <v>16</v>
      </c>
      <c r="F244" s="210">
        <v>2</v>
      </c>
      <c r="G244" s="210">
        <v>2</v>
      </c>
      <c r="H244" s="211">
        <v>612</v>
      </c>
      <c r="I244" s="211">
        <v>160</v>
      </c>
      <c r="J244" s="211">
        <v>378</v>
      </c>
      <c r="K244" s="211">
        <f t="shared" si="73"/>
        <v>3527700</v>
      </c>
      <c r="L244" s="211">
        <v>0</v>
      </c>
      <c r="M244" s="211">
        <v>0</v>
      </c>
      <c r="N244" s="211">
        <v>0</v>
      </c>
      <c r="O244" s="211">
        <f>IFERROR(
  IF(LOOKUP(2,1/($R$16:$R244&lt;&gt;""),$R$16:$R244)="12.2026",
    VLOOKUP(LOOKUP(2,1/($B$16:$B244&lt;&gt;""),$B$16:$B244), [1]Лист1!$C$12:$D$1205, 2, 0),
  IF(LOOKUP(2,1/($R$16:$R244&lt;&gt;""),$R$16:$R244)="12.2027",
    VLOOKUP(LOOKUP(2,1/($B$16:$B244&lt;&gt;""),$B$16:$B244), [1]Лист1!$C$1209:$D$2016, 2, 0),
  IF(LOOKUP(2,1/($R$16:$R244&lt;&gt;""),$R$16:$R244)="12.2028",
    VLOOKUP(LOOKUP(2,1/($B$16:$B244&lt;&gt;""),$B$16:$B244), [1]Лист1!$C$2020:$D$2907, 2, 0),
  ""))), "")</f>
        <v>3527700</v>
      </c>
      <c r="P244" s="211">
        <f t="shared" si="74"/>
        <v>5764.2156862745096</v>
      </c>
      <c r="Q244" s="237">
        <v>9673</v>
      </c>
      <c r="R244" s="30" t="s">
        <v>563</v>
      </c>
      <c r="S244" s="32"/>
      <c r="T244" s="32"/>
      <c r="U244" s="32"/>
    </row>
    <row r="245" spans="1:21" s="210" customFormat="1" ht="30" customHeight="1" x14ac:dyDescent="0.25">
      <c r="A245" s="212">
        <f>IF(B245&lt;&gt;"",MAX(A$1:A244)+1,"")</f>
        <v>219</v>
      </c>
      <c r="B245" s="223" t="s">
        <v>2511</v>
      </c>
      <c r="C245" s="212">
        <v>1964</v>
      </c>
      <c r="D245" s="212" t="s">
        <v>1844</v>
      </c>
      <c r="E245" s="212" t="s">
        <v>16</v>
      </c>
      <c r="F245" s="210">
        <v>2</v>
      </c>
      <c r="G245" s="210">
        <v>2</v>
      </c>
      <c r="H245" s="237">
        <v>417</v>
      </c>
      <c r="I245" s="237">
        <v>0</v>
      </c>
      <c r="J245" s="237">
        <v>373.4</v>
      </c>
      <c r="K245" s="211">
        <f t="shared" si="73"/>
        <v>4304395</v>
      </c>
      <c r="L245" s="211">
        <v>0</v>
      </c>
      <c r="M245" s="211">
        <v>0</v>
      </c>
      <c r="N245" s="211">
        <v>0</v>
      </c>
      <c r="O245" s="211">
        <f>IFERROR(
  IF(LOOKUP(2,1/($R$16:$R245&lt;&gt;""),$R$16:$R245)="12.2026",
    VLOOKUP(LOOKUP(2,1/($B$16:$B245&lt;&gt;""),$B$16:$B245), [1]Лист1!$C$12:$D$1205, 2, 0),
  IF(LOOKUP(2,1/($R$16:$R245&lt;&gt;""),$R$16:$R245)="12.2027",
    VLOOKUP(LOOKUP(2,1/($B$16:$B245&lt;&gt;""),$B$16:$B245), [1]Лист1!$C$1209:$D$2016, 2, 0),
  IF(LOOKUP(2,1/($R$16:$R245&lt;&gt;""),$R$16:$R245)="12.2028",
    VLOOKUP(LOOKUP(2,1/($B$16:$B245&lt;&gt;""),$B$16:$B245), [1]Лист1!$C$2020:$D$2907, 2, 0),
  ""))), "")</f>
        <v>4304395</v>
      </c>
      <c r="P245" s="211">
        <f t="shared" si="74"/>
        <v>10322.290167865707</v>
      </c>
      <c r="Q245" s="237">
        <v>9673</v>
      </c>
      <c r="R245" s="30" t="s">
        <v>563</v>
      </c>
      <c r="S245" s="31"/>
      <c r="T245" s="217"/>
      <c r="U245" s="217"/>
    </row>
    <row r="246" spans="1:21" s="210" customFormat="1" ht="30" customHeight="1" x14ac:dyDescent="0.25">
      <c r="A246" s="212">
        <f>IF(B246&lt;&gt;"",MAX(A$1:A245)+1,"")</f>
        <v>220</v>
      </c>
      <c r="B246" s="223" t="s">
        <v>2512</v>
      </c>
      <c r="C246" s="212">
        <v>1963</v>
      </c>
      <c r="D246" s="212" t="s">
        <v>1844</v>
      </c>
      <c r="E246" s="212" t="s">
        <v>16</v>
      </c>
      <c r="F246" s="210">
        <v>2</v>
      </c>
      <c r="G246" s="210">
        <v>2</v>
      </c>
      <c r="H246" s="237">
        <v>401.2</v>
      </c>
      <c r="I246" s="237">
        <v>0</v>
      </c>
      <c r="J246" s="237">
        <v>361.6</v>
      </c>
      <c r="K246" s="211">
        <f t="shared" si="73"/>
        <v>4289227</v>
      </c>
      <c r="L246" s="211">
        <v>0</v>
      </c>
      <c r="M246" s="211">
        <v>0</v>
      </c>
      <c r="N246" s="211">
        <v>0</v>
      </c>
      <c r="O246" s="211">
        <f>IFERROR(
  IF(LOOKUP(2,1/($R$16:$R246&lt;&gt;""),$R$16:$R246)="12.2026",
    VLOOKUP(LOOKUP(2,1/($B$16:$B246&lt;&gt;""),$B$16:$B246), [1]Лист1!$C$12:$D$1205, 2, 0),
  IF(LOOKUP(2,1/($R$16:$R246&lt;&gt;""),$R$16:$R246)="12.2027",
    VLOOKUP(LOOKUP(2,1/($B$16:$B246&lt;&gt;""),$B$16:$B246), [1]Лист1!$C$1209:$D$2016, 2, 0),
  IF(LOOKUP(2,1/($R$16:$R246&lt;&gt;""),$R$16:$R246)="12.2028",
    VLOOKUP(LOOKUP(2,1/($B$16:$B246&lt;&gt;""),$B$16:$B246), [1]Лист1!$C$2020:$D$2907, 2, 0),
  ""))), "")</f>
        <v>4289227</v>
      </c>
      <c r="P246" s="211">
        <f t="shared" si="74"/>
        <v>10690.994516450648</v>
      </c>
      <c r="Q246" s="237">
        <v>9673</v>
      </c>
      <c r="R246" s="30" t="s">
        <v>563</v>
      </c>
      <c r="S246" s="31"/>
      <c r="T246" s="217"/>
      <c r="U246" s="217"/>
    </row>
    <row r="247" spans="1:21" s="33" customFormat="1" ht="30" customHeight="1" x14ac:dyDescent="0.25">
      <c r="A247" s="212">
        <f>IF(B247&lt;&gt;"",MAX(A$1:A246)+1,"")</f>
        <v>221</v>
      </c>
      <c r="B247" s="223" t="s">
        <v>600</v>
      </c>
      <c r="C247" s="212">
        <v>1968</v>
      </c>
      <c r="D247" s="212">
        <v>2013</v>
      </c>
      <c r="E247" s="210" t="s">
        <v>16</v>
      </c>
      <c r="F247" s="210">
        <v>4</v>
      </c>
      <c r="G247" s="210">
        <v>3</v>
      </c>
      <c r="H247" s="211">
        <v>2429.25</v>
      </c>
      <c r="I247" s="211">
        <v>149.15</v>
      </c>
      <c r="J247" s="211">
        <v>2033.07</v>
      </c>
      <c r="K247" s="211">
        <f t="shared" si="73"/>
        <v>73206.100000000006</v>
      </c>
      <c r="L247" s="211">
        <v>0</v>
      </c>
      <c r="M247" s="211">
        <v>0</v>
      </c>
      <c r="N247" s="211">
        <v>0</v>
      </c>
      <c r="O247" s="211">
        <f>IFERROR(
  IF(LOOKUP(2,1/($R$16:$R247&lt;&gt;""),$R$16:$R247)="12.2026",
    VLOOKUP(LOOKUP(2,1/($B$16:$B247&lt;&gt;""),$B$16:$B247), [1]Лист1!$C$12:$D$1205, 2, 0),
  IF(LOOKUP(2,1/($R$16:$R247&lt;&gt;""),$R$16:$R247)="12.2027",
    VLOOKUP(LOOKUP(2,1/($B$16:$B247&lt;&gt;""),$B$16:$B247), [1]Лист1!$C$1209:$D$2016, 2, 0),
  IF(LOOKUP(2,1/($R$16:$R247&lt;&gt;""),$R$16:$R247)="12.2028",
    VLOOKUP(LOOKUP(2,1/($B$16:$B247&lt;&gt;""),$B$16:$B247), [1]Лист1!$C$2020:$D$2907, 2, 0),
  ""))), "")</f>
        <v>73206.100000000006</v>
      </c>
      <c r="P247" s="211">
        <f t="shared" si="74"/>
        <v>30.135268086858087</v>
      </c>
      <c r="Q247" s="237">
        <v>9673</v>
      </c>
      <c r="R247" s="30" t="s">
        <v>564</v>
      </c>
      <c r="S247" s="32"/>
      <c r="T247" s="32"/>
      <c r="U247" s="32"/>
    </row>
    <row r="248" spans="1:21" s="210" customFormat="1" ht="30" customHeight="1" x14ac:dyDescent="0.25">
      <c r="A248" s="212">
        <f>IF(B248&lt;&gt;"",MAX(A$1:A247)+1,"")</f>
        <v>222</v>
      </c>
      <c r="B248" s="223" t="s">
        <v>560</v>
      </c>
      <c r="C248" s="212">
        <v>1948</v>
      </c>
      <c r="D248" s="212">
        <v>2009</v>
      </c>
      <c r="E248" s="210" t="s">
        <v>16</v>
      </c>
      <c r="F248" s="210">
        <v>2</v>
      </c>
      <c r="G248" s="210">
        <v>2</v>
      </c>
      <c r="H248" s="211">
        <v>564.12</v>
      </c>
      <c r="I248" s="211">
        <v>0</v>
      </c>
      <c r="J248" s="211">
        <v>496.1</v>
      </c>
      <c r="K248" s="211">
        <f t="shared" si="73"/>
        <v>27670.9</v>
      </c>
      <c r="L248" s="211">
        <v>0</v>
      </c>
      <c r="M248" s="211">
        <v>0</v>
      </c>
      <c r="N248" s="211">
        <v>0</v>
      </c>
      <c r="O248" s="211">
        <f>IFERROR(
  IF(LOOKUP(2,1/($R$16:$R248&lt;&gt;""),$R$16:$R248)="12.2026",
    VLOOKUP(LOOKUP(2,1/($B$16:$B248&lt;&gt;""),$B$16:$B248), [1]Лист1!$C$12:$D$1205, 2, 0),
  IF(LOOKUP(2,1/($R$16:$R248&lt;&gt;""),$R$16:$R248)="12.2027",
    VLOOKUP(LOOKUP(2,1/($B$16:$B248&lt;&gt;""),$B$16:$B248), [1]Лист1!$C$1209:$D$2016, 2, 0),
  IF(LOOKUP(2,1/($R$16:$R248&lt;&gt;""),$R$16:$R248)="12.2028",
    VLOOKUP(LOOKUP(2,1/($B$16:$B248&lt;&gt;""),$B$16:$B248), [1]Лист1!$C$2020:$D$2907, 2, 0),
  ""))), "")</f>
        <v>27670.9</v>
      </c>
      <c r="P248" s="211">
        <f t="shared" si="74"/>
        <v>49.051442955399565</v>
      </c>
      <c r="Q248" s="237">
        <v>9673</v>
      </c>
      <c r="R248" s="30" t="s">
        <v>565</v>
      </c>
      <c r="S248" s="31"/>
      <c r="T248" s="217"/>
      <c r="U248" s="217"/>
    </row>
    <row r="249" spans="1:21" s="210" customFormat="1" ht="30" customHeight="1" x14ac:dyDescent="0.25">
      <c r="A249" s="212">
        <f>IF(B249&lt;&gt;"",MAX(A$1:A248)+1,"")</f>
        <v>223</v>
      </c>
      <c r="B249" s="223" t="s">
        <v>561</v>
      </c>
      <c r="C249" s="212">
        <v>1955</v>
      </c>
      <c r="D249" s="212">
        <v>2009</v>
      </c>
      <c r="E249" s="210" t="s">
        <v>16</v>
      </c>
      <c r="F249" s="210">
        <v>2</v>
      </c>
      <c r="G249" s="210">
        <v>2</v>
      </c>
      <c r="H249" s="211">
        <v>929.12</v>
      </c>
      <c r="I249" s="211">
        <v>0</v>
      </c>
      <c r="J249" s="211">
        <v>859.2</v>
      </c>
      <c r="K249" s="211">
        <f t="shared" si="73"/>
        <v>27670.9</v>
      </c>
      <c r="L249" s="211">
        <v>0</v>
      </c>
      <c r="M249" s="211">
        <v>0</v>
      </c>
      <c r="N249" s="211">
        <v>0</v>
      </c>
      <c r="O249" s="211">
        <f>IFERROR(
  IF(LOOKUP(2,1/($R$16:$R249&lt;&gt;""),$R$16:$R249)="12.2026",
    VLOOKUP(LOOKUP(2,1/($B$16:$B249&lt;&gt;""),$B$16:$B249), [1]Лист1!$C$12:$D$1205, 2, 0),
  IF(LOOKUP(2,1/($R$16:$R249&lt;&gt;""),$R$16:$R249)="12.2027",
    VLOOKUP(LOOKUP(2,1/($B$16:$B249&lt;&gt;""),$B$16:$B249), [1]Лист1!$C$1209:$D$2016, 2, 0),
  IF(LOOKUP(2,1/($R$16:$R249&lt;&gt;""),$R$16:$R249)="12.2028",
    VLOOKUP(LOOKUP(2,1/($B$16:$B249&lt;&gt;""),$B$16:$B249), [1]Лист1!$C$2020:$D$2907, 2, 0),
  ""))), "")</f>
        <v>27670.9</v>
      </c>
      <c r="P249" s="211">
        <f t="shared" si="74"/>
        <v>29.781836576545551</v>
      </c>
      <c r="Q249" s="237">
        <v>9673</v>
      </c>
      <c r="R249" s="30" t="s">
        <v>565</v>
      </c>
      <c r="S249" s="31"/>
      <c r="T249" s="217"/>
      <c r="U249" s="217"/>
    </row>
    <row r="250" spans="1:21" s="33" customFormat="1" ht="30" customHeight="1" x14ac:dyDescent="0.25">
      <c r="A250" s="212">
        <f>IF(B250&lt;&gt;"",MAX(A$1:A249)+1,"")</f>
        <v>224</v>
      </c>
      <c r="B250" s="223" t="s">
        <v>662</v>
      </c>
      <c r="C250" s="212">
        <v>1987</v>
      </c>
      <c r="D250" s="212">
        <v>2009</v>
      </c>
      <c r="E250" s="212" t="s">
        <v>16</v>
      </c>
      <c r="F250" s="210">
        <v>3</v>
      </c>
      <c r="G250" s="210">
        <v>3</v>
      </c>
      <c r="H250" s="211">
        <v>1605.72</v>
      </c>
      <c r="I250" s="211">
        <v>0</v>
      </c>
      <c r="J250" s="211">
        <v>1297.8</v>
      </c>
      <c r="K250" s="211">
        <f t="shared" si="73"/>
        <v>5500001.2000000002</v>
      </c>
      <c r="L250" s="211">
        <v>0</v>
      </c>
      <c r="M250" s="211">
        <v>0</v>
      </c>
      <c r="N250" s="211">
        <v>0</v>
      </c>
      <c r="O250" s="211">
        <f>IFERROR(
  IF(LOOKUP(2,1/($R$16:$R250&lt;&gt;""),$R$16:$R250)="12.2026",
    VLOOKUP(LOOKUP(2,1/($B$16:$B250&lt;&gt;""),$B$16:$B250), [1]Лист1!$C$12:$D$1205, 2, 0),
  IF(LOOKUP(2,1/($R$16:$R250&lt;&gt;""),$R$16:$R250)="12.2027",
    VLOOKUP(LOOKUP(2,1/($B$16:$B250&lt;&gt;""),$B$16:$B250), [1]Лист1!$C$1209:$D$2016, 2, 0),
  IF(LOOKUP(2,1/($R$16:$R250&lt;&gt;""),$R$16:$R250)="12.2028",
    VLOOKUP(LOOKUP(2,1/($B$16:$B250&lt;&gt;""),$B$16:$B250), [1]Лист1!$C$2020:$D$2907, 2, 0),
  ""))), "")</f>
        <v>5500001.2000000002</v>
      </c>
      <c r="P250" s="211">
        <f t="shared" si="74"/>
        <v>3425.2554617243354</v>
      </c>
      <c r="Q250" s="237">
        <v>9673</v>
      </c>
      <c r="R250" s="30" t="s">
        <v>563</v>
      </c>
      <c r="S250" s="32"/>
      <c r="T250" s="32"/>
      <c r="U250" s="32"/>
    </row>
    <row r="251" spans="1:21" s="33" customFormat="1" ht="30" customHeight="1" x14ac:dyDescent="0.25">
      <c r="A251" s="212">
        <f>IF(B251&lt;&gt;"",MAX(A$1:A250)+1,"")</f>
        <v>225</v>
      </c>
      <c r="B251" s="223" t="s">
        <v>663</v>
      </c>
      <c r="C251" s="212">
        <v>1983</v>
      </c>
      <c r="D251" s="212">
        <v>1917</v>
      </c>
      <c r="E251" s="210" t="s">
        <v>16</v>
      </c>
      <c r="F251" s="210">
        <v>2</v>
      </c>
      <c r="G251" s="210">
        <v>1</v>
      </c>
      <c r="H251" s="211">
        <v>473.2</v>
      </c>
      <c r="I251" s="211">
        <v>0</v>
      </c>
      <c r="J251" s="211">
        <v>396.4</v>
      </c>
      <c r="K251" s="211">
        <f t="shared" si="73"/>
        <v>1670392</v>
      </c>
      <c r="L251" s="211">
        <v>0</v>
      </c>
      <c r="M251" s="211">
        <v>0</v>
      </c>
      <c r="N251" s="211">
        <v>0</v>
      </c>
      <c r="O251" s="211">
        <f>IFERROR(
  IF(LOOKUP(2,1/($R$16:$R251&lt;&gt;""),$R$16:$R251)="12.2026",
    VLOOKUP(LOOKUP(2,1/($B$16:$B251&lt;&gt;""),$B$16:$B251), [1]Лист1!$C$12:$D$1205, 2, 0),
  IF(LOOKUP(2,1/($R$16:$R251&lt;&gt;""),$R$16:$R251)="12.2027",
    VLOOKUP(LOOKUP(2,1/($B$16:$B251&lt;&gt;""),$B$16:$B251), [1]Лист1!$C$1209:$D$2016, 2, 0),
  IF(LOOKUP(2,1/($R$16:$R251&lt;&gt;""),$R$16:$R251)="12.2028",
    VLOOKUP(LOOKUP(2,1/($B$16:$B251&lt;&gt;""),$B$16:$B251), [1]Лист1!$C$2020:$D$2907, 2, 0),
  ""))), "")</f>
        <v>1670392</v>
      </c>
      <c r="P251" s="211">
        <f t="shared" si="74"/>
        <v>3529.991546914624</v>
      </c>
      <c r="Q251" s="237">
        <v>9673</v>
      </c>
      <c r="R251" s="30" t="s">
        <v>563</v>
      </c>
      <c r="S251" s="32"/>
      <c r="T251" s="32"/>
      <c r="U251" s="32"/>
    </row>
    <row r="252" spans="1:21" s="33" customFormat="1" ht="30" customHeight="1" x14ac:dyDescent="0.25">
      <c r="A252" s="212">
        <f>IF(B252&lt;&gt;"",MAX(A$1:A251)+1,"")</f>
        <v>226</v>
      </c>
      <c r="B252" s="223" t="s">
        <v>664</v>
      </c>
      <c r="C252" s="212">
        <v>1971</v>
      </c>
      <c r="D252" s="212" t="s">
        <v>1844</v>
      </c>
      <c r="E252" s="212" t="s">
        <v>16</v>
      </c>
      <c r="F252" s="210">
        <v>2</v>
      </c>
      <c r="G252" s="210">
        <v>2</v>
      </c>
      <c r="H252" s="211">
        <v>998.7</v>
      </c>
      <c r="I252" s="211">
        <v>0</v>
      </c>
      <c r="J252" s="211">
        <v>912.1</v>
      </c>
      <c r="K252" s="211">
        <f t="shared" si="73"/>
        <v>8630752</v>
      </c>
      <c r="L252" s="211">
        <v>0</v>
      </c>
      <c r="M252" s="211">
        <v>0</v>
      </c>
      <c r="N252" s="211">
        <v>0</v>
      </c>
      <c r="O252" s="211">
        <f>IFERROR(
  IF(LOOKUP(2,1/($R$16:$R252&lt;&gt;""),$R$16:$R252)="12.2026",
    VLOOKUP(LOOKUP(2,1/($B$16:$B252&lt;&gt;""),$B$16:$B252), [1]Лист1!$C$12:$D$1205, 2, 0),
  IF(LOOKUP(2,1/($R$16:$R252&lt;&gt;""),$R$16:$R252)="12.2027",
    VLOOKUP(LOOKUP(2,1/($B$16:$B252&lt;&gt;""),$B$16:$B252), [1]Лист1!$C$1209:$D$2016, 2, 0),
  IF(LOOKUP(2,1/($R$16:$R252&lt;&gt;""),$R$16:$R252)="12.2028",
    VLOOKUP(LOOKUP(2,1/($B$16:$B252&lt;&gt;""),$B$16:$B252), [1]Лист1!$C$2020:$D$2907, 2, 0),
  ""))), "")</f>
        <v>8630752</v>
      </c>
      <c r="P252" s="211">
        <f t="shared" si="74"/>
        <v>8641.9865825573233</v>
      </c>
      <c r="Q252" s="237">
        <v>9673</v>
      </c>
      <c r="R252" s="30" t="s">
        <v>563</v>
      </c>
      <c r="S252" s="32"/>
      <c r="T252" s="32"/>
      <c r="U252" s="32"/>
    </row>
    <row r="253" spans="1:21" s="33" customFormat="1" ht="30" customHeight="1" x14ac:dyDescent="0.25">
      <c r="A253" s="212">
        <f>IF(B253&lt;&gt;"",MAX(A$1:A252)+1,"")</f>
        <v>227</v>
      </c>
      <c r="B253" s="223" t="s">
        <v>2073</v>
      </c>
      <c r="C253" s="212">
        <v>1966</v>
      </c>
      <c r="D253" s="212" t="s">
        <v>1844</v>
      </c>
      <c r="E253" s="212" t="s">
        <v>16</v>
      </c>
      <c r="F253" s="210">
        <v>2</v>
      </c>
      <c r="G253" s="210">
        <v>2</v>
      </c>
      <c r="H253" s="211">
        <v>628.4</v>
      </c>
      <c r="I253" s="211">
        <v>205.2</v>
      </c>
      <c r="J253" s="211">
        <v>423.2</v>
      </c>
      <c r="K253" s="211">
        <f t="shared" si="73"/>
        <v>674001.2</v>
      </c>
      <c r="L253" s="211">
        <v>0</v>
      </c>
      <c r="M253" s="211">
        <v>0</v>
      </c>
      <c r="N253" s="211">
        <v>0</v>
      </c>
      <c r="O253" s="211">
        <f>IFERROR(
  IF(LOOKUP(2,1/($R$16:$R253&lt;&gt;""),$R$16:$R253)="12.2026",
    VLOOKUP(LOOKUP(2,1/($B$16:$B253&lt;&gt;""),$B$16:$B253), [1]Лист1!$C$12:$D$1205, 2, 0),
  IF(LOOKUP(2,1/($R$16:$R253&lt;&gt;""),$R$16:$R253)="12.2027",
    VLOOKUP(LOOKUP(2,1/($B$16:$B253&lt;&gt;""),$B$16:$B253), [1]Лист1!$C$1209:$D$2016, 2, 0),
  IF(LOOKUP(2,1/($R$16:$R253&lt;&gt;""),$R$16:$R253)="12.2028",
    VLOOKUP(LOOKUP(2,1/($B$16:$B253&lt;&gt;""),$B$16:$B253), [1]Лист1!$C$2020:$D$2907, 2, 0),
  ""))), "")</f>
        <v>674001.2</v>
      </c>
      <c r="P253" s="211">
        <f t="shared" si="74"/>
        <v>1072.5671546785486</v>
      </c>
      <c r="Q253" s="237">
        <v>9673</v>
      </c>
      <c r="R253" s="30" t="s">
        <v>564</v>
      </c>
      <c r="S253" s="32"/>
      <c r="T253" s="32"/>
      <c r="U253" s="32"/>
    </row>
    <row r="254" spans="1:21" s="33" customFormat="1" ht="30" customHeight="1" x14ac:dyDescent="0.25">
      <c r="A254" s="212">
        <f>IF(B254&lt;&gt;"",MAX(A$1:A253)+1,"")</f>
        <v>228</v>
      </c>
      <c r="B254" s="223" t="s">
        <v>2074</v>
      </c>
      <c r="C254" s="212">
        <v>1969</v>
      </c>
      <c r="D254" s="212" t="s">
        <v>1844</v>
      </c>
      <c r="E254" s="212" t="s">
        <v>16</v>
      </c>
      <c r="F254" s="210">
        <v>2</v>
      </c>
      <c r="G254" s="210">
        <v>2</v>
      </c>
      <c r="H254" s="211">
        <v>566.20000000000005</v>
      </c>
      <c r="I254" s="211">
        <v>299.39999999999998</v>
      </c>
      <c r="J254" s="211">
        <v>266.8</v>
      </c>
      <c r="K254" s="211">
        <f t="shared" si="73"/>
        <v>4963143.5999999996</v>
      </c>
      <c r="L254" s="211">
        <v>0</v>
      </c>
      <c r="M254" s="211">
        <v>0</v>
      </c>
      <c r="N254" s="211">
        <v>0</v>
      </c>
      <c r="O254" s="211">
        <f>IFERROR(
  IF(LOOKUP(2,1/($R$16:$R254&lt;&gt;""),$R$16:$R254)="12.2026",
    VLOOKUP(LOOKUP(2,1/($B$16:$B254&lt;&gt;""),$B$16:$B254), [1]Лист1!$C$12:$D$1205, 2, 0),
  IF(LOOKUP(2,1/($R$16:$R254&lt;&gt;""),$R$16:$R254)="12.2027",
    VLOOKUP(LOOKUP(2,1/($B$16:$B254&lt;&gt;""),$B$16:$B254), [1]Лист1!$C$1209:$D$2016, 2, 0),
  IF(LOOKUP(2,1/($R$16:$R254&lt;&gt;""),$R$16:$R254)="12.2028",
    VLOOKUP(LOOKUP(2,1/($B$16:$B254&lt;&gt;""),$B$16:$B254), [1]Лист1!$C$2020:$D$2907, 2, 0),
  ""))), "")</f>
        <v>4963143.5999999996</v>
      </c>
      <c r="P254" s="211">
        <f t="shared" si="74"/>
        <v>8765.7075238431644</v>
      </c>
      <c r="Q254" s="237">
        <v>9673</v>
      </c>
      <c r="R254" s="30" t="s">
        <v>563</v>
      </c>
      <c r="S254" s="32"/>
      <c r="T254" s="32"/>
      <c r="U254" s="32"/>
    </row>
    <row r="255" spans="1:21" s="33" customFormat="1" ht="30" customHeight="1" x14ac:dyDescent="0.25">
      <c r="A255" s="212">
        <f>IF(B255&lt;&gt;"",MAX(A$1:A254)+1,"")</f>
        <v>229</v>
      </c>
      <c r="B255" s="223" t="s">
        <v>2075</v>
      </c>
      <c r="C255" s="212">
        <v>1969</v>
      </c>
      <c r="D255" s="212" t="s">
        <v>1844</v>
      </c>
      <c r="E255" s="212" t="s">
        <v>16</v>
      </c>
      <c r="F255" s="210">
        <v>2</v>
      </c>
      <c r="G255" s="210">
        <v>2</v>
      </c>
      <c r="H255" s="211">
        <v>567.6</v>
      </c>
      <c r="I255" s="211">
        <v>264.7</v>
      </c>
      <c r="J255" s="211">
        <v>302.89999999999998</v>
      </c>
      <c r="K255" s="211">
        <f t="shared" si="73"/>
        <v>6277952.7999999998</v>
      </c>
      <c r="L255" s="211">
        <v>0</v>
      </c>
      <c r="M255" s="211">
        <v>0</v>
      </c>
      <c r="N255" s="211">
        <v>0</v>
      </c>
      <c r="O255" s="211">
        <f>IFERROR(
  IF(LOOKUP(2,1/($R$16:$R255&lt;&gt;""),$R$16:$R255)="12.2026",
    VLOOKUP(LOOKUP(2,1/($B$16:$B255&lt;&gt;""),$B$16:$B255), [1]Лист1!$C$12:$D$1205, 2, 0),
  IF(LOOKUP(2,1/($R$16:$R255&lt;&gt;""),$R$16:$R255)="12.2027",
    VLOOKUP(LOOKUP(2,1/($B$16:$B255&lt;&gt;""),$B$16:$B255), [1]Лист1!$C$1209:$D$2016, 2, 0),
  IF(LOOKUP(2,1/($R$16:$R255&lt;&gt;""),$R$16:$R255)="12.2028",
    VLOOKUP(LOOKUP(2,1/($B$16:$B255&lt;&gt;""),$B$16:$B255), [1]Лист1!$C$2020:$D$2907, 2, 0),
  ""))), "")</f>
        <v>6277952.7999999998</v>
      </c>
      <c r="P255" s="211">
        <f t="shared" si="74"/>
        <v>11060.522903453135</v>
      </c>
      <c r="Q255" s="237">
        <v>9673</v>
      </c>
      <c r="R255" s="30" t="s">
        <v>563</v>
      </c>
      <c r="S255" s="32"/>
      <c r="T255" s="32"/>
      <c r="U255" s="32"/>
    </row>
    <row r="256" spans="1:21" s="33" customFormat="1" ht="30" customHeight="1" x14ac:dyDescent="0.25">
      <c r="A256" s="212">
        <f>IF(B256&lt;&gt;"",MAX(A$1:A255)+1,"")</f>
        <v>230</v>
      </c>
      <c r="B256" s="223" t="s">
        <v>53</v>
      </c>
      <c r="C256" s="212">
        <v>1962</v>
      </c>
      <c r="D256" s="212" t="s">
        <v>1844</v>
      </c>
      <c r="E256" s="212" t="s">
        <v>16</v>
      </c>
      <c r="F256" s="210">
        <v>2</v>
      </c>
      <c r="G256" s="210">
        <v>2</v>
      </c>
      <c r="H256" s="211">
        <v>405.9</v>
      </c>
      <c r="I256" s="211">
        <v>162.1</v>
      </c>
      <c r="J256" s="211">
        <v>243.8</v>
      </c>
      <c r="K256" s="211">
        <f t="shared" si="73"/>
        <v>46430.78</v>
      </c>
      <c r="L256" s="211">
        <v>0</v>
      </c>
      <c r="M256" s="211">
        <v>0</v>
      </c>
      <c r="N256" s="211">
        <v>0</v>
      </c>
      <c r="O256" s="211">
        <f>IFERROR(
  IF(LOOKUP(2,1/($R$16:$R256&lt;&gt;""),$R$16:$R256)="12.2026",
    VLOOKUP(LOOKUP(2,1/($B$16:$B256&lt;&gt;""),$B$16:$B256), [1]Лист1!$C$12:$D$1205, 2, 0),
  IF(LOOKUP(2,1/($R$16:$R256&lt;&gt;""),$R$16:$R256)="12.2027",
    VLOOKUP(LOOKUP(2,1/($B$16:$B256&lt;&gt;""),$B$16:$B256), [1]Лист1!$C$1209:$D$2016, 2, 0),
  IF(LOOKUP(2,1/($R$16:$R256&lt;&gt;""),$R$16:$R256)="12.2028",
    VLOOKUP(LOOKUP(2,1/($B$16:$B256&lt;&gt;""),$B$16:$B256), [1]Лист1!$C$2020:$D$2907, 2, 0),
  ""))), "")</f>
        <v>46430.78</v>
      </c>
      <c r="P256" s="211">
        <f t="shared" si="74"/>
        <v>114.38970189701898</v>
      </c>
      <c r="Q256" s="237">
        <v>9673</v>
      </c>
      <c r="R256" s="30" t="s">
        <v>564</v>
      </c>
      <c r="S256" s="32"/>
      <c r="T256" s="32"/>
      <c r="U256" s="32"/>
    </row>
    <row r="257" spans="1:39" s="33" customFormat="1" ht="30" customHeight="1" x14ac:dyDescent="0.25">
      <c r="A257" s="212">
        <f>IF(B257&lt;&gt;"",MAX(A$1:A256)+1,"")</f>
        <v>231</v>
      </c>
      <c r="B257" s="223" t="s">
        <v>54</v>
      </c>
      <c r="C257" s="212">
        <v>1962</v>
      </c>
      <c r="D257" s="212" t="s">
        <v>1844</v>
      </c>
      <c r="E257" s="212" t="s">
        <v>16</v>
      </c>
      <c r="F257" s="210">
        <v>2</v>
      </c>
      <c r="G257" s="210">
        <v>2</v>
      </c>
      <c r="H257" s="211">
        <v>407.9</v>
      </c>
      <c r="I257" s="211">
        <v>165.7</v>
      </c>
      <c r="J257" s="211">
        <v>242.2</v>
      </c>
      <c r="K257" s="211">
        <f t="shared" si="73"/>
        <v>455044.69999999995</v>
      </c>
      <c r="L257" s="211">
        <v>0</v>
      </c>
      <c r="M257" s="211">
        <v>0</v>
      </c>
      <c r="N257" s="211">
        <v>0</v>
      </c>
      <c r="O257" s="211">
        <f>IFERROR(
  IF(LOOKUP(2,1/($R$16:$R257&lt;&gt;""),$R$16:$R257)="12.2026",
    VLOOKUP(LOOKUP(2,1/($B$16:$B257&lt;&gt;""),$B$16:$B257), [1]Лист1!$C$12:$D$1205, 2, 0),
  IF(LOOKUP(2,1/($R$16:$R257&lt;&gt;""),$R$16:$R257)="12.2027",
    VLOOKUP(LOOKUP(2,1/($B$16:$B257&lt;&gt;""),$B$16:$B257), [1]Лист1!$C$1209:$D$2016, 2, 0),
  IF(LOOKUP(2,1/($R$16:$R257&lt;&gt;""),$R$16:$R257)="12.2028",
    VLOOKUP(LOOKUP(2,1/($B$16:$B257&lt;&gt;""),$B$16:$B257), [1]Лист1!$C$2020:$D$2907, 2, 0),
  ""))), "")</f>
        <v>455044.69999999995</v>
      </c>
      <c r="P257" s="211">
        <f t="shared" si="74"/>
        <v>1115.5790634959549</v>
      </c>
      <c r="Q257" s="237">
        <v>9673</v>
      </c>
      <c r="R257" s="30" t="s">
        <v>564</v>
      </c>
      <c r="S257" s="32"/>
      <c r="T257" s="32"/>
      <c r="U257" s="32"/>
    </row>
    <row r="258" spans="1:39" s="33" customFormat="1" ht="30" customHeight="1" x14ac:dyDescent="0.25">
      <c r="A258" s="212">
        <f>IF(B258&lt;&gt;"",MAX(A$1:A257)+1,"")</f>
        <v>232</v>
      </c>
      <c r="B258" s="223" t="s">
        <v>601</v>
      </c>
      <c r="C258" s="212">
        <v>1963</v>
      </c>
      <c r="D258" s="212" t="s">
        <v>1844</v>
      </c>
      <c r="E258" s="210" t="s">
        <v>16</v>
      </c>
      <c r="F258" s="210">
        <v>2</v>
      </c>
      <c r="G258" s="210">
        <v>2</v>
      </c>
      <c r="H258" s="211">
        <v>511.3</v>
      </c>
      <c r="I258" s="211">
        <v>49</v>
      </c>
      <c r="J258" s="211">
        <v>462.3</v>
      </c>
      <c r="K258" s="211">
        <f t="shared" si="73"/>
        <v>56457.72</v>
      </c>
      <c r="L258" s="211">
        <v>0</v>
      </c>
      <c r="M258" s="211">
        <v>0</v>
      </c>
      <c r="N258" s="211">
        <v>0</v>
      </c>
      <c r="O258" s="211">
        <f>IFERROR(
  IF(LOOKUP(2,1/($R$16:$R258&lt;&gt;""),$R$16:$R258)="12.2026",
    VLOOKUP(LOOKUP(2,1/($B$16:$B258&lt;&gt;""),$B$16:$B258), [1]Лист1!$C$12:$D$1205, 2, 0),
  IF(LOOKUP(2,1/($R$16:$R258&lt;&gt;""),$R$16:$R258)="12.2027",
    VLOOKUP(LOOKUP(2,1/($B$16:$B258&lt;&gt;""),$B$16:$B258), [1]Лист1!$C$1209:$D$2016, 2, 0),
  IF(LOOKUP(2,1/($R$16:$R258&lt;&gt;""),$R$16:$R258)="12.2028",
    VLOOKUP(LOOKUP(2,1/($B$16:$B258&lt;&gt;""),$B$16:$B258), [1]Лист1!$C$2020:$D$2907, 2, 0),
  ""))), "")</f>
        <v>56457.72</v>
      </c>
      <c r="P258" s="211">
        <f t="shared" si="74"/>
        <v>110.41994914922746</v>
      </c>
      <c r="Q258" s="237">
        <v>9673</v>
      </c>
      <c r="R258" s="30" t="s">
        <v>564</v>
      </c>
      <c r="S258" s="32"/>
      <c r="T258" s="32"/>
      <c r="U258" s="32"/>
    </row>
    <row r="259" spans="1:39" s="210" customFormat="1" ht="30" customHeight="1" x14ac:dyDescent="0.25">
      <c r="A259" s="212">
        <f>IF(B259&lt;&gt;"",MAX(A$1:A258)+1,"")</f>
        <v>233</v>
      </c>
      <c r="B259" s="223" t="s">
        <v>562</v>
      </c>
      <c r="C259" s="212">
        <v>1960</v>
      </c>
      <c r="D259" s="212" t="s">
        <v>1844</v>
      </c>
      <c r="E259" s="212" t="s">
        <v>16</v>
      </c>
      <c r="F259" s="212">
        <v>2</v>
      </c>
      <c r="G259" s="212">
        <v>2</v>
      </c>
      <c r="H259" s="211">
        <v>642.9</v>
      </c>
      <c r="I259" s="211">
        <v>0</v>
      </c>
      <c r="J259" s="211">
        <v>605.20000000000005</v>
      </c>
      <c r="K259" s="211">
        <f t="shared" si="73"/>
        <v>25440.2</v>
      </c>
      <c r="L259" s="211">
        <v>0</v>
      </c>
      <c r="M259" s="211">
        <v>0</v>
      </c>
      <c r="N259" s="211">
        <v>0</v>
      </c>
      <c r="O259" s="211">
        <f>IFERROR(
  IF(LOOKUP(2,1/($R$16:$R259&lt;&gt;""),$R$16:$R259)="12.2026",
    VLOOKUP(LOOKUP(2,1/($B$16:$B259&lt;&gt;""),$B$16:$B259), [1]Лист1!$C$12:$D$1205, 2, 0),
  IF(LOOKUP(2,1/($R$16:$R259&lt;&gt;""),$R$16:$R259)="12.2027",
    VLOOKUP(LOOKUP(2,1/($B$16:$B259&lt;&gt;""),$B$16:$B259), [1]Лист1!$C$1209:$D$2016, 2, 0),
  IF(LOOKUP(2,1/($R$16:$R259&lt;&gt;""),$R$16:$R259)="12.2028",
    VLOOKUP(LOOKUP(2,1/($B$16:$B259&lt;&gt;""),$B$16:$B259), [1]Лист1!$C$2020:$D$2907, 2, 0),
  ""))), "")</f>
        <v>25440.2</v>
      </c>
      <c r="P259" s="211">
        <f t="shared" si="74"/>
        <v>39.571006377352624</v>
      </c>
      <c r="Q259" s="237">
        <v>9673</v>
      </c>
      <c r="R259" s="30" t="s">
        <v>565</v>
      </c>
      <c r="S259" s="31"/>
      <c r="T259" s="217"/>
      <c r="U259" s="217"/>
    </row>
    <row r="260" spans="1:39" s="33" customFormat="1" ht="30" customHeight="1" x14ac:dyDescent="0.25">
      <c r="A260" s="212">
        <f>IF(B260&lt;&gt;"",MAX(A$1:A259)+1,"")</f>
        <v>234</v>
      </c>
      <c r="B260" s="223" t="s">
        <v>1854</v>
      </c>
      <c r="C260" s="212">
        <v>1965</v>
      </c>
      <c r="D260" s="212" t="s">
        <v>1844</v>
      </c>
      <c r="E260" s="212" t="s">
        <v>16</v>
      </c>
      <c r="F260" s="210">
        <v>2</v>
      </c>
      <c r="G260" s="210">
        <v>2</v>
      </c>
      <c r="H260" s="211">
        <v>374.7</v>
      </c>
      <c r="I260" s="211">
        <v>0</v>
      </c>
      <c r="J260" s="211">
        <v>367.8</v>
      </c>
      <c r="K260" s="211">
        <f t="shared" si="73"/>
        <v>3860012</v>
      </c>
      <c r="L260" s="211">
        <v>0</v>
      </c>
      <c r="M260" s="211">
        <v>0</v>
      </c>
      <c r="N260" s="211">
        <v>0</v>
      </c>
      <c r="O260" s="211">
        <f>IFERROR(
  IF(LOOKUP(2,1/($R$16:$R260&lt;&gt;""),$R$16:$R260)="12.2026",
    VLOOKUP(LOOKUP(2,1/($B$16:$B260&lt;&gt;""),$B$16:$B260), [1]Лист1!$C$12:$D$1205, 2, 0),
  IF(LOOKUP(2,1/($R$16:$R260&lt;&gt;""),$R$16:$R260)="12.2027",
    VLOOKUP(LOOKUP(2,1/($B$16:$B260&lt;&gt;""),$B$16:$B260), [1]Лист1!$C$1209:$D$2016, 2, 0),
  IF(LOOKUP(2,1/($R$16:$R260&lt;&gt;""),$R$16:$R260)="12.2028",
    VLOOKUP(LOOKUP(2,1/($B$16:$B260&lt;&gt;""),$B$16:$B260), [1]Лист1!$C$2020:$D$2907, 2, 0),
  ""))), "")</f>
        <v>3860012</v>
      </c>
      <c r="P260" s="211">
        <f t="shared" si="74"/>
        <v>10301.606618628237</v>
      </c>
      <c r="Q260" s="237">
        <v>9673</v>
      </c>
      <c r="R260" s="30" t="s">
        <v>563</v>
      </c>
      <c r="S260" s="32"/>
      <c r="T260" s="32"/>
      <c r="U260" s="32"/>
    </row>
    <row r="261" spans="1:39" s="33" customFormat="1" ht="30" customHeight="1" x14ac:dyDescent="0.25">
      <c r="A261" s="212">
        <f>IF(B261&lt;&gt;"",MAX(A$1:A260)+1,"")</f>
        <v>235</v>
      </c>
      <c r="B261" s="223" t="s">
        <v>55</v>
      </c>
      <c r="C261" s="212">
        <v>1964</v>
      </c>
      <c r="D261" s="212" t="s">
        <v>1844</v>
      </c>
      <c r="E261" s="212" t="s">
        <v>16</v>
      </c>
      <c r="F261" s="210">
        <v>2</v>
      </c>
      <c r="G261" s="210">
        <v>2</v>
      </c>
      <c r="H261" s="211">
        <v>383.2</v>
      </c>
      <c r="I261" s="211">
        <v>0</v>
      </c>
      <c r="J261" s="211">
        <v>340</v>
      </c>
      <c r="K261" s="211">
        <f t="shared" si="73"/>
        <v>44271.27</v>
      </c>
      <c r="L261" s="211">
        <v>0</v>
      </c>
      <c r="M261" s="211">
        <v>0</v>
      </c>
      <c r="N261" s="211">
        <v>0</v>
      </c>
      <c r="O261" s="211">
        <f>IFERROR(
  IF(LOOKUP(2,1/($R$16:$R261&lt;&gt;""),$R$16:$R261)="12.2026",
    VLOOKUP(LOOKUP(2,1/($B$16:$B261&lt;&gt;""),$B$16:$B261), [1]Лист1!$C$12:$D$1205, 2, 0),
  IF(LOOKUP(2,1/($R$16:$R261&lt;&gt;""),$R$16:$R261)="12.2027",
    VLOOKUP(LOOKUP(2,1/($B$16:$B261&lt;&gt;""),$B$16:$B261), [1]Лист1!$C$1209:$D$2016, 2, 0),
  IF(LOOKUP(2,1/($R$16:$R261&lt;&gt;""),$R$16:$R261)="12.2028",
    VLOOKUP(LOOKUP(2,1/($B$16:$B261&lt;&gt;""),$B$16:$B261), [1]Лист1!$C$2020:$D$2907, 2, 0),
  ""))), "")</f>
        <v>44271.27</v>
      </c>
      <c r="P261" s="211">
        <f t="shared" si="74"/>
        <v>115.53045407098121</v>
      </c>
      <c r="Q261" s="237">
        <v>9673</v>
      </c>
      <c r="R261" s="30" t="s">
        <v>564</v>
      </c>
      <c r="S261" s="32"/>
      <c r="T261" s="32"/>
      <c r="U261" s="32"/>
    </row>
    <row r="262" spans="1:39" s="33" customFormat="1" ht="30" customHeight="1" x14ac:dyDescent="0.25">
      <c r="A262" s="212">
        <f>IF(B262&lt;&gt;"",MAX(A$1:A261)+1,"")</f>
        <v>236</v>
      </c>
      <c r="B262" s="223" t="s">
        <v>1855</v>
      </c>
      <c r="C262" s="212">
        <v>1965</v>
      </c>
      <c r="D262" s="212" t="s">
        <v>1844</v>
      </c>
      <c r="E262" s="212" t="s">
        <v>16</v>
      </c>
      <c r="F262" s="210">
        <v>2</v>
      </c>
      <c r="G262" s="210">
        <v>2</v>
      </c>
      <c r="H262" s="211">
        <v>372.5</v>
      </c>
      <c r="I262" s="211">
        <v>0</v>
      </c>
      <c r="J262" s="211">
        <v>372.5</v>
      </c>
      <c r="K262" s="211">
        <f t="shared" si="73"/>
        <v>3857900</v>
      </c>
      <c r="L262" s="211">
        <v>0</v>
      </c>
      <c r="M262" s="211">
        <v>0</v>
      </c>
      <c r="N262" s="211">
        <v>0</v>
      </c>
      <c r="O262" s="211">
        <f>IFERROR(
  IF(LOOKUP(2,1/($R$16:$R262&lt;&gt;""),$R$16:$R262)="12.2026",
    VLOOKUP(LOOKUP(2,1/($B$16:$B262&lt;&gt;""),$B$16:$B262), [1]Лист1!$C$12:$D$1205, 2, 0),
  IF(LOOKUP(2,1/($R$16:$R262&lt;&gt;""),$R$16:$R262)="12.2027",
    VLOOKUP(LOOKUP(2,1/($B$16:$B262&lt;&gt;""),$B$16:$B262), [1]Лист1!$C$1209:$D$2016, 2, 0),
  IF(LOOKUP(2,1/($R$16:$R262&lt;&gt;""),$R$16:$R262)="12.2028",
    VLOOKUP(LOOKUP(2,1/($B$16:$B262&lt;&gt;""),$B$16:$B262), [1]Лист1!$C$2020:$D$2907, 2, 0),
  ""))), "")</f>
        <v>3857900</v>
      </c>
      <c r="P262" s="211">
        <f t="shared" si="74"/>
        <v>10356.778523489933</v>
      </c>
      <c r="Q262" s="237">
        <v>9673</v>
      </c>
      <c r="R262" s="30" t="s">
        <v>563</v>
      </c>
      <c r="S262" s="32"/>
      <c r="T262" s="32"/>
      <c r="U262" s="32"/>
    </row>
    <row r="263" spans="1:39" s="33" customFormat="1" ht="30" customHeight="1" x14ac:dyDescent="0.25">
      <c r="A263" s="212">
        <f>IF(B263&lt;&gt;"",MAX(A$1:A262)+1,"")</f>
        <v>237</v>
      </c>
      <c r="B263" s="223" t="s">
        <v>56</v>
      </c>
      <c r="C263" s="212">
        <v>1964</v>
      </c>
      <c r="D263" s="212" t="s">
        <v>1844</v>
      </c>
      <c r="E263" s="212" t="s">
        <v>16</v>
      </c>
      <c r="F263" s="210">
        <v>2</v>
      </c>
      <c r="G263" s="210">
        <v>2</v>
      </c>
      <c r="H263" s="211">
        <v>368.7</v>
      </c>
      <c r="I263" s="211">
        <v>0</v>
      </c>
      <c r="J263" s="211">
        <v>320</v>
      </c>
      <c r="K263" s="211">
        <f t="shared" si="73"/>
        <v>42891.86</v>
      </c>
      <c r="L263" s="211">
        <v>0</v>
      </c>
      <c r="M263" s="211">
        <v>0</v>
      </c>
      <c r="N263" s="211">
        <v>0</v>
      </c>
      <c r="O263" s="211">
        <f>IFERROR(
  IF(LOOKUP(2,1/($R$16:$R263&lt;&gt;""),$R$16:$R263)="12.2026",
    VLOOKUP(LOOKUP(2,1/($B$16:$B263&lt;&gt;""),$B$16:$B263), [1]Лист1!$C$12:$D$1205, 2, 0),
  IF(LOOKUP(2,1/($R$16:$R263&lt;&gt;""),$R$16:$R263)="12.2027",
    VLOOKUP(LOOKUP(2,1/($B$16:$B263&lt;&gt;""),$B$16:$B263), [1]Лист1!$C$1209:$D$2016, 2, 0),
  IF(LOOKUP(2,1/($R$16:$R263&lt;&gt;""),$R$16:$R263)="12.2028",
    VLOOKUP(LOOKUP(2,1/($B$16:$B263&lt;&gt;""),$B$16:$B263), [1]Лист1!$C$2020:$D$2907, 2, 0),
  ""))), "")</f>
        <v>42891.86</v>
      </c>
      <c r="P263" s="211">
        <f t="shared" si="74"/>
        <v>116.33268239761324</v>
      </c>
      <c r="Q263" s="237">
        <v>9673</v>
      </c>
      <c r="R263" s="30" t="s">
        <v>564</v>
      </c>
      <c r="S263" s="32"/>
      <c r="T263" s="32"/>
      <c r="U263" s="32"/>
    </row>
    <row r="264" spans="1:39" s="33" customFormat="1" ht="30" customHeight="1" x14ac:dyDescent="0.25">
      <c r="A264" s="212">
        <f>IF(B264&lt;&gt;"",MAX(A$1:A263)+1,"")</f>
        <v>238</v>
      </c>
      <c r="B264" s="223" t="s">
        <v>2513</v>
      </c>
      <c r="C264" s="212">
        <v>1965</v>
      </c>
      <c r="D264" s="212" t="s">
        <v>1844</v>
      </c>
      <c r="E264" s="212" t="s">
        <v>16</v>
      </c>
      <c r="F264" s="210">
        <v>2</v>
      </c>
      <c r="G264" s="210">
        <v>2</v>
      </c>
      <c r="H264" s="237">
        <v>614.1</v>
      </c>
      <c r="I264" s="237">
        <v>0</v>
      </c>
      <c r="J264" s="237">
        <v>577.70000000000005</v>
      </c>
      <c r="K264" s="211">
        <f t="shared" si="73"/>
        <v>2398318.4</v>
      </c>
      <c r="L264" s="211">
        <v>0</v>
      </c>
      <c r="M264" s="211">
        <v>0</v>
      </c>
      <c r="N264" s="211">
        <v>0</v>
      </c>
      <c r="O264" s="211">
        <f>IFERROR(
  IF(LOOKUP(2,1/($R$16:$R264&lt;&gt;""),$R$16:$R264)="12.2026",
    VLOOKUP(LOOKUP(2,1/($B$16:$B264&lt;&gt;""),$B$16:$B264), [1]Лист1!$C$12:$D$1205, 2, 0),
  IF(LOOKUP(2,1/($R$16:$R264&lt;&gt;""),$R$16:$R264)="12.2027",
    VLOOKUP(LOOKUP(2,1/($B$16:$B264&lt;&gt;""),$B$16:$B264), [1]Лист1!$C$1209:$D$2016, 2, 0),
  IF(LOOKUP(2,1/($R$16:$R264&lt;&gt;""),$R$16:$R264)="12.2028",
    VLOOKUP(LOOKUP(2,1/($B$16:$B264&lt;&gt;""),$B$16:$B264), [1]Лист1!$C$2020:$D$2907, 2, 0),
  ""))), "")</f>
        <v>2398318.4</v>
      </c>
      <c r="P264" s="211">
        <f t="shared" si="74"/>
        <v>3905.4199641752157</v>
      </c>
      <c r="Q264" s="237">
        <v>9673</v>
      </c>
      <c r="R264" s="30" t="s">
        <v>563</v>
      </c>
      <c r="S264" s="32"/>
      <c r="T264" s="32"/>
      <c r="U264" s="32"/>
    </row>
    <row r="265" spans="1:39" ht="30" customHeight="1" x14ac:dyDescent="0.25">
      <c r="A265" s="182" t="s">
        <v>2580</v>
      </c>
      <c r="B265" s="182"/>
      <c r="C265" s="182"/>
      <c r="D265" s="182"/>
      <c r="E265" s="182"/>
      <c r="F265" s="182"/>
      <c r="G265" s="182"/>
      <c r="H265" s="182"/>
      <c r="I265" s="182"/>
      <c r="J265" s="182"/>
      <c r="K265" s="182"/>
      <c r="L265" s="182"/>
      <c r="M265" s="182"/>
      <c r="N265" s="182"/>
      <c r="O265" s="182"/>
      <c r="P265" s="182"/>
      <c r="Q265" s="182"/>
      <c r="R265" s="182"/>
      <c r="S265" s="48"/>
    </row>
    <row r="266" spans="1:39" s="32" customFormat="1" ht="30" customHeight="1" x14ac:dyDescent="0.25">
      <c r="A266" s="388" t="s">
        <v>2072</v>
      </c>
      <c r="B266" s="388"/>
      <c r="C266" s="181" t="s">
        <v>17</v>
      </c>
      <c r="D266" s="296" t="s">
        <v>17</v>
      </c>
      <c r="E266" s="181" t="s">
        <v>17</v>
      </c>
      <c r="F266" s="181" t="s">
        <v>17</v>
      </c>
      <c r="G266" s="181" t="s">
        <v>17</v>
      </c>
      <c r="H266" s="297">
        <f>SUM(H267:H348)</f>
        <v>141188.74999999997</v>
      </c>
      <c r="I266" s="297">
        <f t="shared" ref="I266:O266" si="75">SUM(I267:I348)</f>
        <v>7539.7899999999991</v>
      </c>
      <c r="J266" s="297">
        <f t="shared" si="75"/>
        <v>115578.95999999999</v>
      </c>
      <c r="K266" s="297">
        <f t="shared" si="75"/>
        <v>721233372.75</v>
      </c>
      <c r="L266" s="297">
        <f t="shared" si="75"/>
        <v>0</v>
      </c>
      <c r="M266" s="297">
        <f t="shared" si="75"/>
        <v>0</v>
      </c>
      <c r="N266" s="297">
        <f t="shared" si="75"/>
        <v>0</v>
      </c>
      <c r="O266" s="297">
        <f t="shared" si="75"/>
        <v>721233372.75</v>
      </c>
      <c r="P266" s="297">
        <f t="shared" ref="P266:P292" si="76">K266/H266</f>
        <v>5108.292075324699</v>
      </c>
      <c r="Q266" s="298" t="s">
        <v>17</v>
      </c>
      <c r="R266" s="299" t="s">
        <v>17</v>
      </c>
    </row>
    <row r="267" spans="1:39" s="96" customFormat="1" ht="30" customHeight="1" x14ac:dyDescent="0.25">
      <c r="A267" s="285">
        <f>IF(B267&lt;&gt;"",MAX(A$1:A266)+1,"")</f>
        <v>239</v>
      </c>
      <c r="B267" s="98" t="s">
        <v>2514</v>
      </c>
      <c r="C267" s="287">
        <v>1981</v>
      </c>
      <c r="D267" s="287" t="s">
        <v>1844</v>
      </c>
      <c r="E267" s="287" t="s">
        <v>16</v>
      </c>
      <c r="F267" s="288">
        <v>2</v>
      </c>
      <c r="G267" s="288">
        <v>1</v>
      </c>
      <c r="H267" s="10">
        <v>583.9</v>
      </c>
      <c r="I267" s="10">
        <v>0</v>
      </c>
      <c r="J267" s="290">
        <v>490.7</v>
      </c>
      <c r="K267" s="282">
        <f t="shared" ref="K267:K292" si="77">SUM(L267:O267)</f>
        <v>2712500</v>
      </c>
      <c r="L267" s="282">
        <v>0</v>
      </c>
      <c r="M267" s="282">
        <v>0</v>
      </c>
      <c r="N267" s="282">
        <v>0</v>
      </c>
      <c r="O267" s="282">
        <f>IFERROR(
  IF(LOOKUP(2,1/($R$16:$R267&lt;&gt;""),$R$16:$R267)="12.2026",
    VLOOKUP(LOOKUP(2,1/($B$16:$B267&lt;&gt;""),$B$16:$B267), [1]Лист1!$C$12:$D$1205, 2, 0),
  IF(LOOKUP(2,1/($R$16:$R267&lt;&gt;""),$R$16:$R267)="12.2027",
    VLOOKUP(LOOKUP(2,1/($B$16:$B267&lt;&gt;""),$B$16:$B267), [1]Лист1!$C$1209:$D$2016, 2, 0),
  IF(LOOKUP(2,1/($R$16:$R267&lt;&gt;""),$R$16:$R267)="12.2028",
    VLOOKUP(LOOKUP(2,1/($B$16:$B267&lt;&gt;""),$B$16:$B267), [1]Лист1!$C$2020:$D$2907, 2, 0),
  ""))), "")</f>
        <v>2712500</v>
      </c>
      <c r="P267" s="282">
        <f t="shared" si="76"/>
        <v>4645.4872409659192</v>
      </c>
      <c r="Q267" s="289">
        <v>9673</v>
      </c>
      <c r="R267" s="9" t="s">
        <v>563</v>
      </c>
    </row>
    <row r="268" spans="1:39" s="33" customFormat="1" ht="30" customHeight="1" x14ac:dyDescent="0.25">
      <c r="A268" s="254">
        <f>IF(B268&lt;&gt;"",MAX(A$1:A267)+1,"")</f>
        <v>240</v>
      </c>
      <c r="B268" s="300" t="s">
        <v>2515</v>
      </c>
      <c r="C268" s="254">
        <v>1983</v>
      </c>
      <c r="D268" s="254" t="s">
        <v>1844</v>
      </c>
      <c r="E268" s="254" t="s">
        <v>16</v>
      </c>
      <c r="F268" s="254">
        <v>3</v>
      </c>
      <c r="G268" s="254">
        <v>2</v>
      </c>
      <c r="H268" s="256">
        <v>1714</v>
      </c>
      <c r="I268" s="256">
        <v>0</v>
      </c>
      <c r="J268" s="256">
        <v>1714</v>
      </c>
      <c r="K268" s="256">
        <f t="shared" si="77"/>
        <v>14154782</v>
      </c>
      <c r="L268" s="256">
        <v>0</v>
      </c>
      <c r="M268" s="256">
        <v>0</v>
      </c>
      <c r="N268" s="256">
        <v>0</v>
      </c>
      <c r="O268" s="256">
        <f>IFERROR(
  IF(LOOKUP(2,1/($R$16:$R268&lt;&gt;""),$R$16:$R268)="12.2026",
    VLOOKUP(LOOKUP(2,1/($B$16:$B268&lt;&gt;""),$B$16:$B268), [1]Лист1!$C$12:$D$1205, 2, 0),
  IF(LOOKUP(2,1/($R$16:$R268&lt;&gt;""),$R$16:$R268)="12.2027",
    VLOOKUP(LOOKUP(2,1/($B$16:$B268&lt;&gt;""),$B$16:$B268), [1]Лист1!$C$1209:$D$2016, 2, 0),
  IF(LOOKUP(2,1/($R$16:$R268&lt;&gt;""),$R$16:$R268)="12.2028",
    VLOOKUP(LOOKUP(2,1/($B$16:$B268&lt;&gt;""),$B$16:$B268), [1]Лист1!$C$2020:$D$2907, 2, 0),
  ""))), "")</f>
        <v>14154782</v>
      </c>
      <c r="P268" s="256">
        <f t="shared" si="76"/>
        <v>8258.3325554259045</v>
      </c>
      <c r="Q268" s="275">
        <v>9673</v>
      </c>
      <c r="R268" s="301" t="s">
        <v>563</v>
      </c>
    </row>
    <row r="269" spans="1:39" ht="30" customHeight="1" x14ac:dyDescent="0.25">
      <c r="A269" s="212">
        <f>IF(B269&lt;&gt;"",MAX(A$1:A268)+1,"")</f>
        <v>241</v>
      </c>
      <c r="B269" s="223" t="s">
        <v>1860</v>
      </c>
      <c r="C269" s="210">
        <v>1989</v>
      </c>
      <c r="D269" s="212" t="s">
        <v>1844</v>
      </c>
      <c r="E269" s="210" t="s">
        <v>18</v>
      </c>
      <c r="F269" s="210">
        <v>9</v>
      </c>
      <c r="G269" s="210">
        <v>2</v>
      </c>
      <c r="H269" s="211">
        <v>5417.6</v>
      </c>
      <c r="I269" s="211">
        <v>116.7</v>
      </c>
      <c r="J269" s="211">
        <v>3816.9</v>
      </c>
      <c r="K269" s="211">
        <f t="shared" si="77"/>
        <v>7252450.1499999994</v>
      </c>
      <c r="L269" s="211">
        <v>0</v>
      </c>
      <c r="M269" s="211">
        <v>0</v>
      </c>
      <c r="N269" s="211">
        <v>0</v>
      </c>
      <c r="O269" s="211">
        <f>IFERROR(
  IF(LOOKUP(2,1/($R$16:$R269&lt;&gt;""),$R$16:$R269)="12.2026",
    VLOOKUP(LOOKUP(2,1/($B$16:$B269&lt;&gt;""),$B$16:$B269), [1]Лист1!$C$12:$D$1205, 2, 0),
  IF(LOOKUP(2,1/($R$16:$R269&lt;&gt;""),$R$16:$R269)="12.2027",
    VLOOKUP(LOOKUP(2,1/($B$16:$B269&lt;&gt;""),$B$16:$B269), [1]Лист1!$C$1209:$D$2016, 2, 0),
  IF(LOOKUP(2,1/($R$16:$R269&lt;&gt;""),$R$16:$R269)="12.2028",
    VLOOKUP(LOOKUP(2,1/($B$16:$B269&lt;&gt;""),$B$16:$B269), [1]Лист1!$C$2020:$D$2907, 2, 0),
  ""))), "")</f>
        <v>7252450.1499999994</v>
      </c>
      <c r="P269" s="211">
        <f t="shared" si="76"/>
        <v>1338.6832084317778</v>
      </c>
      <c r="Q269" s="211">
        <v>9673</v>
      </c>
      <c r="R269" s="218" t="s">
        <v>565</v>
      </c>
      <c r="S269" s="49"/>
      <c r="T269" s="49"/>
      <c r="U269" s="49"/>
    </row>
    <row r="270" spans="1:39" ht="30" customHeight="1" x14ac:dyDescent="0.25">
      <c r="A270" s="212">
        <f>IF(B270&lt;&gt;"",MAX(A$1:A269)+1,"")</f>
        <v>242</v>
      </c>
      <c r="B270" s="223" t="s">
        <v>1861</v>
      </c>
      <c r="C270" s="210">
        <v>1988</v>
      </c>
      <c r="D270" s="212" t="s">
        <v>1844</v>
      </c>
      <c r="E270" s="210" t="s">
        <v>18</v>
      </c>
      <c r="F270" s="210">
        <v>9</v>
      </c>
      <c r="G270" s="210">
        <v>2</v>
      </c>
      <c r="H270" s="211">
        <v>4727.7</v>
      </c>
      <c r="I270" s="211">
        <v>15.82</v>
      </c>
      <c r="J270" s="211">
        <v>3913.4</v>
      </c>
      <c r="K270" s="211">
        <f t="shared" si="77"/>
        <v>7249716.3700000001</v>
      </c>
      <c r="L270" s="211">
        <v>0</v>
      </c>
      <c r="M270" s="211">
        <v>0</v>
      </c>
      <c r="N270" s="211">
        <v>0</v>
      </c>
      <c r="O270" s="211">
        <f>IFERROR(
  IF(LOOKUP(2,1/($R$16:$R270&lt;&gt;""),$R$16:$R270)="12.2026",
    VLOOKUP(LOOKUP(2,1/($B$16:$B270&lt;&gt;""),$B$16:$B270), [1]Лист1!$C$12:$D$1205, 2, 0),
  IF(LOOKUP(2,1/($R$16:$R270&lt;&gt;""),$R$16:$R270)="12.2027",
    VLOOKUP(LOOKUP(2,1/($B$16:$B270&lt;&gt;""),$B$16:$B270), [1]Лист1!$C$1209:$D$2016, 2, 0),
  IF(LOOKUP(2,1/($R$16:$R270&lt;&gt;""),$R$16:$R270)="12.2028",
    VLOOKUP(LOOKUP(2,1/($B$16:$B270&lt;&gt;""),$B$16:$B270), [1]Лист1!$C$2020:$D$2907, 2, 0),
  ""))), "")</f>
        <v>7249716.3700000001</v>
      </c>
      <c r="P270" s="211">
        <f t="shared" si="76"/>
        <v>1533.4552467373142</v>
      </c>
      <c r="Q270" s="211">
        <v>9673</v>
      </c>
      <c r="R270" s="218" t="s">
        <v>565</v>
      </c>
      <c r="S270" s="49"/>
      <c r="T270" s="49"/>
      <c r="U270" s="49"/>
    </row>
    <row r="271" spans="1:39" ht="30" customHeight="1" x14ac:dyDescent="0.25">
      <c r="A271" s="212">
        <f>IF(B271&lt;&gt;"",MAX(A$1:A270)+1,"")</f>
        <v>243</v>
      </c>
      <c r="B271" s="223" t="s">
        <v>1862</v>
      </c>
      <c r="C271" s="210" t="s">
        <v>1959</v>
      </c>
      <c r="D271" s="212" t="s">
        <v>1844</v>
      </c>
      <c r="E271" s="210" t="s">
        <v>18</v>
      </c>
      <c r="F271" s="210">
        <v>9</v>
      </c>
      <c r="G271" s="210">
        <v>5</v>
      </c>
      <c r="H271" s="211">
        <v>10984.5</v>
      </c>
      <c r="I271" s="211">
        <v>50.6</v>
      </c>
      <c r="J271" s="211">
        <v>9565.65</v>
      </c>
      <c r="K271" s="211">
        <f t="shared" si="77"/>
        <v>17844825.52</v>
      </c>
      <c r="L271" s="211">
        <v>0</v>
      </c>
      <c r="M271" s="211">
        <v>0</v>
      </c>
      <c r="N271" s="211">
        <v>0</v>
      </c>
      <c r="O271" s="211">
        <f>IFERROR(
  IF(LOOKUP(2,1/($R$16:$R271&lt;&gt;""),$R$16:$R271)="12.2026",
    VLOOKUP(LOOKUP(2,1/($B$16:$B271&lt;&gt;""),$B$16:$B271), [1]Лист1!$C$12:$D$1205, 2, 0),
  IF(LOOKUP(2,1/($R$16:$R271&lt;&gt;""),$R$16:$R271)="12.2027",
    VLOOKUP(LOOKUP(2,1/($B$16:$B271&lt;&gt;""),$B$16:$B271), [1]Лист1!$C$1209:$D$2016, 2, 0),
  IF(LOOKUP(2,1/($R$16:$R271&lt;&gt;""),$R$16:$R271)="12.2028",
    VLOOKUP(LOOKUP(2,1/($B$16:$B271&lt;&gt;""),$B$16:$B271), [1]Лист1!$C$2020:$D$2907, 2, 0),
  ""))), "")</f>
        <v>17844825.52</v>
      </c>
      <c r="P271" s="211">
        <f t="shared" si="76"/>
        <v>1624.5459984523648</v>
      </c>
      <c r="Q271" s="211">
        <v>9673</v>
      </c>
      <c r="R271" s="218" t="s">
        <v>565</v>
      </c>
      <c r="S271" s="49"/>
      <c r="T271" s="49"/>
      <c r="U271" s="49"/>
    </row>
    <row r="272" spans="1:39" ht="30" customHeight="1" x14ac:dyDescent="0.25">
      <c r="A272" s="212">
        <f>IF(B272&lt;&gt;"",MAX(A$1:A271)+1,"")</f>
        <v>244</v>
      </c>
      <c r="B272" s="223" t="s">
        <v>686</v>
      </c>
      <c r="C272" s="212">
        <v>1970</v>
      </c>
      <c r="D272" s="212" t="s">
        <v>1844</v>
      </c>
      <c r="E272" s="210" t="s">
        <v>16</v>
      </c>
      <c r="F272" s="210">
        <v>2</v>
      </c>
      <c r="G272" s="210">
        <v>2</v>
      </c>
      <c r="H272" s="211">
        <v>722</v>
      </c>
      <c r="I272" s="211">
        <v>248.2</v>
      </c>
      <c r="J272" s="211">
        <v>473.8</v>
      </c>
      <c r="K272" s="211">
        <f t="shared" ref="K272" si="78">SUM(L272:O272)</f>
        <v>16105640</v>
      </c>
      <c r="L272" s="211">
        <v>0</v>
      </c>
      <c r="M272" s="211">
        <v>0</v>
      </c>
      <c r="N272" s="211">
        <v>0</v>
      </c>
      <c r="O272" s="211">
        <f>IFERROR(
  IF(LOOKUP(2,1/($R$16:$R272&lt;&gt;""),$R$16:$R272)="12.2026",
    VLOOKUP(LOOKUP(2,1/($B$16:$B272&lt;&gt;""),$B$16:$B272), [1]Лист1!$C$12:$D$1205, 2, 0),
  IF(LOOKUP(2,1/($R$16:$R272&lt;&gt;""),$R$16:$R272)="12.2027",
    VLOOKUP(LOOKUP(2,1/($B$16:$B272&lt;&gt;""),$B$16:$B272), [1]Лист1!$C$1209:$D$2016, 2, 0),
  IF(LOOKUP(2,1/($R$16:$R272&lt;&gt;""),$R$16:$R272)="12.2028",
    VLOOKUP(LOOKUP(2,1/($B$16:$B272&lt;&gt;""),$B$16:$B272), [1]Лист1!$C$2020:$D$2907, 2, 0),
  ""))), "")</f>
        <v>16105640</v>
      </c>
      <c r="P272" s="211">
        <f t="shared" ref="P272" si="79">K272/H272</f>
        <v>22306.980609418282</v>
      </c>
      <c r="Q272" s="211">
        <v>9673</v>
      </c>
      <c r="R272" s="218" t="s">
        <v>563</v>
      </c>
      <c r="S272" s="114"/>
      <c r="T272" s="193"/>
      <c r="U272" s="189"/>
      <c r="V272" s="189"/>
      <c r="W272" s="189"/>
      <c r="X272" s="202"/>
      <c r="Y272" s="202"/>
      <c r="Z272" s="4"/>
      <c r="AA272" s="4"/>
      <c r="AB272" s="4"/>
      <c r="AC272" s="103"/>
      <c r="AD272" s="4"/>
      <c r="AE272" s="4"/>
      <c r="AF272" s="4"/>
      <c r="AG272" s="103"/>
      <c r="AH272" s="104"/>
      <c r="AI272" s="104"/>
      <c r="AJ272" s="94"/>
      <c r="AK272" s="48"/>
      <c r="AL272" s="48"/>
      <c r="AM272" s="48"/>
    </row>
    <row r="273" spans="1:39" s="112" customFormat="1" ht="30" customHeight="1" x14ac:dyDescent="0.25">
      <c r="A273" s="212">
        <f>IF(B273&lt;&gt;"",MAX(A$1:A272)+1,"")</f>
        <v>245</v>
      </c>
      <c r="B273" s="223" t="s">
        <v>685</v>
      </c>
      <c r="C273" s="212">
        <v>1972</v>
      </c>
      <c r="D273" s="212" t="s">
        <v>1844</v>
      </c>
      <c r="E273" s="212" t="s">
        <v>16</v>
      </c>
      <c r="F273" s="212">
        <v>2</v>
      </c>
      <c r="G273" s="212">
        <v>2</v>
      </c>
      <c r="H273" s="211">
        <v>796.5</v>
      </c>
      <c r="I273" s="211">
        <v>0</v>
      </c>
      <c r="J273" s="211">
        <v>738.7</v>
      </c>
      <c r="K273" s="211">
        <f t="shared" si="77"/>
        <v>16501267.5</v>
      </c>
      <c r="L273" s="211">
        <v>0</v>
      </c>
      <c r="M273" s="211">
        <v>0</v>
      </c>
      <c r="N273" s="211">
        <v>0</v>
      </c>
      <c r="O273" s="211">
        <f>IFERROR(
  IF(LOOKUP(2,1/($R$16:$R273&lt;&gt;""),$R$16:$R273)="12.2026",
    VLOOKUP(LOOKUP(2,1/($B$16:$B273&lt;&gt;""),$B$16:$B273), [1]Лист1!$C$12:$D$1205, 2, 0),
  IF(LOOKUP(2,1/($R$16:$R273&lt;&gt;""),$R$16:$R273)="12.2027",
    VLOOKUP(LOOKUP(2,1/($B$16:$B273&lt;&gt;""),$B$16:$B273), [1]Лист1!$C$1209:$D$2016, 2, 0),
  IF(LOOKUP(2,1/($R$16:$R273&lt;&gt;""),$R$16:$R273)="12.2028",
    VLOOKUP(LOOKUP(2,1/($B$16:$B273&lt;&gt;""),$B$16:$B273), [1]Лист1!$C$2020:$D$2907, 2, 0),
  ""))), "")</f>
        <v>16501267.5</v>
      </c>
      <c r="P273" s="211">
        <f t="shared" si="76"/>
        <v>20717.222222222223</v>
      </c>
      <c r="Q273" s="211">
        <v>9673</v>
      </c>
      <c r="R273" s="218" t="s">
        <v>563</v>
      </c>
      <c r="S273" s="99"/>
      <c r="T273" s="223"/>
      <c r="U273" s="210"/>
      <c r="V273" s="210"/>
      <c r="W273" s="210"/>
      <c r="X273" s="238"/>
      <c r="Y273" s="238"/>
      <c r="Z273" s="1"/>
      <c r="AA273" s="1"/>
      <c r="AB273" s="1"/>
      <c r="AC273" s="53"/>
      <c r="AD273" s="1"/>
      <c r="AE273" s="1"/>
      <c r="AF273" s="1"/>
      <c r="AG273" s="53"/>
      <c r="AH273" s="100"/>
      <c r="AI273" s="100"/>
      <c r="AJ273" s="30"/>
      <c r="AK273" s="111"/>
      <c r="AL273" s="111"/>
      <c r="AM273" s="111"/>
    </row>
    <row r="274" spans="1:39" ht="30" customHeight="1" x14ac:dyDescent="0.25">
      <c r="A274" s="212">
        <f>IF(B274&lt;&gt;"",MAX(A$1:A273)+1,"")</f>
        <v>246</v>
      </c>
      <c r="B274" s="223" t="s">
        <v>687</v>
      </c>
      <c r="C274" s="212">
        <v>1971</v>
      </c>
      <c r="D274" s="212" t="s">
        <v>1844</v>
      </c>
      <c r="E274" s="210" t="s">
        <v>16</v>
      </c>
      <c r="F274" s="210">
        <v>5</v>
      </c>
      <c r="G274" s="210">
        <v>4</v>
      </c>
      <c r="H274" s="211">
        <v>3425.65</v>
      </c>
      <c r="I274" s="211">
        <v>0</v>
      </c>
      <c r="J274" s="211">
        <v>3425.65</v>
      </c>
      <c r="K274" s="211">
        <f t="shared" si="77"/>
        <v>40808231.75</v>
      </c>
      <c r="L274" s="211">
        <v>0</v>
      </c>
      <c r="M274" s="211">
        <v>0</v>
      </c>
      <c r="N274" s="211">
        <v>0</v>
      </c>
      <c r="O274" s="211">
        <f>IFERROR(
  IF(LOOKUP(2,1/($R$16:$R274&lt;&gt;""),$R$16:$R274)="12.2026",
    VLOOKUP(LOOKUP(2,1/($B$16:$B274&lt;&gt;""),$B$16:$B274), [1]Лист1!$C$12:$D$1205, 2, 0),
  IF(LOOKUP(2,1/($R$16:$R274&lt;&gt;""),$R$16:$R274)="12.2027",
    VLOOKUP(LOOKUP(2,1/($B$16:$B274&lt;&gt;""),$B$16:$B274), [1]Лист1!$C$1209:$D$2016, 2, 0),
  IF(LOOKUP(2,1/($R$16:$R274&lt;&gt;""),$R$16:$R274)="12.2028",
    VLOOKUP(LOOKUP(2,1/($B$16:$B274&lt;&gt;""),$B$16:$B274), [1]Лист1!$C$2020:$D$2907, 2, 0),
  ""))), "")</f>
        <v>40808231.75</v>
      </c>
      <c r="P274" s="211">
        <f t="shared" si="76"/>
        <v>11912.551413600338</v>
      </c>
      <c r="Q274" s="211">
        <v>9673</v>
      </c>
      <c r="R274" s="218" t="s">
        <v>563</v>
      </c>
      <c r="S274" s="116"/>
      <c r="T274" s="194"/>
      <c r="U274" s="190"/>
      <c r="V274" s="190"/>
      <c r="W274" s="190"/>
      <c r="X274" s="203"/>
      <c r="Y274" s="203"/>
      <c r="Z274" s="5"/>
      <c r="AA274" s="5"/>
      <c r="AB274" s="5"/>
      <c r="AC274" s="117"/>
      <c r="AD274" s="5"/>
      <c r="AE274" s="5"/>
      <c r="AF274" s="5"/>
      <c r="AG274" s="117"/>
      <c r="AH274" s="118"/>
      <c r="AI274" s="118"/>
      <c r="AJ274" s="97"/>
      <c r="AK274" s="48"/>
      <c r="AL274" s="48"/>
      <c r="AM274" s="48"/>
    </row>
    <row r="275" spans="1:39" ht="30" customHeight="1" x14ac:dyDescent="0.25">
      <c r="A275" s="212">
        <f>IF(B275&lt;&gt;"",MAX(A$1:A274)+1,"")</f>
        <v>247</v>
      </c>
      <c r="B275" s="194" t="s">
        <v>2516</v>
      </c>
      <c r="C275" s="199">
        <v>1964</v>
      </c>
      <c r="D275" s="199" t="s">
        <v>1844</v>
      </c>
      <c r="E275" s="199" t="s">
        <v>16</v>
      </c>
      <c r="F275" s="199">
        <v>4</v>
      </c>
      <c r="G275" s="199">
        <v>3</v>
      </c>
      <c r="H275" s="192">
        <v>2239.8000000000002</v>
      </c>
      <c r="I275" s="192">
        <v>0</v>
      </c>
      <c r="J275" s="204">
        <v>2239.8000000000002</v>
      </c>
      <c r="K275" s="192">
        <f t="shared" ref="K275" si="80">SUM(L275:O275)</f>
        <v>12894721.000000002</v>
      </c>
      <c r="L275" s="192">
        <v>0</v>
      </c>
      <c r="M275" s="192">
        <v>0</v>
      </c>
      <c r="N275" s="192">
        <v>0</v>
      </c>
      <c r="O275" s="211">
        <f>IFERROR(
  IF(LOOKUP(2,1/($R$16:$R275&lt;&gt;""),$R$16:$R275)="12.2026",
    VLOOKUP(LOOKUP(2,1/($B$16:$B275&lt;&gt;""),$B$16:$B275), [1]Лист1!$C$12:$D$1205, 2, 0),
  IF(LOOKUP(2,1/($R$16:$R275&lt;&gt;""),$R$16:$R275)="12.2027",
    VLOOKUP(LOOKUP(2,1/($B$16:$B275&lt;&gt;""),$B$16:$B275), [1]Лист1!$C$1209:$D$2016, 2, 0),
  IF(LOOKUP(2,1/($R$16:$R275&lt;&gt;""),$R$16:$R275)="12.2028",
    VLOOKUP(LOOKUP(2,1/($B$16:$B275&lt;&gt;""),$B$16:$B275), [1]Лист1!$C$2020:$D$2907, 2, 0),
  ""))), "")</f>
        <v>12894721.000000002</v>
      </c>
      <c r="P275" s="192">
        <f t="shared" ref="P275" si="81">K275/H275</f>
        <v>5757.085900526833</v>
      </c>
      <c r="Q275" s="196">
        <v>9673</v>
      </c>
      <c r="R275" s="188" t="s">
        <v>563</v>
      </c>
      <c r="S275" s="49"/>
      <c r="T275" s="49"/>
      <c r="U275" s="49"/>
    </row>
    <row r="276" spans="1:39" ht="30" customHeight="1" x14ac:dyDescent="0.25">
      <c r="A276" s="212">
        <f>IF(B276&lt;&gt;"",MAX(A$1:A275)+1,"")</f>
        <v>248</v>
      </c>
      <c r="B276" s="193" t="s">
        <v>678</v>
      </c>
      <c r="C276" s="189">
        <v>1960</v>
      </c>
      <c r="D276" s="198" t="s">
        <v>1844</v>
      </c>
      <c r="E276" s="189" t="s">
        <v>16</v>
      </c>
      <c r="F276" s="189">
        <v>2</v>
      </c>
      <c r="G276" s="189">
        <v>1</v>
      </c>
      <c r="H276" s="191">
        <v>288</v>
      </c>
      <c r="I276" s="191">
        <v>0</v>
      </c>
      <c r="J276" s="191">
        <v>185.5</v>
      </c>
      <c r="K276" s="191">
        <f t="shared" si="77"/>
        <v>13433.17</v>
      </c>
      <c r="L276" s="191">
        <v>0</v>
      </c>
      <c r="M276" s="191">
        <v>0</v>
      </c>
      <c r="N276" s="191">
        <v>0</v>
      </c>
      <c r="O276" s="211">
        <f>IFERROR(
  IF(LOOKUP(2,1/($R$16:$R276&lt;&gt;""),$R$16:$R276)="12.2026",
    VLOOKUP(LOOKUP(2,1/($B$16:$B276&lt;&gt;""),$B$16:$B276), [1]Лист1!$C$12:$D$1205, 2, 0),
  IF(LOOKUP(2,1/($R$16:$R276&lt;&gt;""),$R$16:$R276)="12.2027",
    VLOOKUP(LOOKUP(2,1/($B$16:$B276&lt;&gt;""),$B$16:$B276), [1]Лист1!$C$1209:$D$2016, 2, 0),
  IF(LOOKUP(2,1/($R$16:$R276&lt;&gt;""),$R$16:$R276)="12.2028",
    VLOOKUP(LOOKUP(2,1/($B$16:$B276&lt;&gt;""),$B$16:$B276), [1]Лист1!$C$2020:$D$2907, 2, 0),
  ""))), "")</f>
        <v>13433.17</v>
      </c>
      <c r="P276" s="191">
        <f t="shared" si="76"/>
        <v>46.642951388888889</v>
      </c>
      <c r="Q276" s="191">
        <v>9673</v>
      </c>
      <c r="R276" s="101" t="s">
        <v>565</v>
      </c>
      <c r="S276" s="102"/>
      <c r="T276" s="193"/>
      <c r="U276" s="189"/>
      <c r="V276" s="189"/>
      <c r="W276" s="189"/>
      <c r="X276" s="202"/>
      <c r="Y276" s="202"/>
      <c r="Z276" s="4"/>
      <c r="AA276" s="4"/>
      <c r="AB276" s="4"/>
      <c r="AC276" s="103"/>
      <c r="AD276" s="4"/>
      <c r="AE276" s="4"/>
      <c r="AF276" s="4"/>
      <c r="AG276" s="103"/>
      <c r="AH276" s="104"/>
      <c r="AI276" s="104"/>
      <c r="AJ276" s="94"/>
      <c r="AK276" s="48"/>
      <c r="AL276" s="48"/>
      <c r="AM276" s="48"/>
    </row>
    <row r="277" spans="1:39" s="112" customFormat="1" ht="30" customHeight="1" x14ac:dyDescent="0.25">
      <c r="A277" s="212">
        <f>IF(B277&lt;&gt;"",MAX(A$1:A276)+1,"")</f>
        <v>249</v>
      </c>
      <c r="B277" s="223" t="s">
        <v>688</v>
      </c>
      <c r="C277" s="212">
        <v>1972</v>
      </c>
      <c r="D277" s="212" t="s">
        <v>1844</v>
      </c>
      <c r="E277" s="210" t="s">
        <v>16</v>
      </c>
      <c r="F277" s="210">
        <v>5</v>
      </c>
      <c r="G277" s="210">
        <v>3</v>
      </c>
      <c r="H277" s="211">
        <v>2811.9</v>
      </c>
      <c r="I277" s="211">
        <v>0</v>
      </c>
      <c r="J277" s="211">
        <v>2811.9</v>
      </c>
      <c r="K277" s="211">
        <f t="shared" si="77"/>
        <v>22741028.5</v>
      </c>
      <c r="L277" s="211">
        <v>0</v>
      </c>
      <c r="M277" s="211">
        <v>0</v>
      </c>
      <c r="N277" s="211">
        <v>0</v>
      </c>
      <c r="O277" s="211">
        <f>IFERROR(
  IF(LOOKUP(2,1/($R$16:$R277&lt;&gt;""),$R$16:$R277)="12.2026",
    VLOOKUP(LOOKUP(2,1/($B$16:$B277&lt;&gt;""),$B$16:$B277), [1]Лист1!$C$12:$D$1205, 2, 0),
  IF(LOOKUP(2,1/($R$16:$R277&lt;&gt;""),$R$16:$R277)="12.2027",
    VLOOKUP(LOOKUP(2,1/($B$16:$B277&lt;&gt;""),$B$16:$B277), [1]Лист1!$C$1209:$D$2016, 2, 0),
  IF(LOOKUP(2,1/($R$16:$R277&lt;&gt;""),$R$16:$R277)="12.2028",
    VLOOKUP(LOOKUP(2,1/($B$16:$B277&lt;&gt;""),$B$16:$B277), [1]Лист1!$C$2020:$D$2907, 2, 0),
  ""))), "")</f>
        <v>22741028.5</v>
      </c>
      <c r="P277" s="211">
        <f t="shared" si="76"/>
        <v>8087.4243394146306</v>
      </c>
      <c r="Q277" s="211">
        <v>9673</v>
      </c>
      <c r="R277" s="218" t="s">
        <v>563</v>
      </c>
      <c r="S277" s="105"/>
      <c r="T277" s="106"/>
      <c r="U277" s="96"/>
      <c r="V277" s="96"/>
      <c r="W277" s="96"/>
      <c r="X277" s="107"/>
      <c r="Y277" s="107"/>
      <c r="Z277" s="18"/>
      <c r="AA277" s="18"/>
      <c r="AB277" s="18"/>
      <c r="AC277" s="108"/>
      <c r="AD277" s="18"/>
      <c r="AE277" s="18"/>
      <c r="AF277" s="18"/>
      <c r="AG277" s="108"/>
      <c r="AH277" s="109"/>
      <c r="AI277" s="109"/>
      <c r="AJ277" s="110"/>
      <c r="AK277" s="111"/>
      <c r="AL277" s="111"/>
      <c r="AM277" s="111"/>
    </row>
    <row r="278" spans="1:39" ht="30" customHeight="1" x14ac:dyDescent="0.25">
      <c r="A278" s="212">
        <f>IF(B278&lt;&gt;"",MAX(A$1:A277)+1,"")</f>
        <v>250</v>
      </c>
      <c r="B278" s="223" t="s">
        <v>57</v>
      </c>
      <c r="C278" s="212">
        <v>1963</v>
      </c>
      <c r="D278" s="212" t="s">
        <v>1844</v>
      </c>
      <c r="E278" s="212" t="s">
        <v>16</v>
      </c>
      <c r="F278" s="212">
        <v>2</v>
      </c>
      <c r="G278" s="212">
        <v>2</v>
      </c>
      <c r="H278" s="211">
        <v>558.70000000000005</v>
      </c>
      <c r="I278" s="211">
        <v>0</v>
      </c>
      <c r="J278" s="211">
        <v>485.15</v>
      </c>
      <c r="K278" s="211">
        <f t="shared" si="77"/>
        <v>386896.10000000003</v>
      </c>
      <c r="L278" s="211">
        <v>0</v>
      </c>
      <c r="M278" s="211">
        <v>0</v>
      </c>
      <c r="N278" s="211">
        <v>0</v>
      </c>
      <c r="O278" s="211">
        <f>IFERROR(
  IF(LOOKUP(2,1/($R$16:$R278&lt;&gt;""),$R$16:$R278)="12.2026",
    VLOOKUP(LOOKUP(2,1/($B$16:$B278&lt;&gt;""),$B$16:$B278), [1]Лист1!$C$12:$D$1205, 2, 0),
  IF(LOOKUP(2,1/($R$16:$R278&lt;&gt;""),$R$16:$R278)="12.2027",
    VLOOKUP(LOOKUP(2,1/($B$16:$B278&lt;&gt;""),$B$16:$B278), [1]Лист1!$C$1209:$D$2016, 2, 0),
  IF(LOOKUP(2,1/($R$16:$R278&lt;&gt;""),$R$16:$R278)="12.2028",
    VLOOKUP(LOOKUP(2,1/($B$16:$B278&lt;&gt;""),$B$16:$B278), [1]Лист1!$C$2020:$D$2907, 2, 0),
  ""))), "")</f>
        <v>386896.10000000003</v>
      </c>
      <c r="P278" s="211">
        <f t="shared" si="76"/>
        <v>692.49346697691067</v>
      </c>
      <c r="Q278" s="211">
        <v>9673</v>
      </c>
      <c r="R278" s="218" t="s">
        <v>564</v>
      </c>
      <c r="S278" s="99"/>
      <c r="T278" s="223"/>
      <c r="U278" s="210"/>
      <c r="V278" s="210"/>
      <c r="W278" s="210"/>
      <c r="X278" s="238"/>
      <c r="Y278" s="238"/>
      <c r="Z278" s="1"/>
      <c r="AA278" s="1"/>
      <c r="AB278" s="1"/>
      <c r="AC278" s="53"/>
      <c r="AD278" s="1"/>
      <c r="AE278" s="1"/>
      <c r="AF278" s="1"/>
      <c r="AG278" s="53"/>
      <c r="AH278" s="100"/>
      <c r="AI278" s="100"/>
      <c r="AJ278" s="30"/>
      <c r="AK278" s="48"/>
      <c r="AL278" s="48"/>
      <c r="AM278" s="48"/>
    </row>
    <row r="279" spans="1:39" ht="30" customHeight="1" x14ac:dyDescent="0.25">
      <c r="A279" s="212">
        <f>IF(B279&lt;&gt;"",MAX(A$1:A278)+1,"")</f>
        <v>251</v>
      </c>
      <c r="B279" s="223" t="s">
        <v>689</v>
      </c>
      <c r="C279" s="212">
        <v>1969</v>
      </c>
      <c r="D279" s="212" t="s">
        <v>1844</v>
      </c>
      <c r="E279" s="212" t="s">
        <v>16</v>
      </c>
      <c r="F279" s="212">
        <v>2</v>
      </c>
      <c r="G279" s="212">
        <v>1</v>
      </c>
      <c r="H279" s="211">
        <v>456.9</v>
      </c>
      <c r="I279" s="211">
        <v>0</v>
      </c>
      <c r="J279" s="211">
        <v>379.29</v>
      </c>
      <c r="K279" s="211">
        <f t="shared" si="77"/>
        <v>8969925.5</v>
      </c>
      <c r="L279" s="211">
        <v>0</v>
      </c>
      <c r="M279" s="211">
        <v>0</v>
      </c>
      <c r="N279" s="211">
        <v>0</v>
      </c>
      <c r="O279" s="211">
        <f>IFERROR(
  IF(LOOKUP(2,1/($R$16:$R279&lt;&gt;""),$R$16:$R279)="12.2026",
    VLOOKUP(LOOKUP(2,1/($B$16:$B279&lt;&gt;""),$B$16:$B279), [1]Лист1!$C$12:$D$1205, 2, 0),
  IF(LOOKUP(2,1/($R$16:$R279&lt;&gt;""),$R$16:$R279)="12.2027",
    VLOOKUP(LOOKUP(2,1/($B$16:$B279&lt;&gt;""),$B$16:$B279), [1]Лист1!$C$1209:$D$2016, 2, 0),
  IF(LOOKUP(2,1/($R$16:$R279&lt;&gt;""),$R$16:$R279)="12.2028",
    VLOOKUP(LOOKUP(2,1/($B$16:$B279&lt;&gt;""),$B$16:$B279), [1]Лист1!$C$2020:$D$2907, 2, 0),
  ""))), "")</f>
        <v>8969925.5</v>
      </c>
      <c r="P279" s="211">
        <f t="shared" si="76"/>
        <v>19632.141606478443</v>
      </c>
      <c r="Q279" s="211">
        <v>9673</v>
      </c>
      <c r="R279" s="218" t="s">
        <v>563</v>
      </c>
      <c r="S279" s="113"/>
      <c r="T279" s="223"/>
      <c r="U279" s="210"/>
      <c r="V279" s="210"/>
      <c r="W279" s="210"/>
      <c r="X279" s="238"/>
      <c r="Y279" s="238"/>
      <c r="Z279" s="1"/>
      <c r="AA279" s="1"/>
      <c r="AB279" s="1"/>
      <c r="AC279" s="53"/>
      <c r="AD279" s="1"/>
      <c r="AE279" s="1"/>
      <c r="AF279" s="1"/>
      <c r="AG279" s="53"/>
      <c r="AH279" s="100"/>
      <c r="AI279" s="100"/>
      <c r="AJ279" s="30"/>
      <c r="AK279" s="48"/>
      <c r="AL279" s="48"/>
      <c r="AM279" s="48"/>
    </row>
    <row r="280" spans="1:39" ht="30" customHeight="1" x14ac:dyDescent="0.25">
      <c r="A280" s="212">
        <f>IF(B280&lt;&gt;"",MAX(A$1:A279)+1,"")</f>
        <v>252</v>
      </c>
      <c r="B280" s="223" t="s">
        <v>679</v>
      </c>
      <c r="C280" s="212">
        <v>1966</v>
      </c>
      <c r="D280" s="212" t="s">
        <v>1844</v>
      </c>
      <c r="E280" s="212" t="s">
        <v>16</v>
      </c>
      <c r="F280" s="212">
        <v>4</v>
      </c>
      <c r="G280" s="212">
        <v>3</v>
      </c>
      <c r="H280" s="211">
        <v>2040.2</v>
      </c>
      <c r="I280" s="211">
        <v>0</v>
      </c>
      <c r="J280" s="211">
        <v>2033.9</v>
      </c>
      <c r="K280" s="211">
        <f t="shared" si="77"/>
        <v>73272.13</v>
      </c>
      <c r="L280" s="211">
        <v>0</v>
      </c>
      <c r="M280" s="211">
        <v>0</v>
      </c>
      <c r="N280" s="211">
        <v>0</v>
      </c>
      <c r="O280" s="211">
        <f>IFERROR(
  IF(LOOKUP(2,1/($R$16:$R280&lt;&gt;""),$R$16:$R280)="12.2026",
    VLOOKUP(LOOKUP(2,1/($B$16:$B280&lt;&gt;""),$B$16:$B280), [1]Лист1!$C$12:$D$1205, 2, 0),
  IF(LOOKUP(2,1/($R$16:$R280&lt;&gt;""),$R$16:$R280)="12.2027",
    VLOOKUP(LOOKUP(2,1/($B$16:$B280&lt;&gt;""),$B$16:$B280), [1]Лист1!$C$1209:$D$2016, 2, 0),
  IF(LOOKUP(2,1/($R$16:$R280&lt;&gt;""),$R$16:$R280)="12.2028",
    VLOOKUP(LOOKUP(2,1/($B$16:$B280&lt;&gt;""),$B$16:$B280), [1]Лист1!$C$2020:$D$2907, 2, 0),
  ""))), "")</f>
        <v>73272.13</v>
      </c>
      <c r="P280" s="211">
        <f t="shared" si="76"/>
        <v>35.914189785315166</v>
      </c>
      <c r="Q280" s="211">
        <v>9673</v>
      </c>
      <c r="R280" s="218" t="s">
        <v>564</v>
      </c>
      <c r="S280" s="99"/>
      <c r="T280" s="223"/>
      <c r="U280" s="210"/>
      <c r="V280" s="210"/>
      <c r="W280" s="210"/>
      <c r="X280" s="238"/>
      <c r="Y280" s="238"/>
      <c r="Z280" s="1"/>
      <c r="AA280" s="1"/>
      <c r="AB280" s="1"/>
      <c r="AC280" s="53"/>
      <c r="AD280" s="1"/>
      <c r="AE280" s="1"/>
      <c r="AF280" s="1"/>
      <c r="AG280" s="53"/>
      <c r="AH280" s="100"/>
      <c r="AI280" s="100"/>
      <c r="AJ280" s="30"/>
      <c r="AK280" s="48"/>
      <c r="AL280" s="48"/>
      <c r="AM280" s="48"/>
    </row>
    <row r="281" spans="1:39" ht="30" customHeight="1" x14ac:dyDescent="0.25">
      <c r="A281" s="212">
        <f>IF(B281&lt;&gt;"",MAX(A$1:A280)+1,"")</f>
        <v>253</v>
      </c>
      <c r="B281" s="223" t="s">
        <v>58</v>
      </c>
      <c r="C281" s="212">
        <v>1964</v>
      </c>
      <c r="D281" s="212" t="s">
        <v>1844</v>
      </c>
      <c r="E281" s="212" t="s">
        <v>16</v>
      </c>
      <c r="F281" s="212">
        <v>4</v>
      </c>
      <c r="G281" s="212">
        <v>3</v>
      </c>
      <c r="H281" s="211">
        <v>2028.8</v>
      </c>
      <c r="I281" s="211">
        <v>403.87</v>
      </c>
      <c r="J281" s="211">
        <v>1590.99</v>
      </c>
      <c r="K281" s="211">
        <f t="shared" si="77"/>
        <v>8966576</v>
      </c>
      <c r="L281" s="211">
        <v>0</v>
      </c>
      <c r="M281" s="211">
        <v>0</v>
      </c>
      <c r="N281" s="211">
        <v>0</v>
      </c>
      <c r="O281" s="211">
        <f>IFERROR(
  IF(LOOKUP(2,1/($R$16:$R281&lt;&gt;""),$R$16:$R281)="12.2026",
    VLOOKUP(LOOKUP(2,1/($B$16:$B281&lt;&gt;""),$B$16:$B281), [1]Лист1!$C$12:$D$1205, 2, 0),
  IF(LOOKUP(2,1/($R$16:$R281&lt;&gt;""),$R$16:$R281)="12.2027",
    VLOOKUP(LOOKUP(2,1/($B$16:$B281&lt;&gt;""),$B$16:$B281), [1]Лист1!$C$1209:$D$2016, 2, 0),
  IF(LOOKUP(2,1/($R$16:$R281&lt;&gt;""),$R$16:$R281)="12.2028",
    VLOOKUP(LOOKUP(2,1/($B$16:$B281&lt;&gt;""),$B$16:$B281), [1]Лист1!$C$2020:$D$2907, 2, 0),
  ""))), "")</f>
        <v>8966576</v>
      </c>
      <c r="P281" s="211">
        <f t="shared" si="76"/>
        <v>4419.6451104100952</v>
      </c>
      <c r="Q281" s="211">
        <v>9673</v>
      </c>
      <c r="R281" s="218" t="s">
        <v>564</v>
      </c>
      <c r="S281" s="114"/>
      <c r="T281" s="193"/>
      <c r="U281" s="189"/>
      <c r="V281" s="189"/>
      <c r="W281" s="189"/>
      <c r="X281" s="202"/>
      <c r="Y281" s="202"/>
      <c r="Z281" s="4"/>
      <c r="AA281" s="4"/>
      <c r="AB281" s="4"/>
      <c r="AC281" s="103"/>
      <c r="AD281" s="4"/>
      <c r="AE281" s="4"/>
      <c r="AF281" s="4"/>
      <c r="AG281" s="103"/>
      <c r="AH281" s="104"/>
      <c r="AI281" s="104"/>
      <c r="AJ281" s="94"/>
      <c r="AK281" s="48"/>
      <c r="AL281" s="48"/>
      <c r="AM281" s="48"/>
    </row>
    <row r="282" spans="1:39" s="33" customFormat="1" ht="30" customHeight="1" x14ac:dyDescent="0.25">
      <c r="A282" s="212">
        <f>IF(B282&lt;&gt;"",MAX(A$1:A281)+1,"")</f>
        <v>254</v>
      </c>
      <c r="B282" s="223" t="s">
        <v>2134</v>
      </c>
      <c r="C282" s="210">
        <v>1999</v>
      </c>
      <c r="D282" s="212" t="s">
        <v>1844</v>
      </c>
      <c r="E282" s="210" t="s">
        <v>16</v>
      </c>
      <c r="F282" s="210">
        <v>10</v>
      </c>
      <c r="G282" s="210">
        <v>1</v>
      </c>
      <c r="H282" s="211">
        <v>4259.1000000000004</v>
      </c>
      <c r="I282" s="211">
        <v>32.700000000000003</v>
      </c>
      <c r="J282" s="211">
        <v>3309</v>
      </c>
      <c r="K282" s="211">
        <f t="shared" si="77"/>
        <v>3735000</v>
      </c>
      <c r="L282" s="211">
        <v>0</v>
      </c>
      <c r="M282" s="211">
        <v>0</v>
      </c>
      <c r="N282" s="211">
        <v>0</v>
      </c>
      <c r="O282" s="211">
        <f>IFERROR(
  IF(LOOKUP(2,1/($R$16:$R282&lt;&gt;""),$R$16:$R282)="12.2026",
    VLOOKUP(LOOKUP(2,1/($B$16:$B282&lt;&gt;""),$B$16:$B282), [1]Лист1!$C$12:$D$1205, 2, 0),
  IF(LOOKUP(2,1/($R$16:$R282&lt;&gt;""),$R$16:$R282)="12.2027",
    VLOOKUP(LOOKUP(2,1/($B$16:$B282&lt;&gt;""),$B$16:$B282), [1]Лист1!$C$1209:$D$2016, 2, 0),
  IF(LOOKUP(2,1/($R$16:$R282&lt;&gt;""),$R$16:$R282)="12.2028",
    VLOOKUP(LOOKUP(2,1/($B$16:$B282&lt;&gt;""),$B$16:$B282), [1]Лист1!$C$2020:$D$2907, 2, 0),
  ""))), "")</f>
        <v>3735000</v>
      </c>
      <c r="P282" s="211">
        <f t="shared" si="76"/>
        <v>876.94583362682249</v>
      </c>
      <c r="Q282" s="211">
        <v>9673</v>
      </c>
      <c r="R282" s="30" t="s">
        <v>565</v>
      </c>
      <c r="S282" s="32"/>
      <c r="T282" s="32"/>
      <c r="U282" s="32"/>
    </row>
    <row r="283" spans="1:39" ht="30" customHeight="1" x14ac:dyDescent="0.25">
      <c r="A283" s="212">
        <f>IF(B283&lt;&gt;"",MAX(A$1:A282)+1,"")</f>
        <v>255</v>
      </c>
      <c r="B283" s="223" t="s">
        <v>690</v>
      </c>
      <c r="C283" s="212">
        <v>1970</v>
      </c>
      <c r="D283" s="212" t="s">
        <v>1844</v>
      </c>
      <c r="E283" s="210" t="s">
        <v>16</v>
      </c>
      <c r="F283" s="210">
        <v>2</v>
      </c>
      <c r="G283" s="210">
        <v>2</v>
      </c>
      <c r="H283" s="211">
        <v>420.98</v>
      </c>
      <c r="I283" s="211">
        <v>165.18</v>
      </c>
      <c r="J283" s="211">
        <v>255.8</v>
      </c>
      <c r="K283" s="211">
        <f t="shared" si="77"/>
        <v>8072329.5199999996</v>
      </c>
      <c r="L283" s="211">
        <v>0</v>
      </c>
      <c r="M283" s="211">
        <v>0</v>
      </c>
      <c r="N283" s="211">
        <v>0</v>
      </c>
      <c r="O283" s="211">
        <f>IFERROR(
  IF(LOOKUP(2,1/($R$16:$R283&lt;&gt;""),$R$16:$R283)="12.2026",
    VLOOKUP(LOOKUP(2,1/($B$16:$B283&lt;&gt;""),$B$16:$B283), [1]Лист1!$C$12:$D$1205, 2, 0),
  IF(LOOKUP(2,1/($R$16:$R283&lt;&gt;""),$R$16:$R283)="12.2027",
    VLOOKUP(LOOKUP(2,1/($B$16:$B283&lt;&gt;""),$B$16:$B283), [1]Лист1!$C$1209:$D$2016, 2, 0),
  IF(LOOKUP(2,1/($R$16:$R283&lt;&gt;""),$R$16:$R283)="12.2028",
    VLOOKUP(LOOKUP(2,1/($B$16:$B283&lt;&gt;""),$B$16:$B283), [1]Лист1!$C$2020:$D$2907, 2, 0),
  ""))), "")</f>
        <v>8072329.5199999996</v>
      </c>
      <c r="P283" s="211">
        <f t="shared" si="76"/>
        <v>19175.090313079003</v>
      </c>
      <c r="Q283" s="211">
        <v>9673</v>
      </c>
      <c r="R283" s="218" t="s">
        <v>563</v>
      </c>
      <c r="S283" s="113"/>
      <c r="T283" s="223"/>
      <c r="U283" s="210"/>
      <c r="V283" s="210"/>
      <c r="W283" s="210"/>
      <c r="X283" s="238"/>
      <c r="Y283" s="238"/>
      <c r="Z283" s="1"/>
      <c r="AA283" s="1"/>
      <c r="AB283" s="1"/>
      <c r="AC283" s="53"/>
      <c r="AD283" s="1"/>
      <c r="AE283" s="1"/>
      <c r="AF283" s="1"/>
      <c r="AG283" s="53"/>
      <c r="AH283" s="100"/>
      <c r="AI283" s="100"/>
      <c r="AJ283" s="30"/>
      <c r="AK283" s="48"/>
      <c r="AL283" s="48"/>
      <c r="AM283" s="48"/>
    </row>
    <row r="284" spans="1:39" s="86" customFormat="1" ht="30" customHeight="1" x14ac:dyDescent="0.25">
      <c r="A284" s="212">
        <f>IF(B284&lt;&gt;"",MAX(A$1:A283)+1,"")</f>
        <v>256</v>
      </c>
      <c r="B284" s="223" t="s">
        <v>59</v>
      </c>
      <c r="C284" s="210">
        <v>1964</v>
      </c>
      <c r="D284" s="212" t="s">
        <v>1844</v>
      </c>
      <c r="E284" s="210" t="s">
        <v>16</v>
      </c>
      <c r="F284" s="210">
        <v>2</v>
      </c>
      <c r="G284" s="210">
        <v>1</v>
      </c>
      <c r="H284" s="211">
        <v>368.5</v>
      </c>
      <c r="I284" s="211">
        <v>0</v>
      </c>
      <c r="J284" s="211">
        <v>212</v>
      </c>
      <c r="K284" s="211">
        <f t="shared" si="77"/>
        <v>3029968</v>
      </c>
      <c r="L284" s="211">
        <v>0</v>
      </c>
      <c r="M284" s="211">
        <v>0</v>
      </c>
      <c r="N284" s="211">
        <v>0</v>
      </c>
      <c r="O284" s="211">
        <f>IFERROR(
  IF(LOOKUP(2,1/($R$16:$R284&lt;&gt;""),$R$16:$R284)="12.2026",
    VLOOKUP(LOOKUP(2,1/($B$16:$B284&lt;&gt;""),$B$16:$B284), [1]Лист1!$C$12:$D$1205, 2, 0),
  IF(LOOKUP(2,1/($R$16:$R284&lt;&gt;""),$R$16:$R284)="12.2027",
    VLOOKUP(LOOKUP(2,1/($B$16:$B284&lt;&gt;""),$B$16:$B284), [1]Лист1!$C$1209:$D$2016, 2, 0),
  IF(LOOKUP(2,1/($R$16:$R284&lt;&gt;""),$R$16:$R284)="12.2028",
    VLOOKUP(LOOKUP(2,1/($B$16:$B284&lt;&gt;""),$B$16:$B284), [1]Лист1!$C$2020:$D$2907, 2, 0),
  ""))), "")</f>
        <v>3029968</v>
      </c>
      <c r="P284" s="211">
        <f t="shared" si="76"/>
        <v>8222.4369063772047</v>
      </c>
      <c r="Q284" s="211">
        <v>9673</v>
      </c>
      <c r="R284" s="218" t="s">
        <v>564</v>
      </c>
      <c r="S284" s="115"/>
      <c r="T284" s="85"/>
      <c r="U284" s="85"/>
    </row>
    <row r="285" spans="1:39" ht="30" customHeight="1" x14ac:dyDescent="0.25">
      <c r="A285" s="212">
        <f>IF(B285&lt;&gt;"",MAX(A$1:A284)+1,"")</f>
        <v>257</v>
      </c>
      <c r="B285" s="223" t="s">
        <v>691</v>
      </c>
      <c r="C285" s="212">
        <v>1972</v>
      </c>
      <c r="D285" s="212" t="s">
        <v>1844</v>
      </c>
      <c r="E285" s="210" t="s">
        <v>16</v>
      </c>
      <c r="F285" s="210">
        <v>2</v>
      </c>
      <c r="G285" s="210">
        <v>2</v>
      </c>
      <c r="H285" s="211">
        <v>736.4</v>
      </c>
      <c r="I285" s="211">
        <v>255.41</v>
      </c>
      <c r="J285" s="211">
        <v>480.99</v>
      </c>
      <c r="K285" s="211">
        <f t="shared" si="77"/>
        <v>10128143.6</v>
      </c>
      <c r="L285" s="211">
        <v>0</v>
      </c>
      <c r="M285" s="211">
        <v>0</v>
      </c>
      <c r="N285" s="211">
        <v>0</v>
      </c>
      <c r="O285" s="211">
        <f>IFERROR(
  IF(LOOKUP(2,1/($R$16:$R285&lt;&gt;""),$R$16:$R285)="12.2026",
    VLOOKUP(LOOKUP(2,1/($B$16:$B285&lt;&gt;""),$B$16:$B285), [1]Лист1!$C$12:$D$1205, 2, 0),
  IF(LOOKUP(2,1/($R$16:$R285&lt;&gt;""),$R$16:$R285)="12.2027",
    VLOOKUP(LOOKUP(2,1/($B$16:$B285&lt;&gt;""),$B$16:$B285), [1]Лист1!$C$1209:$D$2016, 2, 0),
  IF(LOOKUP(2,1/($R$16:$R285&lt;&gt;""),$R$16:$R285)="12.2028",
    VLOOKUP(LOOKUP(2,1/($B$16:$B285&lt;&gt;""),$B$16:$B285), [1]Лист1!$C$2020:$D$2907, 2, 0),
  ""))), "")</f>
        <v>10128143.6</v>
      </c>
      <c r="P285" s="211">
        <f t="shared" si="76"/>
        <v>13753.58989679522</v>
      </c>
      <c r="Q285" s="211">
        <v>9673</v>
      </c>
      <c r="R285" s="218" t="s">
        <v>563</v>
      </c>
      <c r="S285" s="113"/>
      <c r="T285" s="223"/>
      <c r="U285" s="210"/>
      <c r="V285" s="210"/>
      <c r="W285" s="210"/>
      <c r="X285" s="238"/>
      <c r="Y285" s="238"/>
      <c r="Z285" s="1"/>
      <c r="AA285" s="1"/>
      <c r="AB285" s="1"/>
      <c r="AC285" s="53"/>
      <c r="AD285" s="1"/>
      <c r="AE285" s="1"/>
      <c r="AF285" s="1"/>
      <c r="AG285" s="53"/>
      <c r="AH285" s="100"/>
      <c r="AI285" s="100"/>
      <c r="AJ285" s="30"/>
      <c r="AK285" s="48"/>
      <c r="AL285" s="48"/>
      <c r="AM285" s="48"/>
    </row>
    <row r="286" spans="1:39" ht="30" customHeight="1" x14ac:dyDescent="0.25">
      <c r="A286" s="212">
        <f>IF(B286&lt;&gt;"",MAX(A$1:A285)+1,"")</f>
        <v>258</v>
      </c>
      <c r="B286" s="223" t="s">
        <v>2341</v>
      </c>
      <c r="C286" s="212">
        <v>1969</v>
      </c>
      <c r="D286" s="212" t="s">
        <v>1844</v>
      </c>
      <c r="E286" s="210" t="s">
        <v>16</v>
      </c>
      <c r="F286" s="212">
        <v>2</v>
      </c>
      <c r="G286" s="212">
        <v>1</v>
      </c>
      <c r="H286" s="211">
        <v>340</v>
      </c>
      <c r="I286" s="211">
        <v>0</v>
      </c>
      <c r="J286" s="211">
        <v>308</v>
      </c>
      <c r="K286" s="211">
        <f t="shared" si="77"/>
        <v>1890504</v>
      </c>
      <c r="L286" s="211">
        <v>0</v>
      </c>
      <c r="M286" s="211">
        <v>0</v>
      </c>
      <c r="N286" s="211">
        <v>0</v>
      </c>
      <c r="O286" s="211">
        <f>IFERROR(
  IF(LOOKUP(2,1/($R$16:$R286&lt;&gt;""),$R$16:$R286)="12.2026",
    VLOOKUP(LOOKUP(2,1/($B$16:$B286&lt;&gt;""),$B$16:$B286), [1]Лист1!$C$12:$D$1205, 2, 0),
  IF(LOOKUP(2,1/($R$16:$R286&lt;&gt;""),$R$16:$R286)="12.2027",
    VLOOKUP(LOOKUP(2,1/($B$16:$B286&lt;&gt;""),$B$16:$B286), [1]Лист1!$C$1209:$D$2016, 2, 0),
  IF(LOOKUP(2,1/($R$16:$R286&lt;&gt;""),$R$16:$R286)="12.2028",
    VLOOKUP(LOOKUP(2,1/($B$16:$B286&lt;&gt;""),$B$16:$B286), [1]Лист1!$C$2020:$D$2907, 2, 0),
  ""))), "")</f>
        <v>1890504</v>
      </c>
      <c r="P286" s="211">
        <f t="shared" si="76"/>
        <v>5560.3058823529409</v>
      </c>
      <c r="Q286" s="211">
        <v>9673</v>
      </c>
      <c r="R286" s="218" t="s">
        <v>565</v>
      </c>
      <c r="S286" s="116"/>
      <c r="T286" s="194"/>
      <c r="U286" s="190"/>
      <c r="V286" s="190"/>
      <c r="W286" s="190"/>
      <c r="X286" s="203"/>
      <c r="Y286" s="203"/>
      <c r="Z286" s="5"/>
      <c r="AA286" s="5"/>
      <c r="AB286" s="5"/>
      <c r="AC286" s="117"/>
      <c r="AD286" s="5"/>
      <c r="AE286" s="5"/>
      <c r="AF286" s="5"/>
      <c r="AG286" s="117"/>
      <c r="AH286" s="118"/>
      <c r="AI286" s="118"/>
      <c r="AJ286" s="97"/>
      <c r="AK286" s="48"/>
      <c r="AL286" s="48"/>
      <c r="AM286" s="48"/>
    </row>
    <row r="287" spans="1:39" ht="30" customHeight="1" x14ac:dyDescent="0.25">
      <c r="A287" s="212">
        <f>IF(B287&lt;&gt;"",MAX(A$1:A286)+1,"")</f>
        <v>259</v>
      </c>
      <c r="B287" s="223" t="s">
        <v>60</v>
      </c>
      <c r="C287" s="212">
        <v>1962</v>
      </c>
      <c r="D287" s="212" t="s">
        <v>1844</v>
      </c>
      <c r="E287" s="212" t="s">
        <v>16</v>
      </c>
      <c r="F287" s="212">
        <v>2</v>
      </c>
      <c r="G287" s="212">
        <v>1</v>
      </c>
      <c r="H287" s="211">
        <v>295.3</v>
      </c>
      <c r="I287" s="211">
        <v>0</v>
      </c>
      <c r="J287" s="211">
        <v>274</v>
      </c>
      <c r="K287" s="211">
        <f t="shared" si="77"/>
        <v>6682.45</v>
      </c>
      <c r="L287" s="211">
        <v>0</v>
      </c>
      <c r="M287" s="211">
        <v>0</v>
      </c>
      <c r="N287" s="211">
        <v>0</v>
      </c>
      <c r="O287" s="211">
        <f>IFERROR(
  IF(LOOKUP(2,1/($R$16:$R287&lt;&gt;""),$R$16:$R287)="12.2026",
    VLOOKUP(LOOKUP(2,1/($B$16:$B287&lt;&gt;""),$B$16:$B287), [1]Лист1!$C$12:$D$1205, 2, 0),
  IF(LOOKUP(2,1/($R$16:$R287&lt;&gt;""),$R$16:$R287)="12.2027",
    VLOOKUP(LOOKUP(2,1/($B$16:$B287&lt;&gt;""),$B$16:$B287), [1]Лист1!$C$1209:$D$2016, 2, 0),
  IF(LOOKUP(2,1/($R$16:$R287&lt;&gt;""),$R$16:$R287)="12.2028",
    VLOOKUP(LOOKUP(2,1/($B$16:$B287&lt;&gt;""),$B$16:$B287), [1]Лист1!$C$2020:$D$2907, 2, 0),
  ""))), "")</f>
        <v>6682.45</v>
      </c>
      <c r="P287" s="211">
        <f t="shared" si="76"/>
        <v>22.629359972908905</v>
      </c>
      <c r="Q287" s="211">
        <v>9673</v>
      </c>
      <c r="R287" s="218" t="s">
        <v>564</v>
      </c>
      <c r="S287" s="116"/>
      <c r="T287" s="194"/>
      <c r="U287" s="190"/>
      <c r="V287" s="190"/>
      <c r="W287" s="190"/>
      <c r="X287" s="203"/>
      <c r="Y287" s="203"/>
      <c r="Z287" s="5"/>
      <c r="AA287" s="5"/>
      <c r="AB287" s="5"/>
      <c r="AC287" s="117"/>
      <c r="AD287" s="5"/>
      <c r="AE287" s="5"/>
      <c r="AF287" s="5"/>
      <c r="AG287" s="117"/>
      <c r="AH287" s="118"/>
      <c r="AI287" s="118"/>
      <c r="AJ287" s="97"/>
      <c r="AK287" s="48"/>
      <c r="AL287" s="48"/>
      <c r="AM287" s="48"/>
    </row>
    <row r="288" spans="1:39" ht="30" customHeight="1" x14ac:dyDescent="0.25">
      <c r="A288" s="212">
        <f>IF(B288&lt;&gt;"",MAX(A$1:A287)+1,"")</f>
        <v>260</v>
      </c>
      <c r="B288" s="223" t="s">
        <v>2517</v>
      </c>
      <c r="C288" s="199">
        <v>1979</v>
      </c>
      <c r="D288" s="199" t="s">
        <v>1844</v>
      </c>
      <c r="E288" s="199" t="s">
        <v>16</v>
      </c>
      <c r="F288" s="199">
        <v>5</v>
      </c>
      <c r="G288" s="199">
        <v>2</v>
      </c>
      <c r="H288" s="192">
        <v>1209.4000000000001</v>
      </c>
      <c r="I288" s="192">
        <v>0</v>
      </c>
      <c r="J288" s="204">
        <v>1209.4000000000001</v>
      </c>
      <c r="K288" s="211">
        <f t="shared" si="77"/>
        <v>9900272</v>
      </c>
      <c r="L288" s="211">
        <v>0</v>
      </c>
      <c r="M288" s="211">
        <v>0</v>
      </c>
      <c r="N288" s="211">
        <v>0</v>
      </c>
      <c r="O288" s="211">
        <f>IFERROR(
  IF(LOOKUP(2,1/($R$16:$R288&lt;&gt;""),$R$16:$R288)="12.2026",
    VLOOKUP(LOOKUP(2,1/($B$16:$B288&lt;&gt;""),$B$16:$B288), [1]Лист1!$C$12:$D$1205, 2, 0),
  IF(LOOKUP(2,1/($R$16:$R288&lt;&gt;""),$R$16:$R288)="12.2027",
    VLOOKUP(LOOKUP(2,1/($B$16:$B288&lt;&gt;""),$B$16:$B288), [1]Лист1!$C$1209:$D$2016, 2, 0),
  IF(LOOKUP(2,1/($R$16:$R288&lt;&gt;""),$R$16:$R288)="12.2028",
    VLOOKUP(LOOKUP(2,1/($B$16:$B288&lt;&gt;""),$B$16:$B288), [1]Лист1!$C$2020:$D$2907, 2, 0),
  ""))), "")</f>
        <v>9900272</v>
      </c>
      <c r="P288" s="211">
        <f t="shared" si="76"/>
        <v>8186.102199437737</v>
      </c>
      <c r="Q288" s="237">
        <v>9673</v>
      </c>
      <c r="R288" s="218" t="s">
        <v>563</v>
      </c>
      <c r="S288" s="116"/>
      <c r="T288" s="194"/>
      <c r="U288" s="190"/>
      <c r="V288" s="190"/>
      <c r="W288" s="190"/>
      <c r="X288" s="203"/>
      <c r="Y288" s="203"/>
      <c r="Z288" s="5"/>
      <c r="AA288" s="5"/>
      <c r="AB288" s="5"/>
      <c r="AC288" s="117"/>
      <c r="AD288" s="5"/>
      <c r="AE288" s="5"/>
      <c r="AF288" s="5"/>
      <c r="AG288" s="117"/>
      <c r="AH288" s="118"/>
      <c r="AI288" s="118"/>
      <c r="AJ288" s="97"/>
      <c r="AK288" s="48"/>
      <c r="AL288" s="48"/>
      <c r="AM288" s="48"/>
    </row>
    <row r="289" spans="1:39" ht="30" customHeight="1" x14ac:dyDescent="0.25">
      <c r="A289" s="212">
        <f>IF(B289&lt;&gt;"",MAX(A$1:A288)+1,"")</f>
        <v>261</v>
      </c>
      <c r="B289" s="223" t="s">
        <v>692</v>
      </c>
      <c r="C289" s="212">
        <v>1984</v>
      </c>
      <c r="D289" s="212" t="s">
        <v>1844</v>
      </c>
      <c r="E289" s="210" t="s">
        <v>16</v>
      </c>
      <c r="F289" s="210">
        <v>5</v>
      </c>
      <c r="G289" s="210">
        <v>1</v>
      </c>
      <c r="H289" s="211">
        <v>4839.6000000000004</v>
      </c>
      <c r="I289" s="211">
        <v>2048.1999999999998</v>
      </c>
      <c r="J289" s="211">
        <v>2791.4</v>
      </c>
      <c r="K289" s="211">
        <f t="shared" si="77"/>
        <v>8048000</v>
      </c>
      <c r="L289" s="211">
        <v>0</v>
      </c>
      <c r="M289" s="211">
        <v>0</v>
      </c>
      <c r="N289" s="211">
        <v>0</v>
      </c>
      <c r="O289" s="211">
        <f>IFERROR(
  IF(LOOKUP(2,1/($R$16:$R289&lt;&gt;""),$R$16:$R289)="12.2026",
    VLOOKUP(LOOKUP(2,1/($B$16:$B289&lt;&gt;""),$B$16:$B289), [1]Лист1!$C$12:$D$1205, 2, 0),
  IF(LOOKUP(2,1/($R$16:$R289&lt;&gt;""),$R$16:$R289)="12.2027",
    VLOOKUP(LOOKUP(2,1/($B$16:$B289&lt;&gt;""),$B$16:$B289), [1]Лист1!$C$1209:$D$2016, 2, 0),
  IF(LOOKUP(2,1/($R$16:$R289&lt;&gt;""),$R$16:$R289)="12.2028",
    VLOOKUP(LOOKUP(2,1/($B$16:$B289&lt;&gt;""),$B$16:$B289), [1]Лист1!$C$2020:$D$2907, 2, 0),
  ""))), "")</f>
        <v>8048000</v>
      </c>
      <c r="P289" s="211">
        <f t="shared" si="76"/>
        <v>1662.9473510207454</v>
      </c>
      <c r="Q289" s="211">
        <v>9673</v>
      </c>
      <c r="R289" s="218" t="s">
        <v>563</v>
      </c>
      <c r="S289" s="113"/>
      <c r="T289" s="223"/>
      <c r="U289" s="210"/>
      <c r="V289" s="210"/>
      <c r="W289" s="210"/>
      <c r="X289" s="238"/>
      <c r="Y289" s="238"/>
      <c r="Z289" s="1"/>
      <c r="AA289" s="1"/>
      <c r="AB289" s="1"/>
      <c r="AC289" s="53"/>
      <c r="AD289" s="1"/>
      <c r="AE289" s="1"/>
      <c r="AF289" s="1"/>
      <c r="AG289" s="53"/>
      <c r="AH289" s="100"/>
      <c r="AI289" s="100"/>
      <c r="AJ289" s="30"/>
      <c r="AK289" s="48"/>
      <c r="AL289" s="48"/>
      <c r="AM289" s="48"/>
    </row>
    <row r="290" spans="1:39" ht="30" customHeight="1" x14ac:dyDescent="0.25">
      <c r="A290" s="212">
        <f>IF(B290&lt;&gt;"",MAX(A$1:A289)+1,"")</f>
        <v>262</v>
      </c>
      <c r="B290" s="223" t="s">
        <v>61</v>
      </c>
      <c r="C290" s="212">
        <v>1965</v>
      </c>
      <c r="D290" s="212" t="s">
        <v>1844</v>
      </c>
      <c r="E290" s="212" t="s">
        <v>16</v>
      </c>
      <c r="F290" s="212">
        <v>4</v>
      </c>
      <c r="G290" s="212">
        <v>2</v>
      </c>
      <c r="H290" s="211">
        <v>1564</v>
      </c>
      <c r="I290" s="211">
        <v>0</v>
      </c>
      <c r="J290" s="211">
        <v>1272.33</v>
      </c>
      <c r="K290" s="211">
        <f t="shared" si="77"/>
        <v>15448780</v>
      </c>
      <c r="L290" s="211">
        <v>0</v>
      </c>
      <c r="M290" s="211">
        <v>0</v>
      </c>
      <c r="N290" s="211">
        <v>0</v>
      </c>
      <c r="O290" s="211">
        <f>IFERROR(
  IF(LOOKUP(2,1/($R$16:$R290&lt;&gt;""),$R$16:$R290)="12.2026",
    VLOOKUP(LOOKUP(2,1/($B$16:$B290&lt;&gt;""),$B$16:$B290), [1]Лист1!$C$12:$D$1205, 2, 0),
  IF(LOOKUP(2,1/($R$16:$R290&lt;&gt;""),$R$16:$R290)="12.2027",
    VLOOKUP(LOOKUP(2,1/($B$16:$B290&lt;&gt;""),$B$16:$B290), [1]Лист1!$C$1209:$D$2016, 2, 0),
  IF(LOOKUP(2,1/($R$16:$R290&lt;&gt;""),$R$16:$R290)="12.2028",
    VLOOKUP(LOOKUP(2,1/($B$16:$B290&lt;&gt;""),$B$16:$B290), [1]Лист1!$C$2020:$D$2907, 2, 0),
  ""))), "")</f>
        <v>15448780</v>
      </c>
      <c r="P290" s="211">
        <f t="shared" si="76"/>
        <v>9877.7365728900259</v>
      </c>
      <c r="Q290" s="211">
        <v>9673</v>
      </c>
      <c r="R290" s="218" t="s">
        <v>564</v>
      </c>
      <c r="S290" s="99"/>
      <c r="T290" s="223"/>
      <c r="U290" s="210"/>
      <c r="V290" s="210"/>
      <c r="W290" s="210"/>
      <c r="X290" s="238"/>
      <c r="Y290" s="238"/>
      <c r="Z290" s="1"/>
      <c r="AA290" s="1"/>
      <c r="AB290" s="1"/>
      <c r="AC290" s="53"/>
      <c r="AD290" s="1"/>
      <c r="AE290" s="1"/>
      <c r="AF290" s="1"/>
      <c r="AG290" s="53"/>
      <c r="AH290" s="100"/>
      <c r="AI290" s="100"/>
      <c r="AJ290" s="30"/>
      <c r="AK290" s="48"/>
      <c r="AL290" s="48"/>
      <c r="AM290" s="48"/>
    </row>
    <row r="291" spans="1:39" ht="30" customHeight="1" x14ac:dyDescent="0.25">
      <c r="A291" s="212">
        <f>IF(B291&lt;&gt;"",MAX(A$1:A290)+1,"")</f>
        <v>263</v>
      </c>
      <c r="B291" s="223" t="s">
        <v>62</v>
      </c>
      <c r="C291" s="212">
        <v>1972</v>
      </c>
      <c r="D291" s="212" t="s">
        <v>1844</v>
      </c>
      <c r="E291" s="210" t="s">
        <v>16</v>
      </c>
      <c r="F291" s="210">
        <v>2</v>
      </c>
      <c r="G291" s="210">
        <v>2</v>
      </c>
      <c r="H291" s="211">
        <v>800.6</v>
      </c>
      <c r="I291" s="211">
        <v>317.89999999999998</v>
      </c>
      <c r="J291" s="211">
        <v>482.7</v>
      </c>
      <c r="K291" s="211">
        <f t="shared" si="77"/>
        <v>16715489</v>
      </c>
      <c r="L291" s="211">
        <v>0</v>
      </c>
      <c r="M291" s="211">
        <v>0</v>
      </c>
      <c r="N291" s="211">
        <v>0</v>
      </c>
      <c r="O291" s="211">
        <f>IFERROR(
  IF(LOOKUP(2,1/($R$16:$R291&lt;&gt;""),$R$16:$R291)="12.2026",
    VLOOKUP(LOOKUP(2,1/($B$16:$B291&lt;&gt;""),$B$16:$B291), [1]Лист1!$C$12:$D$1205, 2, 0),
  IF(LOOKUP(2,1/($R$16:$R291&lt;&gt;""),$R$16:$R291)="12.2027",
    VLOOKUP(LOOKUP(2,1/($B$16:$B291&lt;&gt;""),$B$16:$B291), [1]Лист1!$C$1209:$D$2016, 2, 0),
  IF(LOOKUP(2,1/($R$16:$R291&lt;&gt;""),$R$16:$R291)="12.2028",
    VLOOKUP(LOOKUP(2,1/($B$16:$B291&lt;&gt;""),$B$16:$B291), [1]Лист1!$C$2020:$D$2907, 2, 0),
  ""))), "")</f>
        <v>16715489</v>
      </c>
      <c r="P291" s="211">
        <f t="shared" si="76"/>
        <v>20878.702223332501</v>
      </c>
      <c r="Q291" s="211">
        <v>9673</v>
      </c>
      <c r="R291" s="218" t="s">
        <v>563</v>
      </c>
      <c r="S291" s="113"/>
      <c r="T291" s="223"/>
      <c r="U291" s="210"/>
      <c r="V291" s="210"/>
      <c r="W291" s="210"/>
      <c r="X291" s="238"/>
      <c r="Y291" s="238"/>
      <c r="Z291" s="1"/>
      <c r="AA291" s="1"/>
      <c r="AB291" s="1"/>
      <c r="AC291" s="53"/>
      <c r="AD291" s="1"/>
      <c r="AE291" s="1"/>
      <c r="AF291" s="1"/>
      <c r="AG291" s="53"/>
      <c r="AH291" s="100"/>
      <c r="AI291" s="100"/>
      <c r="AJ291" s="30"/>
      <c r="AK291" s="48"/>
      <c r="AL291" s="48"/>
      <c r="AM291" s="48"/>
    </row>
    <row r="292" spans="1:39" ht="30" customHeight="1" x14ac:dyDescent="0.25">
      <c r="A292" s="212">
        <f>IF(B292&lt;&gt;"",MAX(A$1:A291)+1,"")</f>
        <v>264</v>
      </c>
      <c r="B292" s="223" t="s">
        <v>693</v>
      </c>
      <c r="C292" s="212">
        <v>1971</v>
      </c>
      <c r="D292" s="212" t="s">
        <v>1844</v>
      </c>
      <c r="E292" s="210" t="s">
        <v>16</v>
      </c>
      <c r="F292" s="210">
        <v>2</v>
      </c>
      <c r="G292" s="210">
        <v>2</v>
      </c>
      <c r="H292" s="211">
        <v>535</v>
      </c>
      <c r="I292" s="211">
        <v>200.6</v>
      </c>
      <c r="J292" s="211">
        <v>334.4</v>
      </c>
      <c r="K292" s="211">
        <f t="shared" si="77"/>
        <v>8228581</v>
      </c>
      <c r="L292" s="211">
        <v>0</v>
      </c>
      <c r="M292" s="211">
        <v>0</v>
      </c>
      <c r="N292" s="211">
        <v>0</v>
      </c>
      <c r="O292" s="211">
        <f>IFERROR(
  IF(LOOKUP(2,1/($R$16:$R292&lt;&gt;""),$R$16:$R292)="12.2026",
    VLOOKUP(LOOKUP(2,1/($B$16:$B292&lt;&gt;""),$B$16:$B292), [1]Лист1!$C$12:$D$1205, 2, 0),
  IF(LOOKUP(2,1/($R$16:$R292&lt;&gt;""),$R$16:$R292)="12.2027",
    VLOOKUP(LOOKUP(2,1/($B$16:$B292&lt;&gt;""),$B$16:$B292), [1]Лист1!$C$1209:$D$2016, 2, 0),
  IF(LOOKUP(2,1/($R$16:$R292&lt;&gt;""),$R$16:$R292)="12.2028",
    VLOOKUP(LOOKUP(2,1/($B$16:$B292&lt;&gt;""),$B$16:$B292), [1]Лист1!$C$2020:$D$2907, 2, 0),
  ""))), "")</f>
        <v>8228581</v>
      </c>
      <c r="P292" s="211">
        <f t="shared" si="76"/>
        <v>15380.525233644859</v>
      </c>
      <c r="Q292" s="211">
        <v>9673</v>
      </c>
      <c r="R292" s="218" t="s">
        <v>563</v>
      </c>
      <c r="S292" s="113"/>
      <c r="T292" s="223"/>
      <c r="U292" s="210"/>
      <c r="V292" s="210"/>
      <c r="W292" s="210"/>
      <c r="X292" s="238"/>
      <c r="Y292" s="238"/>
      <c r="Z292" s="1"/>
      <c r="AA292" s="1"/>
      <c r="AB292" s="1"/>
      <c r="AC292" s="53"/>
      <c r="AD292" s="1"/>
      <c r="AE292" s="1"/>
      <c r="AF292" s="1"/>
      <c r="AG292" s="53"/>
      <c r="AH292" s="100"/>
      <c r="AI292" s="100"/>
      <c r="AJ292" s="30"/>
      <c r="AK292" s="48"/>
      <c r="AL292" s="48"/>
      <c r="AM292" s="48"/>
    </row>
    <row r="293" spans="1:39" ht="30" customHeight="1" x14ac:dyDescent="0.25">
      <c r="A293" s="309">
        <f>IF(B293&lt;&gt;"",MAX(A$1:A292)+1,"")</f>
        <v>265</v>
      </c>
      <c r="B293" s="317" t="s">
        <v>2342</v>
      </c>
      <c r="C293" s="309">
        <v>1982</v>
      </c>
      <c r="D293" s="309" t="s">
        <v>1844</v>
      </c>
      <c r="E293" s="307" t="s">
        <v>16</v>
      </c>
      <c r="F293" s="309">
        <v>5</v>
      </c>
      <c r="G293" s="309">
        <v>4</v>
      </c>
      <c r="H293" s="311">
        <v>2446</v>
      </c>
      <c r="I293" s="311">
        <v>0</v>
      </c>
      <c r="J293" s="311">
        <v>1921</v>
      </c>
      <c r="K293" s="211">
        <f t="shared" ref="K293" si="82">SUM(L293:O293)</f>
        <v>4371840</v>
      </c>
      <c r="L293" s="211">
        <v>0</v>
      </c>
      <c r="M293" s="211">
        <v>0</v>
      </c>
      <c r="N293" s="211">
        <v>0</v>
      </c>
      <c r="O293" s="211">
        <f>IFERROR(
  IF(LOOKUP(2,1/($R$16:$R293&lt;&gt;""),$R$16:$R293)="12.2026",
    VLOOKUP(LOOKUP(2,1/($B$16:$B293&lt;&gt;""),$B$16:$B293), [1]Лист1!$C$12:$D$1205, 2, 0),
  IF(LOOKUP(2,1/($R$16:$R293&lt;&gt;""),$R$16:$R293)="12.2027",
    VLOOKUP(LOOKUP(2,1/($B$16:$B293&lt;&gt;""),$B$16:$B293), [1]Лист1!$C$1209:$D$2016, 2, 0),
  IF(LOOKUP(2,1/($R$16:$R293&lt;&gt;""),$R$16:$R293)="12.2028",
    VLOOKUP(LOOKUP(2,1/($B$16:$B293&lt;&gt;""),$B$16:$B293), [1]Лист1!$C$2020:$D$2907, 2, 0),
  ""))), "")</f>
        <v>4371840</v>
      </c>
      <c r="P293" s="211">
        <f t="shared" ref="P293:P334" si="83">K293/H293</f>
        <v>1787.3426001635323</v>
      </c>
      <c r="Q293" s="211">
        <v>9673</v>
      </c>
      <c r="R293" s="218" t="s">
        <v>565</v>
      </c>
      <c r="S293" s="116"/>
      <c r="T293" s="194"/>
      <c r="U293" s="190"/>
      <c r="V293" s="190"/>
      <c r="W293" s="190"/>
      <c r="X293" s="203"/>
      <c r="Y293" s="203"/>
      <c r="Z293" s="5"/>
      <c r="AA293" s="5"/>
      <c r="AB293" s="5"/>
      <c r="AC293" s="117"/>
      <c r="AD293" s="5"/>
      <c r="AE293" s="5"/>
      <c r="AF293" s="5"/>
      <c r="AG293" s="117"/>
      <c r="AH293" s="118"/>
      <c r="AI293" s="118"/>
      <c r="AJ293" s="97"/>
      <c r="AK293" s="48"/>
      <c r="AL293" s="48"/>
      <c r="AM293" s="48"/>
    </row>
    <row r="294" spans="1:39" ht="30" customHeight="1" x14ac:dyDescent="0.25">
      <c r="A294" s="310"/>
      <c r="B294" s="318"/>
      <c r="C294" s="310"/>
      <c r="D294" s="310"/>
      <c r="E294" s="308"/>
      <c r="F294" s="310"/>
      <c r="G294" s="310"/>
      <c r="H294" s="312"/>
      <c r="I294" s="312"/>
      <c r="J294" s="312"/>
      <c r="K294" s="211">
        <f t="shared" ref="K294" si="84">SUM(L294:O294)</f>
        <v>6899360</v>
      </c>
      <c r="L294" s="211">
        <v>0</v>
      </c>
      <c r="M294" s="211">
        <v>0</v>
      </c>
      <c r="N294" s="211">
        <v>0</v>
      </c>
      <c r="O294" s="211">
        <f>IFERROR(
  IF(LOOKUP(2,1/($R$16:$R294&lt;&gt;""),$R$16:$R294)="12.2026",
    VLOOKUP(LOOKUP(2,1/($B$16:$B294&lt;&gt;""),$B$16:$B294), [1]Лист1!$C$12:$D$1205, 2, 0),
  IF(LOOKUP(2,1/($R$16:$R294&lt;&gt;""),$R$16:$R294)="12.2027",
    VLOOKUP(LOOKUP(2,1/($B$16:$B294&lt;&gt;""),$B$16:$B294), [1]Лист1!$C$1209:$D$2016, 2, 0),
  IF(LOOKUP(2,1/($R$16:$R294&lt;&gt;""),$R$16:$R294)="12.2028",
    VLOOKUP(LOOKUP(2,1/($B$16:$B294&lt;&gt;""),$B$16:$B294), [1]Лист1!$C$2020:$D$2907, 2, 0),
  ""))), "")</f>
        <v>6899360</v>
      </c>
      <c r="P294" s="211">
        <f>K294/H293</f>
        <v>2820.6704824202779</v>
      </c>
      <c r="Q294" s="211">
        <v>9673</v>
      </c>
      <c r="R294" s="218" t="s">
        <v>563</v>
      </c>
      <c r="S294" s="116"/>
      <c r="T294" s="194"/>
      <c r="U294" s="190"/>
      <c r="V294" s="190"/>
      <c r="W294" s="190"/>
      <c r="X294" s="203"/>
      <c r="Y294" s="203"/>
      <c r="Z294" s="5"/>
      <c r="AA294" s="5"/>
      <c r="AB294" s="5"/>
      <c r="AC294" s="117"/>
      <c r="AD294" s="5"/>
      <c r="AE294" s="5"/>
      <c r="AF294" s="5"/>
      <c r="AG294" s="117"/>
      <c r="AH294" s="118"/>
      <c r="AI294" s="118"/>
      <c r="AJ294" s="97"/>
      <c r="AK294" s="48"/>
      <c r="AL294" s="48"/>
      <c r="AM294" s="48"/>
    </row>
    <row r="295" spans="1:39" ht="30" customHeight="1" x14ac:dyDescent="0.25">
      <c r="A295" s="212">
        <f>IF(B295&lt;&gt;"",MAX(A$1:A294)+1,"")</f>
        <v>266</v>
      </c>
      <c r="B295" s="223" t="s">
        <v>63</v>
      </c>
      <c r="C295" s="212">
        <v>1962</v>
      </c>
      <c r="D295" s="212" t="s">
        <v>1844</v>
      </c>
      <c r="E295" s="212" t="s">
        <v>16</v>
      </c>
      <c r="F295" s="212">
        <v>4</v>
      </c>
      <c r="G295" s="212">
        <v>2</v>
      </c>
      <c r="H295" s="211">
        <v>1398.2</v>
      </c>
      <c r="I295" s="211">
        <v>235.61</v>
      </c>
      <c r="J295" s="211">
        <v>996.53</v>
      </c>
      <c r="K295" s="211">
        <f t="shared" ref="K295:K331" si="85">SUM(L295:O295)</f>
        <v>64124.42</v>
      </c>
      <c r="L295" s="211">
        <v>0</v>
      </c>
      <c r="M295" s="211">
        <v>0</v>
      </c>
      <c r="N295" s="211">
        <v>0</v>
      </c>
      <c r="O295" s="211">
        <f>IFERROR(
  IF(LOOKUP(2,1/($R$16:$R295&lt;&gt;""),$R$16:$R295)="12.2026",
    VLOOKUP(LOOKUP(2,1/($B$16:$B295&lt;&gt;""),$B$16:$B295), [1]Лист1!$C$12:$D$1205, 2, 0),
  IF(LOOKUP(2,1/($R$16:$R295&lt;&gt;""),$R$16:$R295)="12.2027",
    VLOOKUP(LOOKUP(2,1/($B$16:$B295&lt;&gt;""),$B$16:$B295), [1]Лист1!$C$1209:$D$2016, 2, 0),
  IF(LOOKUP(2,1/($R$16:$R295&lt;&gt;""),$R$16:$R295)="12.2028",
    VLOOKUP(LOOKUP(2,1/($B$16:$B295&lt;&gt;""),$B$16:$B295), [1]Лист1!$C$2020:$D$2907, 2, 0),
  ""))), "")</f>
        <v>64124.42</v>
      </c>
      <c r="P295" s="211">
        <f t="shared" ref="P295:P331" si="86">K295/H295</f>
        <v>45.862122729223287</v>
      </c>
      <c r="Q295" s="211">
        <v>9673</v>
      </c>
      <c r="R295" s="218" t="s">
        <v>564</v>
      </c>
      <c r="S295" s="113"/>
      <c r="T295" s="223"/>
      <c r="U295" s="210"/>
      <c r="V295" s="210"/>
      <c r="W295" s="210"/>
      <c r="X295" s="238"/>
      <c r="Y295" s="238"/>
      <c r="Z295" s="1"/>
      <c r="AA295" s="1"/>
      <c r="AB295" s="1"/>
      <c r="AC295" s="53"/>
      <c r="AD295" s="1"/>
      <c r="AE295" s="1"/>
      <c r="AF295" s="1"/>
      <c r="AG295" s="53"/>
      <c r="AH295" s="100"/>
      <c r="AI295" s="100"/>
      <c r="AJ295" s="30"/>
      <c r="AK295" s="48"/>
      <c r="AL295" s="48"/>
      <c r="AM295" s="48"/>
    </row>
    <row r="296" spans="1:39" ht="30" customHeight="1" x14ac:dyDescent="0.25">
      <c r="A296" s="212">
        <f>IF(B296&lt;&gt;"",MAX(A$1:A295)+1,"")</f>
        <v>267</v>
      </c>
      <c r="B296" s="223" t="s">
        <v>64</v>
      </c>
      <c r="C296" s="212">
        <v>1967</v>
      </c>
      <c r="D296" s="212" t="s">
        <v>1844</v>
      </c>
      <c r="E296" s="212" t="s">
        <v>16</v>
      </c>
      <c r="F296" s="212">
        <v>5</v>
      </c>
      <c r="G296" s="212">
        <v>2</v>
      </c>
      <c r="H296" s="211">
        <v>7050</v>
      </c>
      <c r="I296" s="211">
        <v>107.6</v>
      </c>
      <c r="J296" s="211">
        <v>4800.6099999999997</v>
      </c>
      <c r="K296" s="211">
        <f t="shared" ref="K296" si="87">SUM(L296:O296)</f>
        <v>31034750</v>
      </c>
      <c r="L296" s="211">
        <v>0</v>
      </c>
      <c r="M296" s="211">
        <v>0</v>
      </c>
      <c r="N296" s="211">
        <v>0</v>
      </c>
      <c r="O296" s="211">
        <f>IFERROR(
  IF(LOOKUP(2,1/($R$16:$R296&lt;&gt;""),$R$16:$R296)="12.2026",
    VLOOKUP(LOOKUP(2,1/($B$16:$B296&lt;&gt;""),$B$16:$B296), [1]Лист1!$C$12:$D$1205, 2, 0),
  IF(LOOKUP(2,1/($R$16:$R296&lt;&gt;""),$R$16:$R296)="12.2027",
    VLOOKUP(LOOKUP(2,1/($B$16:$B296&lt;&gt;""),$B$16:$B296), [1]Лист1!$C$1209:$D$2016, 2, 0),
  IF(LOOKUP(2,1/($R$16:$R296&lt;&gt;""),$R$16:$R296)="12.2028",
    VLOOKUP(LOOKUP(2,1/($B$16:$B296&lt;&gt;""),$B$16:$B296), [1]Лист1!$C$2020:$D$2907, 2, 0),
  ""))), "")</f>
        <v>31034750</v>
      </c>
      <c r="P296" s="211">
        <f t="shared" ref="P296" si="88">K296/H296</f>
        <v>4402.0921985815603</v>
      </c>
      <c r="Q296" s="211">
        <v>9673</v>
      </c>
      <c r="R296" s="218" t="s">
        <v>564</v>
      </c>
      <c r="S296" s="113"/>
      <c r="T296" s="223"/>
      <c r="U296" s="210"/>
      <c r="V296" s="210"/>
      <c r="W296" s="210"/>
      <c r="X296" s="238"/>
      <c r="Y296" s="238"/>
      <c r="Z296" s="1"/>
      <c r="AA296" s="1"/>
      <c r="AB296" s="1"/>
      <c r="AC296" s="53"/>
      <c r="AD296" s="1"/>
      <c r="AE296" s="1"/>
      <c r="AF296" s="1"/>
      <c r="AG296" s="53"/>
      <c r="AH296" s="100"/>
      <c r="AI296" s="100"/>
      <c r="AJ296" s="30"/>
      <c r="AK296" s="48"/>
      <c r="AL296" s="48"/>
      <c r="AM296" s="48"/>
    </row>
    <row r="297" spans="1:39" ht="30" customHeight="1" x14ac:dyDescent="0.25">
      <c r="A297" s="212">
        <f>IF(B297&lt;&gt;"",MAX(A$1:A296)+1,"")</f>
        <v>268</v>
      </c>
      <c r="B297" s="223" t="s">
        <v>694</v>
      </c>
      <c r="C297" s="212">
        <v>1970</v>
      </c>
      <c r="D297" s="212" t="s">
        <v>1844</v>
      </c>
      <c r="E297" s="212" t="s">
        <v>16</v>
      </c>
      <c r="F297" s="212">
        <v>5</v>
      </c>
      <c r="G297" s="212">
        <v>3</v>
      </c>
      <c r="H297" s="211">
        <v>2019.6</v>
      </c>
      <c r="I297" s="211">
        <v>0</v>
      </c>
      <c r="J297" s="211">
        <v>2019.6</v>
      </c>
      <c r="K297" s="211">
        <f t="shared" si="85"/>
        <v>99104780.400000006</v>
      </c>
      <c r="L297" s="211">
        <v>0</v>
      </c>
      <c r="M297" s="211">
        <v>0</v>
      </c>
      <c r="N297" s="211">
        <v>0</v>
      </c>
      <c r="O297" s="211">
        <f>IFERROR(
  IF(LOOKUP(2,1/($R$16:$R297&lt;&gt;""),$R$16:$R297)="12.2026",
    VLOOKUP(LOOKUP(2,1/($B$16:$B297&lt;&gt;""),$B$16:$B297), [1]Лист1!$C$12:$D$1205, 2, 0),
  IF(LOOKUP(2,1/($R$16:$R297&lt;&gt;""),$R$16:$R297)="12.2027",
    VLOOKUP(LOOKUP(2,1/($B$16:$B297&lt;&gt;""),$B$16:$B297), [1]Лист1!$C$1209:$D$2016, 2, 0),
  IF(LOOKUP(2,1/($R$16:$R297&lt;&gt;""),$R$16:$R297)="12.2028",
    VLOOKUP(LOOKUP(2,1/($B$16:$B297&lt;&gt;""),$B$16:$B297), [1]Лист1!$C$2020:$D$2907, 2, 0),
  ""))), "")</f>
        <v>99104780.400000006</v>
      </c>
      <c r="P297" s="211">
        <f t="shared" si="86"/>
        <v>49071.489601901369</v>
      </c>
      <c r="Q297" s="211">
        <v>9673</v>
      </c>
      <c r="R297" s="218" t="s">
        <v>563</v>
      </c>
      <c r="S297" s="113"/>
      <c r="T297" s="223"/>
      <c r="U297" s="210"/>
      <c r="V297" s="210"/>
      <c r="W297" s="210"/>
      <c r="X297" s="238"/>
      <c r="Y297" s="238"/>
      <c r="Z297" s="1"/>
      <c r="AA297" s="1"/>
      <c r="AB297" s="1"/>
      <c r="AC297" s="53"/>
      <c r="AD297" s="1"/>
      <c r="AE297" s="1"/>
      <c r="AF297" s="1"/>
      <c r="AG297" s="53"/>
      <c r="AH297" s="100"/>
      <c r="AI297" s="100"/>
      <c r="AJ297" s="30"/>
      <c r="AK297" s="48"/>
      <c r="AL297" s="48"/>
      <c r="AM297" s="48"/>
    </row>
    <row r="298" spans="1:39" ht="30" customHeight="1" x14ac:dyDescent="0.25">
      <c r="A298" s="212">
        <f>IF(B298&lt;&gt;"",MAX(A$1:A297)+1,"")</f>
        <v>269</v>
      </c>
      <c r="B298" s="223" t="s">
        <v>695</v>
      </c>
      <c r="C298" s="212">
        <v>1972</v>
      </c>
      <c r="D298" s="212" t="s">
        <v>1844</v>
      </c>
      <c r="E298" s="210" t="s">
        <v>16</v>
      </c>
      <c r="F298" s="210">
        <v>5</v>
      </c>
      <c r="G298" s="210">
        <v>4</v>
      </c>
      <c r="H298" s="211">
        <v>3103.4</v>
      </c>
      <c r="I298" s="211">
        <v>0</v>
      </c>
      <c r="J298" s="211">
        <v>3075.1</v>
      </c>
      <c r="K298" s="211">
        <f t="shared" si="85"/>
        <v>34409406</v>
      </c>
      <c r="L298" s="211">
        <v>0</v>
      </c>
      <c r="M298" s="211">
        <v>0</v>
      </c>
      <c r="N298" s="211">
        <v>0</v>
      </c>
      <c r="O298" s="211">
        <f>IFERROR(
  IF(LOOKUP(2,1/($R$16:$R298&lt;&gt;""),$R$16:$R298)="12.2026",
    VLOOKUP(LOOKUP(2,1/($B$16:$B298&lt;&gt;""),$B$16:$B298), [1]Лист1!$C$12:$D$1205, 2, 0),
  IF(LOOKUP(2,1/($R$16:$R298&lt;&gt;""),$R$16:$R298)="12.2027",
    VLOOKUP(LOOKUP(2,1/($B$16:$B298&lt;&gt;""),$B$16:$B298), [1]Лист1!$C$1209:$D$2016, 2, 0),
  IF(LOOKUP(2,1/($R$16:$R298&lt;&gt;""),$R$16:$R298)="12.2028",
    VLOOKUP(LOOKUP(2,1/($B$16:$B298&lt;&gt;""),$B$16:$B298), [1]Лист1!$C$2020:$D$2907, 2, 0),
  ""))), "")</f>
        <v>34409406</v>
      </c>
      <c r="P298" s="211">
        <f t="shared" si="86"/>
        <v>11087.647741187086</v>
      </c>
      <c r="Q298" s="211">
        <v>9673</v>
      </c>
      <c r="R298" s="218" t="s">
        <v>563</v>
      </c>
      <c r="S298" s="113"/>
      <c r="T298" s="223"/>
      <c r="U298" s="210"/>
      <c r="V298" s="210"/>
      <c r="W298" s="210"/>
      <c r="X298" s="238"/>
      <c r="Y298" s="238"/>
      <c r="Z298" s="1"/>
      <c r="AA298" s="1"/>
      <c r="AB298" s="1"/>
      <c r="AC298" s="53"/>
      <c r="AD298" s="1"/>
      <c r="AE298" s="1"/>
      <c r="AF298" s="1"/>
      <c r="AG298" s="53"/>
      <c r="AH298" s="100"/>
      <c r="AI298" s="100"/>
      <c r="AJ298" s="30"/>
      <c r="AK298" s="48"/>
      <c r="AL298" s="48"/>
      <c r="AM298" s="48"/>
    </row>
    <row r="299" spans="1:39" ht="30" customHeight="1" x14ac:dyDescent="0.25">
      <c r="A299" s="212">
        <f>IF(B299&lt;&gt;"",MAX(A$1:A298)+1,"")</f>
        <v>270</v>
      </c>
      <c r="B299" s="223" t="s">
        <v>65</v>
      </c>
      <c r="C299" s="212">
        <v>1965</v>
      </c>
      <c r="D299" s="212" t="s">
        <v>1844</v>
      </c>
      <c r="E299" s="212" t="s">
        <v>16</v>
      </c>
      <c r="F299" s="212">
        <v>3</v>
      </c>
      <c r="G299" s="212">
        <v>3</v>
      </c>
      <c r="H299" s="211">
        <v>954</v>
      </c>
      <c r="I299" s="211">
        <v>0</v>
      </c>
      <c r="J299" s="211">
        <v>437.94</v>
      </c>
      <c r="K299" s="211">
        <f t="shared" si="85"/>
        <v>4242830</v>
      </c>
      <c r="L299" s="211">
        <v>0</v>
      </c>
      <c r="M299" s="211">
        <v>0</v>
      </c>
      <c r="N299" s="211">
        <v>0</v>
      </c>
      <c r="O299" s="211">
        <f>IFERROR(
  IF(LOOKUP(2,1/($R$16:$R299&lt;&gt;""),$R$16:$R299)="12.2026",
    VLOOKUP(LOOKUP(2,1/($B$16:$B299&lt;&gt;""),$B$16:$B299), [1]Лист1!$C$12:$D$1205, 2, 0),
  IF(LOOKUP(2,1/($R$16:$R299&lt;&gt;""),$R$16:$R299)="12.2027",
    VLOOKUP(LOOKUP(2,1/($B$16:$B299&lt;&gt;""),$B$16:$B299), [1]Лист1!$C$1209:$D$2016, 2, 0),
  IF(LOOKUP(2,1/($R$16:$R299&lt;&gt;""),$R$16:$R299)="12.2028",
    VLOOKUP(LOOKUP(2,1/($B$16:$B299&lt;&gt;""),$B$16:$B299), [1]Лист1!$C$2020:$D$2907, 2, 0),
  ""))), "")</f>
        <v>4242830</v>
      </c>
      <c r="P299" s="211">
        <f t="shared" si="86"/>
        <v>4447.410901467505</v>
      </c>
      <c r="Q299" s="211">
        <v>9673</v>
      </c>
      <c r="R299" s="218" t="s">
        <v>564</v>
      </c>
      <c r="S299" s="113"/>
      <c r="T299" s="223"/>
      <c r="U299" s="210"/>
      <c r="V299" s="210"/>
      <c r="W299" s="210"/>
      <c r="X299" s="238"/>
      <c r="Y299" s="238"/>
      <c r="Z299" s="1"/>
      <c r="AA299" s="1"/>
      <c r="AB299" s="1"/>
      <c r="AC299" s="53"/>
      <c r="AD299" s="1"/>
      <c r="AE299" s="1"/>
      <c r="AF299" s="1"/>
      <c r="AG299" s="53"/>
      <c r="AH299" s="100"/>
      <c r="AI299" s="100"/>
      <c r="AJ299" s="30"/>
      <c r="AK299" s="48"/>
      <c r="AL299" s="48"/>
      <c r="AM299" s="48"/>
    </row>
    <row r="300" spans="1:39" ht="30" customHeight="1" x14ac:dyDescent="0.25">
      <c r="A300" s="212">
        <f>IF(B300&lt;&gt;"",MAX(A$1:A299)+1,"")</f>
        <v>271</v>
      </c>
      <c r="B300" s="223" t="s">
        <v>696</v>
      </c>
      <c r="C300" s="212">
        <v>1971</v>
      </c>
      <c r="D300" s="212" t="s">
        <v>1844</v>
      </c>
      <c r="E300" s="210" t="s">
        <v>16</v>
      </c>
      <c r="F300" s="210">
        <v>3</v>
      </c>
      <c r="G300" s="210">
        <v>3</v>
      </c>
      <c r="H300" s="211">
        <v>1533</v>
      </c>
      <c r="I300" s="211">
        <v>660.4</v>
      </c>
      <c r="J300" s="211">
        <v>872.6</v>
      </c>
      <c r="K300" s="211">
        <f t="shared" si="85"/>
        <v>15343935</v>
      </c>
      <c r="L300" s="211">
        <v>0</v>
      </c>
      <c r="M300" s="211">
        <v>0</v>
      </c>
      <c r="N300" s="211">
        <v>0</v>
      </c>
      <c r="O300" s="211">
        <f>IFERROR(
  IF(LOOKUP(2,1/($R$16:$R300&lt;&gt;""),$R$16:$R300)="12.2026",
    VLOOKUP(LOOKUP(2,1/($B$16:$B300&lt;&gt;""),$B$16:$B300), [1]Лист1!$C$12:$D$1205, 2, 0),
  IF(LOOKUP(2,1/($R$16:$R300&lt;&gt;""),$R$16:$R300)="12.2027",
    VLOOKUP(LOOKUP(2,1/($B$16:$B300&lt;&gt;""),$B$16:$B300), [1]Лист1!$C$1209:$D$2016, 2, 0),
  IF(LOOKUP(2,1/($R$16:$R300&lt;&gt;""),$R$16:$R300)="12.2028",
    VLOOKUP(LOOKUP(2,1/($B$16:$B300&lt;&gt;""),$B$16:$B300), [1]Лист1!$C$2020:$D$2907, 2, 0),
  ""))), "")</f>
        <v>15343935</v>
      </c>
      <c r="P300" s="211">
        <f t="shared" si="86"/>
        <v>10009.090019569472</v>
      </c>
      <c r="Q300" s="211">
        <v>9673</v>
      </c>
      <c r="R300" s="218" t="s">
        <v>563</v>
      </c>
      <c r="S300" s="119"/>
      <c r="T300" s="44"/>
      <c r="U300" s="33"/>
      <c r="V300" s="33"/>
      <c r="W300" s="33"/>
      <c r="X300" s="45"/>
      <c r="Y300" s="45"/>
      <c r="Z300" s="8"/>
      <c r="AA300" s="8"/>
      <c r="AB300" s="8"/>
      <c r="AC300" s="46"/>
      <c r="AD300" s="8"/>
      <c r="AE300" s="8"/>
      <c r="AF300" s="8"/>
      <c r="AG300" s="46"/>
      <c r="AH300" s="47"/>
      <c r="AI300" s="47"/>
      <c r="AJ300" s="43"/>
      <c r="AK300" s="48"/>
      <c r="AL300" s="48"/>
      <c r="AM300" s="48"/>
    </row>
    <row r="301" spans="1:39" ht="30" customHeight="1" x14ac:dyDescent="0.25">
      <c r="A301" s="212">
        <f>IF(B301&lt;&gt;"",MAX(A$1:A300)+1,"")</f>
        <v>272</v>
      </c>
      <c r="B301" s="223" t="s">
        <v>2518</v>
      </c>
      <c r="C301" s="212">
        <v>1969</v>
      </c>
      <c r="D301" s="212" t="s">
        <v>1844</v>
      </c>
      <c r="E301" s="212" t="s">
        <v>16</v>
      </c>
      <c r="F301" s="212">
        <v>2</v>
      </c>
      <c r="G301" s="212">
        <v>2</v>
      </c>
      <c r="H301" s="211">
        <v>964</v>
      </c>
      <c r="I301" s="211">
        <v>0</v>
      </c>
      <c r="J301" s="239">
        <v>428.2</v>
      </c>
      <c r="K301" s="211">
        <f t="shared" ref="K301" si="89">SUM(L301:O301)</f>
        <v>5341764</v>
      </c>
      <c r="L301" s="211">
        <v>0</v>
      </c>
      <c r="M301" s="211">
        <v>0</v>
      </c>
      <c r="N301" s="211">
        <v>0</v>
      </c>
      <c r="O301" s="211">
        <f>IFERROR(
  IF(LOOKUP(2,1/($R$16:$R301&lt;&gt;""),$R$16:$R301)="12.2026",
    VLOOKUP(LOOKUP(2,1/($B$16:$B301&lt;&gt;""),$B$16:$B301), [1]Лист1!$C$12:$D$1205, 2, 0),
  IF(LOOKUP(2,1/($R$16:$R301&lt;&gt;""),$R$16:$R301)="12.2027",
    VLOOKUP(LOOKUP(2,1/($B$16:$B301&lt;&gt;""),$B$16:$B301), [1]Лист1!$C$1209:$D$2016, 2, 0),
  IF(LOOKUP(2,1/($R$16:$R301&lt;&gt;""),$R$16:$R301)="12.2028",
    VLOOKUP(LOOKUP(2,1/($B$16:$B301&lt;&gt;""),$B$16:$B301), [1]Лист1!$C$2020:$D$2907, 2, 0),
  ""))), "")</f>
        <v>5341764</v>
      </c>
      <c r="P301" s="211">
        <f t="shared" ref="P301" si="90">K301/H301</f>
        <v>5541.2489626556016</v>
      </c>
      <c r="Q301" s="237">
        <v>9673</v>
      </c>
      <c r="R301" s="218" t="s">
        <v>563</v>
      </c>
      <c r="S301" s="113"/>
      <c r="T301" s="223"/>
      <c r="U301" s="210"/>
      <c r="V301" s="210"/>
      <c r="W301" s="210"/>
      <c r="X301" s="238"/>
      <c r="Y301" s="238"/>
      <c r="Z301" s="1"/>
      <c r="AA301" s="1"/>
      <c r="AB301" s="1"/>
      <c r="AC301" s="53"/>
      <c r="AD301" s="1"/>
      <c r="AE301" s="1"/>
      <c r="AF301" s="1"/>
      <c r="AG301" s="53"/>
      <c r="AH301" s="100"/>
      <c r="AI301" s="100"/>
      <c r="AJ301" s="30"/>
      <c r="AK301" s="48"/>
      <c r="AL301" s="48"/>
      <c r="AM301" s="48"/>
    </row>
    <row r="302" spans="1:39" ht="30" customHeight="1" x14ac:dyDescent="0.25">
      <c r="A302" s="212">
        <f>IF(B302&lt;&gt;"",MAX(A$1:A301)+1,"")</f>
        <v>273</v>
      </c>
      <c r="B302" s="223" t="s">
        <v>1947</v>
      </c>
      <c r="C302" s="210">
        <v>1981</v>
      </c>
      <c r="D302" s="212" t="s">
        <v>1844</v>
      </c>
      <c r="E302" s="210" t="s">
        <v>18</v>
      </c>
      <c r="F302" s="210">
        <v>9</v>
      </c>
      <c r="G302" s="210">
        <v>4</v>
      </c>
      <c r="H302" s="211">
        <v>7063.5</v>
      </c>
      <c r="I302" s="211">
        <v>0</v>
      </c>
      <c r="J302" s="211">
        <v>7046.56</v>
      </c>
      <c r="K302" s="211">
        <f t="shared" si="85"/>
        <v>14308758.92</v>
      </c>
      <c r="L302" s="211">
        <v>0</v>
      </c>
      <c r="M302" s="211">
        <v>0</v>
      </c>
      <c r="N302" s="211">
        <v>0</v>
      </c>
      <c r="O302" s="211">
        <f>IFERROR(
  IF(LOOKUP(2,1/($R$16:$R302&lt;&gt;""),$R$16:$R302)="12.2026",
    VLOOKUP(LOOKUP(2,1/($B$16:$B302&lt;&gt;""),$B$16:$B302), [1]Лист1!$C$12:$D$1205, 2, 0),
  IF(LOOKUP(2,1/($R$16:$R302&lt;&gt;""),$R$16:$R302)="12.2027",
    VLOOKUP(LOOKUP(2,1/($B$16:$B302&lt;&gt;""),$B$16:$B302), [1]Лист1!$C$1209:$D$2016, 2, 0),
  IF(LOOKUP(2,1/($R$16:$R302&lt;&gt;""),$R$16:$R302)="12.2028",
    VLOOKUP(LOOKUP(2,1/($B$16:$B302&lt;&gt;""),$B$16:$B302), [1]Лист1!$C$2020:$D$2907, 2, 0),
  ""))), "")</f>
        <v>14308758.92</v>
      </c>
      <c r="P302" s="211">
        <f t="shared" si="86"/>
        <v>2025.7321327953564</v>
      </c>
      <c r="Q302" s="211">
        <v>9673</v>
      </c>
      <c r="R302" s="218" t="s">
        <v>565</v>
      </c>
      <c r="S302" s="49"/>
      <c r="T302" s="49"/>
      <c r="U302" s="49"/>
    </row>
    <row r="303" spans="1:39" ht="30" customHeight="1" x14ac:dyDescent="0.25">
      <c r="A303" s="212">
        <f>IF(B303&lt;&gt;"",MAX(A$1:A302)+1,"")</f>
        <v>274</v>
      </c>
      <c r="B303" s="223" t="s">
        <v>697</v>
      </c>
      <c r="C303" s="210">
        <v>1972</v>
      </c>
      <c r="D303" s="212" t="s">
        <v>1844</v>
      </c>
      <c r="E303" s="210" t="s">
        <v>16</v>
      </c>
      <c r="F303" s="210">
        <v>5</v>
      </c>
      <c r="G303" s="210">
        <v>4</v>
      </c>
      <c r="H303" s="211">
        <v>3502.5</v>
      </c>
      <c r="I303" s="211">
        <v>119.2</v>
      </c>
      <c r="J303" s="211">
        <v>3082.06</v>
      </c>
      <c r="K303" s="211">
        <f t="shared" si="85"/>
        <v>41145987.5</v>
      </c>
      <c r="L303" s="211">
        <v>0</v>
      </c>
      <c r="M303" s="211">
        <v>0</v>
      </c>
      <c r="N303" s="211">
        <v>0</v>
      </c>
      <c r="O303" s="211">
        <f>IFERROR(
  IF(LOOKUP(2,1/($R$16:$R303&lt;&gt;""),$R$16:$R303)="12.2026",
    VLOOKUP(LOOKUP(2,1/($B$16:$B303&lt;&gt;""),$B$16:$B303), [1]Лист1!$C$12:$D$1205, 2, 0),
  IF(LOOKUP(2,1/($R$16:$R303&lt;&gt;""),$R$16:$R303)="12.2027",
    VLOOKUP(LOOKUP(2,1/($B$16:$B303&lt;&gt;""),$B$16:$B303), [1]Лист1!$C$1209:$D$2016, 2, 0),
  IF(LOOKUP(2,1/($R$16:$R303&lt;&gt;""),$R$16:$R303)="12.2028",
    VLOOKUP(LOOKUP(2,1/($B$16:$B303&lt;&gt;""),$B$16:$B303), [1]Лист1!$C$2020:$D$2907, 2, 0),
  ""))), "")</f>
        <v>41145987.5</v>
      </c>
      <c r="P303" s="211">
        <f t="shared" si="86"/>
        <v>11747.605281941471</v>
      </c>
      <c r="Q303" s="211">
        <v>9673</v>
      </c>
      <c r="R303" s="218" t="s">
        <v>563</v>
      </c>
      <c r="S303" s="113"/>
      <c r="T303" s="223"/>
      <c r="U303" s="210"/>
      <c r="V303" s="210"/>
      <c r="W303" s="210"/>
      <c r="X303" s="238"/>
      <c r="Y303" s="238"/>
      <c r="Z303" s="1"/>
      <c r="AA303" s="1"/>
      <c r="AB303" s="1"/>
      <c r="AC303" s="53"/>
      <c r="AD303" s="1"/>
      <c r="AE303" s="1"/>
      <c r="AF303" s="1"/>
      <c r="AG303" s="53"/>
      <c r="AH303" s="100"/>
      <c r="AI303" s="100"/>
      <c r="AJ303" s="30"/>
      <c r="AK303" s="48"/>
      <c r="AL303" s="48"/>
      <c r="AM303" s="48"/>
    </row>
    <row r="304" spans="1:39" ht="30" customHeight="1" x14ac:dyDescent="0.25">
      <c r="A304" s="212">
        <f>IF(B304&lt;&gt;"",MAX(A$1:A303)+1,"")</f>
        <v>275</v>
      </c>
      <c r="B304" s="223" t="s">
        <v>698</v>
      </c>
      <c r="C304" s="210">
        <v>1973</v>
      </c>
      <c r="D304" s="212" t="s">
        <v>1844</v>
      </c>
      <c r="E304" s="210" t="s">
        <v>16</v>
      </c>
      <c r="F304" s="210">
        <v>5</v>
      </c>
      <c r="G304" s="210">
        <v>4</v>
      </c>
      <c r="H304" s="211">
        <v>3772.8</v>
      </c>
      <c r="I304" s="211">
        <v>0</v>
      </c>
      <c r="J304" s="211">
        <v>3360.77</v>
      </c>
      <c r="K304" s="211">
        <f t="shared" si="85"/>
        <v>39978886</v>
      </c>
      <c r="L304" s="211">
        <v>0</v>
      </c>
      <c r="M304" s="211">
        <v>0</v>
      </c>
      <c r="N304" s="211">
        <v>0</v>
      </c>
      <c r="O304" s="211">
        <f>IFERROR(
  IF(LOOKUP(2,1/($R$16:$R304&lt;&gt;""),$R$16:$R304)="12.2026",
    VLOOKUP(LOOKUP(2,1/($B$16:$B304&lt;&gt;""),$B$16:$B304), [1]Лист1!$C$12:$D$1205, 2, 0),
  IF(LOOKUP(2,1/($R$16:$R304&lt;&gt;""),$R$16:$R304)="12.2027",
    VLOOKUP(LOOKUP(2,1/($B$16:$B304&lt;&gt;""),$B$16:$B304), [1]Лист1!$C$1209:$D$2016, 2, 0),
  IF(LOOKUP(2,1/($R$16:$R304&lt;&gt;""),$R$16:$R304)="12.2028",
    VLOOKUP(LOOKUP(2,1/($B$16:$B304&lt;&gt;""),$B$16:$B304), [1]Лист1!$C$2020:$D$2907, 2, 0),
  ""))), "")</f>
        <v>39978886</v>
      </c>
      <c r="P304" s="211">
        <f t="shared" si="86"/>
        <v>10596.608884648007</v>
      </c>
      <c r="Q304" s="211">
        <v>9673</v>
      </c>
      <c r="R304" s="218" t="s">
        <v>563</v>
      </c>
      <c r="S304" s="113"/>
      <c r="T304" s="223"/>
      <c r="U304" s="210"/>
      <c r="V304" s="210"/>
      <c r="W304" s="210"/>
      <c r="X304" s="238"/>
      <c r="Y304" s="238"/>
      <c r="Z304" s="1"/>
      <c r="AA304" s="1"/>
      <c r="AB304" s="1"/>
      <c r="AC304" s="53"/>
      <c r="AD304" s="1"/>
      <c r="AE304" s="1"/>
      <c r="AF304" s="1"/>
      <c r="AG304" s="53"/>
      <c r="AH304" s="100"/>
      <c r="AI304" s="100"/>
      <c r="AJ304" s="30"/>
      <c r="AK304" s="48"/>
      <c r="AL304" s="48"/>
      <c r="AM304" s="48"/>
    </row>
    <row r="305" spans="1:39" ht="30" customHeight="1" x14ac:dyDescent="0.25">
      <c r="A305" s="253">
        <f>IF(B305&lt;&gt;"",MAX(A$1:A304)+1,"")</f>
        <v>276</v>
      </c>
      <c r="B305" s="257" t="s">
        <v>2724</v>
      </c>
      <c r="C305" s="253" t="s">
        <v>2737</v>
      </c>
      <c r="D305" s="253" t="s">
        <v>1844</v>
      </c>
      <c r="E305" s="251" t="s">
        <v>18</v>
      </c>
      <c r="F305" s="251">
        <v>9</v>
      </c>
      <c r="G305" s="251">
        <v>5</v>
      </c>
      <c r="H305" s="255">
        <v>9559.1</v>
      </c>
      <c r="I305" s="255">
        <v>31</v>
      </c>
      <c r="J305" s="255">
        <v>8790</v>
      </c>
      <c r="K305" s="255">
        <f t="shared" ref="K305" si="91">SUM(L305:O305)</f>
        <v>17875000</v>
      </c>
      <c r="L305" s="255">
        <v>0</v>
      </c>
      <c r="M305" s="255">
        <v>0</v>
      </c>
      <c r="N305" s="255">
        <v>0</v>
      </c>
      <c r="O305" s="255">
        <f>IFERROR(
  IF(LOOKUP(2,1/($R$16:$R305&lt;&gt;""),$R$16:$R305)="12.2026",
    VLOOKUP(LOOKUP(2,1/($B$16:$B305&lt;&gt;""),$B$16:$B305), [1]Лист1!$C$12:$D$1205, 2, 0),
  IF(LOOKUP(2,1/($R$16:$R305&lt;&gt;""),$R$16:$R305)="12.2027",
    VLOOKUP(LOOKUP(2,1/($B$16:$B305&lt;&gt;""),$B$16:$B305), [1]Лист1!$C$1209:$D$2016, 2, 0),
  IF(LOOKUP(2,1/($R$16:$R305&lt;&gt;""),$R$16:$R305)="12.2028",
    VLOOKUP(LOOKUP(2,1/($B$16:$B305&lt;&gt;""),$B$16:$B305), [1]Лист1!$C$2020:$D$2907, 2, 0),
  ""))), "")</f>
        <v>17875000</v>
      </c>
      <c r="P305" s="255">
        <f t="shared" ref="P305" si="92">K305/H305</f>
        <v>1869.9459154104466</v>
      </c>
      <c r="Q305" s="255">
        <v>9673</v>
      </c>
      <c r="R305" s="101" t="s">
        <v>564</v>
      </c>
      <c r="S305" s="102"/>
      <c r="T305" s="257"/>
      <c r="U305" s="251"/>
      <c r="V305" s="251"/>
      <c r="W305" s="251"/>
      <c r="X305" s="269"/>
      <c r="Y305" s="269"/>
      <c r="Z305" s="4"/>
      <c r="AA305" s="4"/>
      <c r="AB305" s="4"/>
      <c r="AC305" s="103"/>
      <c r="AD305" s="4"/>
      <c r="AE305" s="4"/>
      <c r="AF305" s="4"/>
      <c r="AG305" s="103"/>
      <c r="AH305" s="104"/>
      <c r="AI305" s="104"/>
      <c r="AJ305" s="94"/>
      <c r="AK305" s="48"/>
      <c r="AL305" s="48"/>
      <c r="AM305" s="48"/>
    </row>
    <row r="306" spans="1:39" s="112" customFormat="1" ht="30" customHeight="1" x14ac:dyDescent="0.25">
      <c r="A306" s="285">
        <f>IF(B306&lt;&gt;"",MAX(A$1:A305)+1,"")</f>
        <v>277</v>
      </c>
      <c r="B306" s="283" t="s">
        <v>66</v>
      </c>
      <c r="C306" s="285">
        <v>1980</v>
      </c>
      <c r="D306" s="285">
        <v>2023</v>
      </c>
      <c r="E306" s="287" t="s">
        <v>677</v>
      </c>
      <c r="F306" s="287">
        <v>9</v>
      </c>
      <c r="G306" s="287">
        <v>1</v>
      </c>
      <c r="H306" s="282">
        <v>3416.9</v>
      </c>
      <c r="I306" s="282">
        <v>1738.7</v>
      </c>
      <c r="J306" s="282">
        <v>1678.2</v>
      </c>
      <c r="K306" s="282">
        <f t="shared" si="85"/>
        <v>11837051.5</v>
      </c>
      <c r="L306" s="282">
        <v>0</v>
      </c>
      <c r="M306" s="282">
        <v>0</v>
      </c>
      <c r="N306" s="282">
        <v>0</v>
      </c>
      <c r="O306" s="282">
        <f>IFERROR(
  IF(LOOKUP(2,1/($R$16:$R306&lt;&gt;""),$R$16:$R306)="12.2026",
    VLOOKUP(LOOKUP(2,1/($B$16:$B306&lt;&gt;""),$B$16:$B306), [1]Лист1!$C$12:$D$1205, 2, 0),
  IF(LOOKUP(2,1/($R$16:$R306&lt;&gt;""),$R$16:$R306)="12.2027",
    VLOOKUP(LOOKUP(2,1/($B$16:$B306&lt;&gt;""),$B$16:$B306), [1]Лист1!$C$1209:$D$2016, 2, 0),
  IF(LOOKUP(2,1/($R$16:$R306&lt;&gt;""),$R$16:$R306)="12.2028",
    VLOOKUP(LOOKUP(2,1/($B$16:$B306&lt;&gt;""),$B$16:$B306), [1]Лист1!$C$2020:$D$2907, 2, 0),
  ""))), "")</f>
        <v>11837051.5</v>
      </c>
      <c r="P306" s="282">
        <f t="shared" si="86"/>
        <v>3464.2662940091896</v>
      </c>
      <c r="Q306" s="282">
        <v>9673</v>
      </c>
      <c r="R306" s="294" t="s">
        <v>563</v>
      </c>
      <c r="S306" s="113"/>
      <c r="T306" s="283"/>
      <c r="U306" s="287"/>
      <c r="V306" s="287"/>
      <c r="W306" s="287"/>
      <c r="X306" s="288"/>
      <c r="Y306" s="288"/>
      <c r="Z306" s="1"/>
      <c r="AA306" s="1"/>
      <c r="AB306" s="1"/>
      <c r="AC306" s="53"/>
      <c r="AD306" s="1"/>
      <c r="AE306" s="1"/>
      <c r="AF306" s="1"/>
      <c r="AG306" s="53"/>
      <c r="AH306" s="100"/>
      <c r="AI306" s="100"/>
      <c r="AJ306" s="30"/>
      <c r="AK306" s="111"/>
      <c r="AL306" s="111"/>
      <c r="AM306" s="111"/>
    </row>
    <row r="307" spans="1:39" ht="30" customHeight="1" x14ac:dyDescent="0.25">
      <c r="A307" s="254">
        <f>IF(B307&lt;&gt;"",MAX(A$1:A306)+1,"")</f>
        <v>278</v>
      </c>
      <c r="B307" s="258" t="s">
        <v>2725</v>
      </c>
      <c r="C307" s="254">
        <v>1982</v>
      </c>
      <c r="D307" s="254" t="s">
        <v>1844</v>
      </c>
      <c r="E307" s="252" t="s">
        <v>18</v>
      </c>
      <c r="F307" s="252">
        <v>9</v>
      </c>
      <c r="G307" s="252">
        <v>3</v>
      </c>
      <c r="H307" s="256">
        <v>7267.7</v>
      </c>
      <c r="I307" s="256">
        <v>0</v>
      </c>
      <c r="J307" s="256">
        <v>5926.94</v>
      </c>
      <c r="K307" s="256">
        <f t="shared" ref="K307:K308" si="93">SUM(L307:O307)</f>
        <v>10805000</v>
      </c>
      <c r="L307" s="256">
        <v>0</v>
      </c>
      <c r="M307" s="256">
        <v>0</v>
      </c>
      <c r="N307" s="256">
        <v>0</v>
      </c>
      <c r="O307" s="256">
        <f>IFERROR(
  IF(LOOKUP(2,1/($R$16:$R307&lt;&gt;""),$R$16:$R307)="12.2026",
    VLOOKUP(LOOKUP(2,1/($B$16:$B307&lt;&gt;""),$B$16:$B307), [1]Лист1!$C$12:$D$1205, 2, 0),
  IF(LOOKUP(2,1/($R$16:$R307&lt;&gt;""),$R$16:$R307)="12.2027",
    VLOOKUP(LOOKUP(2,1/($B$16:$B307&lt;&gt;""),$B$16:$B307), [1]Лист1!$C$1209:$D$2016, 2, 0),
  IF(LOOKUP(2,1/($R$16:$R307&lt;&gt;""),$R$16:$R307)="12.2028",
    VLOOKUP(LOOKUP(2,1/($B$16:$B307&lt;&gt;""),$B$16:$B307), [1]Лист1!$C$2020:$D$2907, 2, 0),
  ""))), "")</f>
        <v>10805000</v>
      </c>
      <c r="P307" s="256">
        <f t="shared" ref="P307:P308" si="94">K307/H307</f>
        <v>1486.7151918763846</v>
      </c>
      <c r="Q307" s="256">
        <v>9673</v>
      </c>
      <c r="R307" s="188" t="s">
        <v>564</v>
      </c>
      <c r="S307" s="120"/>
      <c r="T307" s="258"/>
      <c r="U307" s="252"/>
      <c r="V307" s="252"/>
      <c r="W307" s="252"/>
      <c r="X307" s="270"/>
      <c r="Y307" s="270"/>
      <c r="Z307" s="5"/>
      <c r="AA307" s="5"/>
      <c r="AB307" s="5"/>
      <c r="AC307" s="117"/>
      <c r="AD307" s="5"/>
      <c r="AE307" s="5"/>
      <c r="AF307" s="5"/>
      <c r="AG307" s="117"/>
      <c r="AH307" s="118"/>
      <c r="AI307" s="118"/>
      <c r="AJ307" s="97"/>
      <c r="AK307" s="48"/>
      <c r="AL307" s="48"/>
      <c r="AM307" s="48"/>
    </row>
    <row r="308" spans="1:39" ht="30" customHeight="1" x14ac:dyDescent="0.25">
      <c r="A308" s="212">
        <f>IF(B308&lt;&gt;"",MAX(A$1:A307)+1,"")</f>
        <v>279</v>
      </c>
      <c r="B308" s="223" t="s">
        <v>1960</v>
      </c>
      <c r="C308" s="210">
        <v>1982</v>
      </c>
      <c r="D308" s="212" t="s">
        <v>1844</v>
      </c>
      <c r="E308" s="210" t="s">
        <v>18</v>
      </c>
      <c r="F308" s="210">
        <v>9</v>
      </c>
      <c r="G308" s="210">
        <v>3</v>
      </c>
      <c r="H308" s="211">
        <v>7017.7</v>
      </c>
      <c r="I308" s="211">
        <v>337.8</v>
      </c>
      <c r="J308" s="211">
        <v>5593.28</v>
      </c>
      <c r="K308" s="211">
        <f t="shared" si="93"/>
        <v>10772009.51</v>
      </c>
      <c r="L308" s="211">
        <v>0</v>
      </c>
      <c r="M308" s="211">
        <v>0</v>
      </c>
      <c r="N308" s="211">
        <v>0</v>
      </c>
      <c r="O308" s="211">
        <f>IFERROR(
  IF(LOOKUP(2,1/($R$16:$R308&lt;&gt;""),$R$16:$R308)="12.2026",
    VLOOKUP(LOOKUP(2,1/($B$16:$B308&lt;&gt;""),$B$16:$B308), [1]Лист1!$C$12:$D$1205, 2, 0),
  IF(LOOKUP(2,1/($R$16:$R308&lt;&gt;""),$R$16:$R308)="12.2027",
    VLOOKUP(LOOKUP(2,1/($B$16:$B308&lt;&gt;""),$B$16:$B308), [1]Лист1!$C$1209:$D$2016, 2, 0),
  IF(LOOKUP(2,1/($R$16:$R308&lt;&gt;""),$R$16:$R308)="12.2028",
    VLOOKUP(LOOKUP(2,1/($B$16:$B308&lt;&gt;""),$B$16:$B308), [1]Лист1!$C$2020:$D$2907, 2, 0),
  ""))), "")</f>
        <v>10772009.51</v>
      </c>
      <c r="P308" s="211">
        <f t="shared" si="94"/>
        <v>1534.977201932257</v>
      </c>
      <c r="Q308" s="211">
        <v>9673</v>
      </c>
      <c r="R308" s="30" t="s">
        <v>564</v>
      </c>
      <c r="S308" s="113"/>
      <c r="T308" s="223"/>
      <c r="U308" s="210"/>
      <c r="V308" s="210"/>
      <c r="W308" s="210"/>
      <c r="X308" s="238"/>
      <c r="Y308" s="238"/>
      <c r="Z308" s="1"/>
      <c r="AA308" s="1"/>
      <c r="AB308" s="1"/>
      <c r="AC308" s="53"/>
      <c r="AD308" s="1"/>
      <c r="AE308" s="1"/>
      <c r="AF308" s="1"/>
      <c r="AG308" s="53"/>
      <c r="AH308" s="100"/>
      <c r="AI308" s="100"/>
      <c r="AJ308" s="30"/>
      <c r="AK308" s="48"/>
      <c r="AL308" s="48"/>
      <c r="AM308" s="48"/>
    </row>
    <row r="309" spans="1:39" ht="30" customHeight="1" x14ac:dyDescent="0.25">
      <c r="A309" s="212">
        <f>IF(B309&lt;&gt;"",MAX(A$1:A308)+1,"")</f>
        <v>280</v>
      </c>
      <c r="B309" s="223" t="s">
        <v>1948</v>
      </c>
      <c r="C309" s="210">
        <v>1995</v>
      </c>
      <c r="D309" s="212" t="s">
        <v>1844</v>
      </c>
      <c r="E309" s="210" t="s">
        <v>16</v>
      </c>
      <c r="F309" s="210">
        <v>9</v>
      </c>
      <c r="G309" s="210">
        <v>1</v>
      </c>
      <c r="H309" s="211">
        <v>4032.4</v>
      </c>
      <c r="I309" s="211">
        <v>111.2</v>
      </c>
      <c r="J309" s="211">
        <v>3143.82</v>
      </c>
      <c r="K309" s="211">
        <f t="shared" si="85"/>
        <v>3741629.0900000003</v>
      </c>
      <c r="L309" s="211">
        <v>0</v>
      </c>
      <c r="M309" s="211">
        <v>0</v>
      </c>
      <c r="N309" s="211">
        <v>0</v>
      </c>
      <c r="O309" s="211">
        <f>IFERROR(
  IF(LOOKUP(2,1/($R$16:$R309&lt;&gt;""),$R$16:$R309)="12.2026",
    VLOOKUP(LOOKUP(2,1/($B$16:$B309&lt;&gt;""),$B$16:$B309), [1]Лист1!$C$12:$D$1205, 2, 0),
  IF(LOOKUP(2,1/($R$16:$R309&lt;&gt;""),$R$16:$R309)="12.2027",
    VLOOKUP(LOOKUP(2,1/($B$16:$B309&lt;&gt;""),$B$16:$B309), [1]Лист1!$C$1209:$D$2016, 2, 0),
  IF(LOOKUP(2,1/($R$16:$R309&lt;&gt;""),$R$16:$R309)="12.2028",
    VLOOKUP(LOOKUP(2,1/($B$16:$B309&lt;&gt;""),$B$16:$B309), [1]Лист1!$C$2020:$D$2907, 2, 0),
  ""))), "")</f>
        <v>3741629.0900000003</v>
      </c>
      <c r="P309" s="211">
        <f t="shared" si="86"/>
        <v>927.89135254439054</v>
      </c>
      <c r="Q309" s="211">
        <v>9673</v>
      </c>
      <c r="R309" s="218" t="s">
        <v>565</v>
      </c>
      <c r="S309" s="49"/>
      <c r="T309" s="49"/>
      <c r="U309" s="49"/>
    </row>
    <row r="310" spans="1:39" ht="30" customHeight="1" x14ac:dyDescent="0.25">
      <c r="A310" s="212">
        <f>IF(B310&lt;&gt;"",MAX(A$1:A309)+1,"")</f>
        <v>281</v>
      </c>
      <c r="B310" s="223" t="s">
        <v>67</v>
      </c>
      <c r="C310" s="212">
        <v>1967</v>
      </c>
      <c r="D310" s="212" t="s">
        <v>1844</v>
      </c>
      <c r="E310" s="212" t="s">
        <v>16</v>
      </c>
      <c r="F310" s="212">
        <v>9</v>
      </c>
      <c r="G310" s="212">
        <v>1</v>
      </c>
      <c r="H310" s="211">
        <v>814.32</v>
      </c>
      <c r="I310" s="211">
        <v>0</v>
      </c>
      <c r="J310" s="211">
        <v>450</v>
      </c>
      <c r="K310" s="211">
        <f t="shared" si="85"/>
        <v>76338.039999999994</v>
      </c>
      <c r="L310" s="211">
        <v>0</v>
      </c>
      <c r="M310" s="211">
        <v>0</v>
      </c>
      <c r="N310" s="211">
        <v>0</v>
      </c>
      <c r="O310" s="211">
        <f>IFERROR(
  IF(LOOKUP(2,1/($R$16:$R310&lt;&gt;""),$R$16:$R310)="12.2026",
    VLOOKUP(LOOKUP(2,1/($B$16:$B310&lt;&gt;""),$B$16:$B310), [1]Лист1!$C$12:$D$1205, 2, 0),
  IF(LOOKUP(2,1/($R$16:$R310&lt;&gt;""),$R$16:$R310)="12.2027",
    VLOOKUP(LOOKUP(2,1/($B$16:$B310&lt;&gt;""),$B$16:$B310), [1]Лист1!$C$1209:$D$2016, 2, 0),
  IF(LOOKUP(2,1/($R$16:$R310&lt;&gt;""),$R$16:$R310)="12.2028",
    VLOOKUP(LOOKUP(2,1/($B$16:$B310&lt;&gt;""),$B$16:$B310), [1]Лист1!$C$2020:$D$2907, 2, 0),
  ""))), "")</f>
        <v>76338.039999999994</v>
      </c>
      <c r="P310" s="211">
        <f t="shared" si="86"/>
        <v>93.744523037626479</v>
      </c>
      <c r="Q310" s="211">
        <v>9673</v>
      </c>
      <c r="R310" s="218" t="s">
        <v>564</v>
      </c>
      <c r="S310" s="113"/>
      <c r="T310" s="223"/>
      <c r="U310" s="210"/>
      <c r="V310" s="210"/>
      <c r="W310" s="210"/>
      <c r="X310" s="238"/>
      <c r="Y310" s="238"/>
      <c r="Z310" s="1"/>
      <c r="AA310" s="1"/>
      <c r="AB310" s="1"/>
      <c r="AC310" s="53"/>
      <c r="AD310" s="1"/>
      <c r="AE310" s="1"/>
      <c r="AF310" s="1"/>
      <c r="AG310" s="53"/>
      <c r="AH310" s="100"/>
      <c r="AI310" s="100"/>
      <c r="AJ310" s="30"/>
      <c r="AK310" s="48"/>
      <c r="AL310" s="48"/>
      <c r="AM310" s="48"/>
    </row>
    <row r="311" spans="1:39" ht="30" customHeight="1" x14ac:dyDescent="0.25">
      <c r="A311" s="212">
        <f>IF(B311&lt;&gt;"",MAX(A$1:A310)+1,"")</f>
        <v>282</v>
      </c>
      <c r="B311" s="223" t="s">
        <v>699</v>
      </c>
      <c r="C311" s="212">
        <v>1969</v>
      </c>
      <c r="D311" s="212" t="s">
        <v>1844</v>
      </c>
      <c r="E311" s="212" t="s">
        <v>16</v>
      </c>
      <c r="F311" s="212">
        <v>2</v>
      </c>
      <c r="G311" s="212">
        <v>2</v>
      </c>
      <c r="H311" s="211">
        <v>570.20000000000005</v>
      </c>
      <c r="I311" s="211">
        <v>0</v>
      </c>
      <c r="J311" s="211">
        <v>512.4</v>
      </c>
      <c r="K311" s="211">
        <f t="shared" si="85"/>
        <v>5827837.4000000004</v>
      </c>
      <c r="L311" s="211">
        <v>0</v>
      </c>
      <c r="M311" s="211">
        <v>0</v>
      </c>
      <c r="N311" s="211">
        <v>0</v>
      </c>
      <c r="O311" s="211">
        <f>IFERROR(
  IF(LOOKUP(2,1/($R$16:$R311&lt;&gt;""),$R$16:$R311)="12.2026",
    VLOOKUP(LOOKUP(2,1/($B$16:$B311&lt;&gt;""),$B$16:$B311), [1]Лист1!$C$12:$D$1205, 2, 0),
  IF(LOOKUP(2,1/($R$16:$R311&lt;&gt;""),$R$16:$R311)="12.2027",
    VLOOKUP(LOOKUP(2,1/($B$16:$B311&lt;&gt;""),$B$16:$B311), [1]Лист1!$C$1209:$D$2016, 2, 0),
  IF(LOOKUP(2,1/($R$16:$R311&lt;&gt;""),$R$16:$R311)="12.2028",
    VLOOKUP(LOOKUP(2,1/($B$16:$B311&lt;&gt;""),$B$16:$B311), [1]Лист1!$C$2020:$D$2907, 2, 0),
  ""))), "")</f>
        <v>5827837.4000000004</v>
      </c>
      <c r="P311" s="211">
        <f t="shared" si="86"/>
        <v>10220.689933356716</v>
      </c>
      <c r="Q311" s="211">
        <v>9673</v>
      </c>
      <c r="R311" s="218" t="s">
        <v>563</v>
      </c>
      <c r="S311" s="113"/>
      <c r="T311" s="223"/>
      <c r="U311" s="210"/>
      <c r="V311" s="210"/>
      <c r="W311" s="210"/>
      <c r="X311" s="238"/>
      <c r="Y311" s="238"/>
      <c r="Z311" s="1"/>
      <c r="AA311" s="1"/>
      <c r="AB311" s="1"/>
      <c r="AC311" s="53"/>
      <c r="AD311" s="1"/>
      <c r="AE311" s="1"/>
      <c r="AF311" s="1"/>
      <c r="AG311" s="53"/>
      <c r="AH311" s="100"/>
      <c r="AI311" s="100"/>
      <c r="AJ311" s="30"/>
      <c r="AK311" s="48"/>
      <c r="AL311" s="48"/>
      <c r="AM311" s="48"/>
    </row>
    <row r="312" spans="1:39" ht="30" customHeight="1" x14ac:dyDescent="0.25">
      <c r="A312" s="212">
        <f>IF(B312&lt;&gt;"",MAX(A$1:A311)+1,"")</f>
        <v>283</v>
      </c>
      <c r="B312" s="193" t="s">
        <v>700</v>
      </c>
      <c r="C312" s="198">
        <v>1969</v>
      </c>
      <c r="D312" s="198" t="s">
        <v>1844</v>
      </c>
      <c r="E312" s="198" t="s">
        <v>16</v>
      </c>
      <c r="F312" s="198">
        <v>2</v>
      </c>
      <c r="G312" s="198">
        <v>2</v>
      </c>
      <c r="H312" s="191">
        <v>464.4</v>
      </c>
      <c r="I312" s="191">
        <v>0</v>
      </c>
      <c r="J312" s="191">
        <v>379.4</v>
      </c>
      <c r="K312" s="191">
        <f t="shared" si="85"/>
        <v>5400982.7999999998</v>
      </c>
      <c r="L312" s="191">
        <v>0</v>
      </c>
      <c r="M312" s="191">
        <v>0</v>
      </c>
      <c r="N312" s="191">
        <v>0</v>
      </c>
      <c r="O312" s="211">
        <f>IFERROR(
  IF(LOOKUP(2,1/($R$16:$R312&lt;&gt;""),$R$16:$R312)="12.2026",
    VLOOKUP(LOOKUP(2,1/($B$16:$B312&lt;&gt;""),$B$16:$B312), [1]Лист1!$C$12:$D$1205, 2, 0),
  IF(LOOKUP(2,1/($R$16:$R312&lt;&gt;""),$R$16:$R312)="12.2027",
    VLOOKUP(LOOKUP(2,1/($B$16:$B312&lt;&gt;""),$B$16:$B312), [1]Лист1!$C$1209:$D$2016, 2, 0),
  IF(LOOKUP(2,1/($R$16:$R312&lt;&gt;""),$R$16:$R312)="12.2028",
    VLOOKUP(LOOKUP(2,1/($B$16:$B312&lt;&gt;""),$B$16:$B312), [1]Лист1!$C$2020:$D$2907, 2, 0),
  ""))), "")</f>
        <v>5400982.7999999998</v>
      </c>
      <c r="P312" s="191">
        <f t="shared" si="86"/>
        <v>11630.023255813954</v>
      </c>
      <c r="Q312" s="191">
        <v>9673</v>
      </c>
      <c r="R312" s="101" t="s">
        <v>563</v>
      </c>
      <c r="S312" s="102"/>
      <c r="T312" s="193"/>
      <c r="U312" s="189"/>
      <c r="V312" s="189"/>
      <c r="W312" s="189"/>
      <c r="X312" s="202"/>
      <c r="Y312" s="202"/>
      <c r="Z312" s="4"/>
      <c r="AA312" s="4"/>
      <c r="AB312" s="4"/>
      <c r="AC312" s="103"/>
      <c r="AD312" s="4"/>
      <c r="AE312" s="4"/>
      <c r="AF312" s="4"/>
      <c r="AG312" s="103"/>
      <c r="AH312" s="104"/>
      <c r="AI312" s="104"/>
      <c r="AJ312" s="94"/>
      <c r="AK312" s="48"/>
      <c r="AL312" s="48"/>
      <c r="AM312" s="48"/>
    </row>
    <row r="313" spans="1:39" s="112" customFormat="1" ht="30" customHeight="1" x14ac:dyDescent="0.25">
      <c r="A313" s="212">
        <f>IF(B313&lt;&gt;"",MAX(A$1:A312)+1,"")</f>
        <v>284</v>
      </c>
      <c r="B313" s="223" t="s">
        <v>701</v>
      </c>
      <c r="C313" s="212">
        <v>1981</v>
      </c>
      <c r="D313" s="212" t="s">
        <v>1844</v>
      </c>
      <c r="E313" s="212" t="s">
        <v>18</v>
      </c>
      <c r="F313" s="212">
        <v>2</v>
      </c>
      <c r="G313" s="212">
        <v>2</v>
      </c>
      <c r="H313" s="211">
        <v>1000</v>
      </c>
      <c r="I313" s="211">
        <v>0</v>
      </c>
      <c r="J313" s="211">
        <v>560</v>
      </c>
      <c r="K313" s="211">
        <f t="shared" si="85"/>
        <v>2370600</v>
      </c>
      <c r="L313" s="211">
        <v>0</v>
      </c>
      <c r="M313" s="211">
        <v>0</v>
      </c>
      <c r="N313" s="211">
        <v>0</v>
      </c>
      <c r="O313" s="211">
        <f>IFERROR(
  IF(LOOKUP(2,1/($R$16:$R313&lt;&gt;""),$R$16:$R313)="12.2026",
    VLOOKUP(LOOKUP(2,1/($B$16:$B313&lt;&gt;""),$B$16:$B313), [1]Лист1!$C$12:$D$1205, 2, 0),
  IF(LOOKUP(2,1/($R$16:$R313&lt;&gt;""),$R$16:$R313)="12.2027",
    VLOOKUP(LOOKUP(2,1/($B$16:$B313&lt;&gt;""),$B$16:$B313), [1]Лист1!$C$1209:$D$2016, 2, 0),
  IF(LOOKUP(2,1/($R$16:$R313&lt;&gt;""),$R$16:$R313)="12.2028",
    VLOOKUP(LOOKUP(2,1/($B$16:$B313&lt;&gt;""),$B$16:$B313), [1]Лист1!$C$2020:$D$2907, 2, 0),
  ""))), "")</f>
        <v>2370600</v>
      </c>
      <c r="P313" s="211">
        <f t="shared" si="86"/>
        <v>2370.6</v>
      </c>
      <c r="Q313" s="211">
        <v>9673</v>
      </c>
      <c r="R313" s="218" t="s">
        <v>563</v>
      </c>
      <c r="S313" s="113"/>
      <c r="T313" s="223"/>
      <c r="U313" s="210"/>
      <c r="V313" s="210"/>
      <c r="W313" s="210"/>
      <c r="X313" s="238"/>
      <c r="Y313" s="238"/>
      <c r="Z313" s="1"/>
      <c r="AA313" s="1"/>
      <c r="AB313" s="1"/>
      <c r="AC313" s="53"/>
      <c r="AD313" s="1"/>
      <c r="AE313" s="1"/>
      <c r="AF313" s="1"/>
      <c r="AG313" s="53"/>
      <c r="AH313" s="100"/>
      <c r="AI313" s="100"/>
      <c r="AJ313" s="30"/>
      <c r="AK313" s="111"/>
      <c r="AL313" s="111"/>
      <c r="AM313" s="111"/>
    </row>
    <row r="314" spans="1:39" ht="30" customHeight="1" x14ac:dyDescent="0.25">
      <c r="A314" s="212">
        <f>IF(B314&lt;&gt;"",MAX(A$1:A313)+1,"")</f>
        <v>285</v>
      </c>
      <c r="B314" s="194" t="s">
        <v>680</v>
      </c>
      <c r="C314" s="199">
        <v>1968</v>
      </c>
      <c r="D314" s="199" t="s">
        <v>1844</v>
      </c>
      <c r="E314" s="199" t="s">
        <v>16</v>
      </c>
      <c r="F314" s="199">
        <v>2</v>
      </c>
      <c r="G314" s="199">
        <v>2</v>
      </c>
      <c r="H314" s="192">
        <v>576.29999999999995</v>
      </c>
      <c r="I314" s="192">
        <v>0</v>
      </c>
      <c r="J314" s="192">
        <v>563.9</v>
      </c>
      <c r="K314" s="192">
        <f t="shared" si="85"/>
        <v>71281.5</v>
      </c>
      <c r="L314" s="192">
        <v>0</v>
      </c>
      <c r="M314" s="192">
        <v>0</v>
      </c>
      <c r="N314" s="192">
        <v>0</v>
      </c>
      <c r="O314" s="211">
        <f>IFERROR(
  IF(LOOKUP(2,1/($R$16:$R314&lt;&gt;""),$R$16:$R314)="12.2026",
    VLOOKUP(LOOKUP(2,1/($B$16:$B314&lt;&gt;""),$B$16:$B314), [1]Лист1!$C$12:$D$1205, 2, 0),
  IF(LOOKUP(2,1/($R$16:$R314&lt;&gt;""),$R$16:$R314)="12.2027",
    VLOOKUP(LOOKUP(2,1/($B$16:$B314&lt;&gt;""),$B$16:$B314), [1]Лист1!$C$1209:$D$2016, 2, 0),
  IF(LOOKUP(2,1/($R$16:$R314&lt;&gt;""),$R$16:$R314)="12.2028",
    VLOOKUP(LOOKUP(2,1/($B$16:$B314&lt;&gt;""),$B$16:$B314), [1]Лист1!$C$2020:$D$2907, 2, 0),
  ""))), "")</f>
        <v>71281.5</v>
      </c>
      <c r="P314" s="192">
        <f t="shared" si="86"/>
        <v>123.68818323789694</v>
      </c>
      <c r="Q314" s="192">
        <v>9673</v>
      </c>
      <c r="R314" s="188" t="s">
        <v>564</v>
      </c>
      <c r="S314" s="116"/>
      <c r="T314" s="194"/>
      <c r="U314" s="190"/>
      <c r="V314" s="190"/>
      <c r="W314" s="190"/>
      <c r="X314" s="203"/>
      <c r="Y314" s="203"/>
      <c r="Z314" s="5"/>
      <c r="AA314" s="5"/>
      <c r="AB314" s="5"/>
      <c r="AC314" s="117"/>
      <c r="AD314" s="5"/>
      <c r="AE314" s="5"/>
      <c r="AF314" s="5"/>
      <c r="AG314" s="117"/>
      <c r="AH314" s="118"/>
      <c r="AI314" s="118"/>
      <c r="AJ314" s="97"/>
      <c r="AK314" s="48"/>
      <c r="AL314" s="48"/>
      <c r="AM314" s="48"/>
    </row>
    <row r="315" spans="1:39" ht="30" customHeight="1" x14ac:dyDescent="0.25">
      <c r="A315" s="212">
        <f>IF(B315&lt;&gt;"",MAX(A$1:A314)+1,"")</f>
        <v>286</v>
      </c>
      <c r="B315" s="193" t="s">
        <v>702</v>
      </c>
      <c r="C315" s="198">
        <v>1970</v>
      </c>
      <c r="D315" s="198" t="s">
        <v>1844</v>
      </c>
      <c r="E315" s="198" t="s">
        <v>16</v>
      </c>
      <c r="F315" s="198">
        <v>2</v>
      </c>
      <c r="G315" s="198">
        <v>2</v>
      </c>
      <c r="H315" s="191">
        <v>489.8</v>
      </c>
      <c r="I315" s="191">
        <v>0</v>
      </c>
      <c r="J315" s="191">
        <v>245</v>
      </c>
      <c r="K315" s="191">
        <f t="shared" si="85"/>
        <v>790208</v>
      </c>
      <c r="L315" s="191">
        <v>0</v>
      </c>
      <c r="M315" s="191">
        <v>0</v>
      </c>
      <c r="N315" s="191">
        <v>0</v>
      </c>
      <c r="O315" s="211">
        <f>IFERROR(
  IF(LOOKUP(2,1/($R$16:$R315&lt;&gt;""),$R$16:$R315)="12.2026",
    VLOOKUP(LOOKUP(2,1/($B$16:$B315&lt;&gt;""),$B$16:$B315), [1]Лист1!$C$12:$D$1205, 2, 0),
  IF(LOOKUP(2,1/($R$16:$R315&lt;&gt;""),$R$16:$R315)="12.2027",
    VLOOKUP(LOOKUP(2,1/($B$16:$B315&lt;&gt;""),$B$16:$B315), [1]Лист1!$C$1209:$D$2016, 2, 0),
  IF(LOOKUP(2,1/($R$16:$R315&lt;&gt;""),$R$16:$R315)="12.2028",
    VLOOKUP(LOOKUP(2,1/($B$16:$B315&lt;&gt;""),$B$16:$B315), [1]Лист1!$C$2020:$D$2907, 2, 0),
  ""))), "")</f>
        <v>790208</v>
      </c>
      <c r="P315" s="191">
        <f t="shared" si="86"/>
        <v>1613.3278889342589</v>
      </c>
      <c r="Q315" s="191">
        <v>9673</v>
      </c>
      <c r="R315" s="101" t="s">
        <v>563</v>
      </c>
      <c r="S315" s="102"/>
      <c r="T315" s="193"/>
      <c r="U315" s="189"/>
      <c r="V315" s="189"/>
      <c r="W315" s="189"/>
      <c r="X315" s="202"/>
      <c r="Y315" s="202"/>
      <c r="Z315" s="4"/>
      <c r="AA315" s="4"/>
      <c r="AB315" s="4"/>
      <c r="AC315" s="103"/>
      <c r="AD315" s="4"/>
      <c r="AE315" s="4"/>
      <c r="AF315" s="4"/>
      <c r="AG315" s="103"/>
      <c r="AH315" s="104"/>
      <c r="AI315" s="104"/>
      <c r="AJ315" s="94"/>
      <c r="AK315" s="48"/>
      <c r="AL315" s="48"/>
      <c r="AM315" s="48"/>
    </row>
    <row r="316" spans="1:39" s="112" customFormat="1" ht="30" customHeight="1" x14ac:dyDescent="0.25">
      <c r="A316" s="212">
        <f>IF(B316&lt;&gt;"",MAX(A$1:A315)+1,"")</f>
        <v>287</v>
      </c>
      <c r="B316" s="223" t="s">
        <v>703</v>
      </c>
      <c r="C316" s="212">
        <v>1970</v>
      </c>
      <c r="D316" s="212" t="s">
        <v>1844</v>
      </c>
      <c r="E316" s="210" t="s">
        <v>16</v>
      </c>
      <c r="F316" s="210">
        <v>2</v>
      </c>
      <c r="G316" s="210">
        <v>2</v>
      </c>
      <c r="H316" s="211">
        <v>463</v>
      </c>
      <c r="I316" s="211">
        <v>0</v>
      </c>
      <c r="J316" s="211">
        <v>463</v>
      </c>
      <c r="K316" s="211">
        <f t="shared" si="85"/>
        <v>4562290</v>
      </c>
      <c r="L316" s="211">
        <v>0</v>
      </c>
      <c r="M316" s="211">
        <v>0</v>
      </c>
      <c r="N316" s="211">
        <v>0</v>
      </c>
      <c r="O316" s="211">
        <f>IFERROR(
  IF(LOOKUP(2,1/($R$16:$R316&lt;&gt;""),$R$16:$R316)="12.2026",
    VLOOKUP(LOOKUP(2,1/($B$16:$B316&lt;&gt;""),$B$16:$B316), [1]Лист1!$C$12:$D$1205, 2, 0),
  IF(LOOKUP(2,1/($R$16:$R316&lt;&gt;""),$R$16:$R316)="12.2027",
    VLOOKUP(LOOKUP(2,1/($B$16:$B316&lt;&gt;""),$B$16:$B316), [1]Лист1!$C$1209:$D$2016, 2, 0),
  IF(LOOKUP(2,1/($R$16:$R316&lt;&gt;""),$R$16:$R316)="12.2028",
    VLOOKUP(LOOKUP(2,1/($B$16:$B316&lt;&gt;""),$B$16:$B316), [1]Лист1!$C$2020:$D$2907, 2, 0),
  ""))), "")</f>
        <v>4562290</v>
      </c>
      <c r="P316" s="211">
        <f t="shared" si="86"/>
        <v>9853.7580993520514</v>
      </c>
      <c r="Q316" s="211">
        <v>9673</v>
      </c>
      <c r="R316" s="218" t="s">
        <v>563</v>
      </c>
      <c r="S316" s="113"/>
      <c r="T316" s="223"/>
      <c r="U316" s="210"/>
      <c r="V316" s="210"/>
      <c r="W316" s="210"/>
      <c r="X316" s="238"/>
      <c r="Y316" s="238"/>
      <c r="Z316" s="1"/>
      <c r="AA316" s="1"/>
      <c r="AB316" s="1"/>
      <c r="AC316" s="53"/>
      <c r="AD316" s="1"/>
      <c r="AE316" s="1"/>
      <c r="AF316" s="1"/>
      <c r="AG316" s="53"/>
      <c r="AH316" s="100"/>
      <c r="AI316" s="100"/>
      <c r="AJ316" s="30"/>
      <c r="AK316" s="111"/>
      <c r="AL316" s="111"/>
      <c r="AM316" s="111"/>
    </row>
    <row r="317" spans="1:39" ht="30" customHeight="1" x14ac:dyDescent="0.25">
      <c r="A317" s="212">
        <f>IF(B317&lt;&gt;"",MAX(A$1:A316)+1,"")</f>
        <v>288</v>
      </c>
      <c r="B317" s="194" t="s">
        <v>704</v>
      </c>
      <c r="C317" s="199">
        <v>1970</v>
      </c>
      <c r="D317" s="199" t="s">
        <v>1844</v>
      </c>
      <c r="E317" s="190" t="s">
        <v>16</v>
      </c>
      <c r="F317" s="190">
        <v>2</v>
      </c>
      <c r="G317" s="190">
        <v>2</v>
      </c>
      <c r="H317" s="192">
        <v>518.1</v>
      </c>
      <c r="I317" s="192">
        <v>44.9</v>
      </c>
      <c r="J317" s="192">
        <v>473.2</v>
      </c>
      <c r="K317" s="192">
        <f t="shared" si="85"/>
        <v>4545186</v>
      </c>
      <c r="L317" s="192">
        <v>0</v>
      </c>
      <c r="M317" s="192">
        <v>0</v>
      </c>
      <c r="N317" s="192">
        <v>0</v>
      </c>
      <c r="O317" s="211">
        <f>IFERROR(
  IF(LOOKUP(2,1/($R$16:$R317&lt;&gt;""),$R$16:$R317)="12.2026",
    VLOOKUP(LOOKUP(2,1/($B$16:$B317&lt;&gt;""),$B$16:$B317), [1]Лист1!$C$12:$D$1205, 2, 0),
  IF(LOOKUP(2,1/($R$16:$R317&lt;&gt;""),$R$16:$R317)="12.2027",
    VLOOKUP(LOOKUP(2,1/($B$16:$B317&lt;&gt;""),$B$16:$B317), [1]Лист1!$C$1209:$D$2016, 2, 0),
  IF(LOOKUP(2,1/($R$16:$R317&lt;&gt;""),$R$16:$R317)="12.2028",
    VLOOKUP(LOOKUP(2,1/($B$16:$B317&lt;&gt;""),$B$16:$B317), [1]Лист1!$C$2020:$D$2907, 2, 0),
  ""))), "")</f>
        <v>4545186</v>
      </c>
      <c r="P317" s="192">
        <f t="shared" si="86"/>
        <v>8772.7967573827445</v>
      </c>
      <c r="Q317" s="192">
        <v>9673</v>
      </c>
      <c r="R317" s="188" t="s">
        <v>563</v>
      </c>
      <c r="S317" s="120"/>
      <c r="T317" s="194"/>
      <c r="U317" s="190"/>
      <c r="V317" s="190"/>
      <c r="W317" s="190"/>
      <c r="X317" s="203"/>
      <c r="Y317" s="203"/>
      <c r="Z317" s="5"/>
      <c r="AA317" s="5"/>
      <c r="AB317" s="5"/>
      <c r="AC317" s="117"/>
      <c r="AD317" s="5"/>
      <c r="AE317" s="5"/>
      <c r="AF317" s="5"/>
      <c r="AG317" s="117"/>
      <c r="AH317" s="118"/>
      <c r="AI317" s="118"/>
      <c r="AJ317" s="97"/>
      <c r="AK317" s="48"/>
      <c r="AL317" s="48"/>
      <c r="AM317" s="48"/>
    </row>
    <row r="318" spans="1:39" ht="30" customHeight="1" x14ac:dyDescent="0.25">
      <c r="A318" s="212">
        <f>IF(B318&lt;&gt;"",MAX(A$1:A317)+1,"")</f>
        <v>289</v>
      </c>
      <c r="B318" s="223" t="s">
        <v>705</v>
      </c>
      <c r="C318" s="212">
        <v>1970</v>
      </c>
      <c r="D318" s="212" t="s">
        <v>1844</v>
      </c>
      <c r="E318" s="212" t="s">
        <v>16</v>
      </c>
      <c r="F318" s="210">
        <v>2</v>
      </c>
      <c r="G318" s="210">
        <v>2</v>
      </c>
      <c r="H318" s="211">
        <v>556.20000000000005</v>
      </c>
      <c r="I318" s="211">
        <v>45</v>
      </c>
      <c r="J318" s="211">
        <v>466.5</v>
      </c>
      <c r="K318" s="211">
        <f t="shared" si="85"/>
        <v>4581762</v>
      </c>
      <c r="L318" s="211">
        <v>0</v>
      </c>
      <c r="M318" s="211">
        <v>0</v>
      </c>
      <c r="N318" s="211">
        <v>0</v>
      </c>
      <c r="O318" s="211">
        <f>IFERROR(
  IF(LOOKUP(2,1/($R$16:$R318&lt;&gt;""),$R$16:$R318)="12.2026",
    VLOOKUP(LOOKUP(2,1/($B$16:$B318&lt;&gt;""),$B$16:$B318), [1]Лист1!$C$12:$D$1205, 2, 0),
  IF(LOOKUP(2,1/($R$16:$R318&lt;&gt;""),$R$16:$R318)="12.2027",
    VLOOKUP(LOOKUP(2,1/($B$16:$B318&lt;&gt;""),$B$16:$B318), [1]Лист1!$C$1209:$D$2016, 2, 0),
  IF(LOOKUP(2,1/($R$16:$R318&lt;&gt;""),$R$16:$R318)="12.2028",
    VLOOKUP(LOOKUP(2,1/($B$16:$B318&lt;&gt;""),$B$16:$B318), [1]Лист1!$C$2020:$D$2907, 2, 0),
  ""))), "")</f>
        <v>4581762</v>
      </c>
      <c r="P318" s="211">
        <f t="shared" si="86"/>
        <v>8237.6159654800431</v>
      </c>
      <c r="Q318" s="211">
        <v>9673</v>
      </c>
      <c r="R318" s="218" t="s">
        <v>563</v>
      </c>
      <c r="S318" s="113"/>
      <c r="T318" s="223"/>
      <c r="U318" s="210"/>
      <c r="V318" s="210"/>
      <c r="W318" s="210"/>
      <c r="X318" s="238"/>
      <c r="Y318" s="238"/>
      <c r="Z318" s="1"/>
      <c r="AA318" s="1"/>
      <c r="AB318" s="1"/>
      <c r="AC318" s="53"/>
      <c r="AD318" s="1"/>
      <c r="AE318" s="1"/>
      <c r="AF318" s="1"/>
      <c r="AG318" s="53"/>
      <c r="AH318" s="100"/>
      <c r="AI318" s="100"/>
      <c r="AJ318" s="30"/>
      <c r="AK318" s="48"/>
      <c r="AL318" s="48"/>
      <c r="AM318" s="48"/>
    </row>
    <row r="319" spans="1:39" ht="30" customHeight="1" x14ac:dyDescent="0.25">
      <c r="A319" s="212">
        <f>IF(B319&lt;&gt;"",MAX(A$1:A318)+1,"")</f>
        <v>290</v>
      </c>
      <c r="B319" s="223" t="s">
        <v>2519</v>
      </c>
      <c r="C319" s="212">
        <v>1966</v>
      </c>
      <c r="D319" s="212" t="s">
        <v>1844</v>
      </c>
      <c r="E319" s="212" t="s">
        <v>16</v>
      </c>
      <c r="F319" s="212">
        <v>2</v>
      </c>
      <c r="G319" s="212">
        <v>2</v>
      </c>
      <c r="H319" s="211">
        <v>368</v>
      </c>
      <c r="I319" s="211">
        <v>0</v>
      </c>
      <c r="J319" s="211">
        <v>368</v>
      </c>
      <c r="K319" s="211">
        <f t="shared" si="85"/>
        <v>1931514</v>
      </c>
      <c r="L319" s="211">
        <v>0</v>
      </c>
      <c r="M319" s="211">
        <v>0</v>
      </c>
      <c r="N319" s="211">
        <v>0</v>
      </c>
      <c r="O319" s="211">
        <f>IFERROR(
  IF(LOOKUP(2,1/($R$16:$R319&lt;&gt;""),$R$16:$R319)="12.2026",
    VLOOKUP(LOOKUP(2,1/($B$16:$B319&lt;&gt;""),$B$16:$B319), [1]Лист1!$C$12:$D$1205, 2, 0),
  IF(LOOKUP(2,1/($R$16:$R319&lt;&gt;""),$R$16:$R319)="12.2027",
    VLOOKUP(LOOKUP(2,1/($B$16:$B319&lt;&gt;""),$B$16:$B319), [1]Лист1!$C$1209:$D$2016, 2, 0),
  IF(LOOKUP(2,1/($R$16:$R319&lt;&gt;""),$R$16:$R319)="12.2028",
    VLOOKUP(LOOKUP(2,1/($B$16:$B319&lt;&gt;""),$B$16:$B319), [1]Лист1!$C$2020:$D$2907, 2, 0),
  ""))), "")</f>
        <v>1931514</v>
      </c>
      <c r="P319" s="211">
        <f t="shared" si="86"/>
        <v>5248.679347826087</v>
      </c>
      <c r="Q319" s="211">
        <v>9673</v>
      </c>
      <c r="R319" s="218" t="s">
        <v>563</v>
      </c>
      <c r="S319" s="113"/>
      <c r="T319" s="223"/>
      <c r="U319" s="210"/>
      <c r="V319" s="210"/>
      <c r="W319" s="210"/>
      <c r="X319" s="238"/>
      <c r="Y319" s="238"/>
      <c r="Z319" s="1"/>
      <c r="AA319" s="1"/>
      <c r="AB319" s="1"/>
      <c r="AC319" s="53"/>
      <c r="AD319" s="1"/>
      <c r="AE319" s="1"/>
      <c r="AF319" s="1"/>
      <c r="AG319" s="53"/>
      <c r="AH319" s="100"/>
      <c r="AI319" s="100"/>
      <c r="AJ319" s="30"/>
      <c r="AK319" s="48"/>
      <c r="AL319" s="48"/>
      <c r="AM319" s="48"/>
    </row>
    <row r="320" spans="1:39" ht="30" customHeight="1" x14ac:dyDescent="0.25">
      <c r="A320" s="212">
        <f>IF(B320&lt;&gt;"",MAX(A$1:A319)+1,"")</f>
        <v>291</v>
      </c>
      <c r="B320" s="223" t="s">
        <v>706</v>
      </c>
      <c r="C320" s="212">
        <v>1970</v>
      </c>
      <c r="D320" s="212" t="s">
        <v>1844</v>
      </c>
      <c r="E320" s="212" t="s">
        <v>16</v>
      </c>
      <c r="F320" s="212">
        <v>2</v>
      </c>
      <c r="G320" s="212">
        <v>2</v>
      </c>
      <c r="H320" s="211">
        <v>371.6</v>
      </c>
      <c r="I320" s="211">
        <v>0</v>
      </c>
      <c r="J320" s="211">
        <v>187</v>
      </c>
      <c r="K320" s="211">
        <f t="shared" si="85"/>
        <v>4474546</v>
      </c>
      <c r="L320" s="211">
        <v>0</v>
      </c>
      <c r="M320" s="211">
        <v>0</v>
      </c>
      <c r="N320" s="211">
        <v>0</v>
      </c>
      <c r="O320" s="211">
        <f>IFERROR(
  IF(LOOKUP(2,1/($R$16:$R320&lt;&gt;""),$R$16:$R320)="12.2026",
    VLOOKUP(LOOKUP(2,1/($B$16:$B320&lt;&gt;""),$B$16:$B320), [1]Лист1!$C$12:$D$1205, 2, 0),
  IF(LOOKUP(2,1/($R$16:$R320&lt;&gt;""),$R$16:$R320)="12.2027",
    VLOOKUP(LOOKUP(2,1/($B$16:$B320&lt;&gt;""),$B$16:$B320), [1]Лист1!$C$1209:$D$2016, 2, 0),
  IF(LOOKUP(2,1/($R$16:$R320&lt;&gt;""),$R$16:$R320)="12.2028",
    VLOOKUP(LOOKUP(2,1/($B$16:$B320&lt;&gt;""),$B$16:$B320), [1]Лист1!$C$2020:$D$2907, 2, 0),
  ""))), "")</f>
        <v>4474546</v>
      </c>
      <c r="P320" s="211">
        <f t="shared" si="86"/>
        <v>12041.297093649084</v>
      </c>
      <c r="Q320" s="211">
        <v>9673</v>
      </c>
      <c r="R320" s="218" t="s">
        <v>563</v>
      </c>
      <c r="S320" s="113"/>
      <c r="T320" s="223"/>
      <c r="U320" s="210"/>
      <c r="V320" s="210"/>
      <c r="W320" s="210"/>
      <c r="X320" s="238"/>
      <c r="Y320" s="238"/>
      <c r="Z320" s="1"/>
      <c r="AA320" s="1"/>
      <c r="AB320" s="1"/>
      <c r="AC320" s="53"/>
      <c r="AD320" s="1"/>
      <c r="AE320" s="1"/>
      <c r="AF320" s="1"/>
      <c r="AG320" s="53"/>
      <c r="AH320" s="100"/>
      <c r="AI320" s="100"/>
      <c r="AJ320" s="30"/>
      <c r="AK320" s="48"/>
      <c r="AL320" s="48"/>
      <c r="AM320" s="48"/>
    </row>
    <row r="321" spans="1:39" ht="30" customHeight="1" x14ac:dyDescent="0.25">
      <c r="A321" s="212">
        <f>IF(B321&lt;&gt;"",MAX(A$1:A320)+1,"")</f>
        <v>292</v>
      </c>
      <c r="B321" s="223" t="s">
        <v>707</v>
      </c>
      <c r="C321" s="212">
        <v>1970</v>
      </c>
      <c r="D321" s="212" t="s">
        <v>1844</v>
      </c>
      <c r="E321" s="212" t="s">
        <v>16</v>
      </c>
      <c r="F321" s="212">
        <v>2</v>
      </c>
      <c r="G321" s="212">
        <v>2</v>
      </c>
      <c r="H321" s="211">
        <v>445.4</v>
      </c>
      <c r="I321" s="211">
        <v>0</v>
      </c>
      <c r="J321" s="211">
        <v>224</v>
      </c>
      <c r="K321" s="211">
        <f t="shared" si="85"/>
        <v>4545394</v>
      </c>
      <c r="L321" s="211">
        <v>0</v>
      </c>
      <c r="M321" s="211">
        <v>0</v>
      </c>
      <c r="N321" s="211">
        <v>0</v>
      </c>
      <c r="O321" s="211">
        <f>IFERROR(
  IF(LOOKUP(2,1/($R$16:$R321&lt;&gt;""),$R$16:$R321)="12.2026",
    VLOOKUP(LOOKUP(2,1/($B$16:$B321&lt;&gt;""),$B$16:$B321), [1]Лист1!$C$12:$D$1205, 2, 0),
  IF(LOOKUP(2,1/($R$16:$R321&lt;&gt;""),$R$16:$R321)="12.2027",
    VLOOKUP(LOOKUP(2,1/($B$16:$B321&lt;&gt;""),$B$16:$B321), [1]Лист1!$C$1209:$D$2016, 2, 0),
  IF(LOOKUP(2,1/($R$16:$R321&lt;&gt;""),$R$16:$R321)="12.2028",
    VLOOKUP(LOOKUP(2,1/($B$16:$B321&lt;&gt;""),$B$16:$B321), [1]Лист1!$C$2020:$D$2907, 2, 0),
  ""))), "")</f>
        <v>4545394</v>
      </c>
      <c r="P321" s="211">
        <f t="shared" si="86"/>
        <v>10205.195330040413</v>
      </c>
      <c r="Q321" s="211">
        <v>9673</v>
      </c>
      <c r="R321" s="218" t="s">
        <v>563</v>
      </c>
      <c r="S321" s="113"/>
      <c r="T321" s="223"/>
      <c r="U321" s="210"/>
      <c r="V321" s="210"/>
      <c r="W321" s="210"/>
      <c r="X321" s="238"/>
      <c r="Y321" s="238"/>
      <c r="Z321" s="1"/>
      <c r="AA321" s="1"/>
      <c r="AB321" s="1"/>
      <c r="AC321" s="53"/>
      <c r="AD321" s="1"/>
      <c r="AE321" s="1"/>
      <c r="AF321" s="1"/>
      <c r="AG321" s="53"/>
      <c r="AH321" s="100"/>
      <c r="AI321" s="100"/>
      <c r="AJ321" s="30"/>
      <c r="AK321" s="48"/>
      <c r="AL321" s="48"/>
      <c r="AM321" s="48"/>
    </row>
    <row r="322" spans="1:39" ht="30" customHeight="1" x14ac:dyDescent="0.25">
      <c r="A322" s="212">
        <f>IF(B322&lt;&gt;"",MAX(A$1:A321)+1,"")</f>
        <v>293</v>
      </c>
      <c r="B322" s="223" t="s">
        <v>708</v>
      </c>
      <c r="C322" s="212">
        <v>1971</v>
      </c>
      <c r="D322" s="212" t="s">
        <v>1844</v>
      </c>
      <c r="E322" s="212" t="s">
        <v>16</v>
      </c>
      <c r="F322" s="212">
        <v>2</v>
      </c>
      <c r="G322" s="212">
        <v>3</v>
      </c>
      <c r="H322" s="211">
        <v>876.8</v>
      </c>
      <c r="I322" s="211">
        <v>0</v>
      </c>
      <c r="J322" s="211">
        <v>506.4</v>
      </c>
      <c r="K322" s="211">
        <f t="shared" si="85"/>
        <v>6429784</v>
      </c>
      <c r="L322" s="211">
        <v>0</v>
      </c>
      <c r="M322" s="211">
        <v>0</v>
      </c>
      <c r="N322" s="211">
        <v>0</v>
      </c>
      <c r="O322" s="211">
        <f>IFERROR(
  IF(LOOKUP(2,1/($R$16:$R322&lt;&gt;""),$R$16:$R322)="12.2026",
    VLOOKUP(LOOKUP(2,1/($B$16:$B322&lt;&gt;""),$B$16:$B322), [1]Лист1!$C$12:$D$1205, 2, 0),
  IF(LOOKUP(2,1/($R$16:$R322&lt;&gt;""),$R$16:$R322)="12.2027",
    VLOOKUP(LOOKUP(2,1/($B$16:$B322&lt;&gt;""),$B$16:$B322), [1]Лист1!$C$1209:$D$2016, 2, 0),
  IF(LOOKUP(2,1/($R$16:$R322&lt;&gt;""),$R$16:$R322)="12.2028",
    VLOOKUP(LOOKUP(2,1/($B$16:$B322&lt;&gt;""),$B$16:$B322), [1]Лист1!$C$2020:$D$2907, 2, 0),
  ""))), "")</f>
        <v>6429784</v>
      </c>
      <c r="P322" s="211">
        <f t="shared" si="86"/>
        <v>7333.2390510948908</v>
      </c>
      <c r="Q322" s="211">
        <v>9673</v>
      </c>
      <c r="R322" s="218" t="s">
        <v>563</v>
      </c>
      <c r="S322" s="113"/>
      <c r="T322" s="223"/>
      <c r="U322" s="210"/>
      <c r="V322" s="210"/>
      <c r="W322" s="210"/>
      <c r="X322" s="238"/>
      <c r="Y322" s="238"/>
      <c r="Z322" s="1"/>
      <c r="AA322" s="1"/>
      <c r="AB322" s="1"/>
      <c r="AC322" s="53"/>
      <c r="AD322" s="1"/>
      <c r="AE322" s="1"/>
      <c r="AF322" s="1"/>
      <c r="AG322" s="53"/>
      <c r="AH322" s="100"/>
      <c r="AI322" s="100"/>
      <c r="AJ322" s="30"/>
      <c r="AK322" s="48"/>
      <c r="AL322" s="48"/>
      <c r="AM322" s="48"/>
    </row>
    <row r="323" spans="1:39" ht="30" customHeight="1" x14ac:dyDescent="0.25">
      <c r="A323" s="212">
        <f>IF(B323&lt;&gt;"",MAX(A$1:A322)+1,"")</f>
        <v>294</v>
      </c>
      <c r="B323" s="223" t="s">
        <v>681</v>
      </c>
      <c r="C323" s="212">
        <v>1968</v>
      </c>
      <c r="D323" s="212" t="s">
        <v>1844</v>
      </c>
      <c r="E323" s="212" t="s">
        <v>16</v>
      </c>
      <c r="F323" s="212">
        <v>2</v>
      </c>
      <c r="G323" s="212">
        <v>2</v>
      </c>
      <c r="H323" s="211">
        <v>712.9</v>
      </c>
      <c r="I323" s="211">
        <v>0</v>
      </c>
      <c r="J323" s="211">
        <v>357</v>
      </c>
      <c r="K323" s="211">
        <f t="shared" si="85"/>
        <v>59543.58</v>
      </c>
      <c r="L323" s="211">
        <v>0</v>
      </c>
      <c r="M323" s="211">
        <v>0</v>
      </c>
      <c r="N323" s="211">
        <v>0</v>
      </c>
      <c r="O323" s="211">
        <f>IFERROR(
  IF(LOOKUP(2,1/($R$16:$R323&lt;&gt;""),$R$16:$R323)="12.2026",
    VLOOKUP(LOOKUP(2,1/($B$16:$B323&lt;&gt;""),$B$16:$B323), [1]Лист1!$C$12:$D$1205, 2, 0),
  IF(LOOKUP(2,1/($R$16:$R323&lt;&gt;""),$R$16:$R323)="12.2027",
    VLOOKUP(LOOKUP(2,1/($B$16:$B323&lt;&gt;""),$B$16:$B323), [1]Лист1!$C$1209:$D$2016, 2, 0),
  IF(LOOKUP(2,1/($R$16:$R323&lt;&gt;""),$R$16:$R323)="12.2028",
    VLOOKUP(LOOKUP(2,1/($B$16:$B323&lt;&gt;""),$B$16:$B323), [1]Лист1!$C$2020:$D$2907, 2, 0),
  ""))), "")</f>
        <v>59543.58</v>
      </c>
      <c r="P323" s="211">
        <f t="shared" si="86"/>
        <v>83.523046710618601</v>
      </c>
      <c r="Q323" s="211">
        <v>9673</v>
      </c>
      <c r="R323" s="218" t="s">
        <v>564</v>
      </c>
      <c r="S323" s="99"/>
      <c r="T323" s="223"/>
      <c r="U323" s="210"/>
      <c r="V323" s="210"/>
      <c r="W323" s="210"/>
      <c r="X323" s="238"/>
      <c r="Y323" s="238"/>
      <c r="Z323" s="1"/>
      <c r="AA323" s="1"/>
      <c r="AB323" s="1"/>
      <c r="AC323" s="53"/>
      <c r="AD323" s="1"/>
      <c r="AE323" s="1"/>
      <c r="AF323" s="1"/>
      <c r="AG323" s="53"/>
      <c r="AH323" s="100"/>
      <c r="AI323" s="100"/>
      <c r="AJ323" s="30"/>
      <c r="AK323" s="48"/>
      <c r="AL323" s="48"/>
      <c r="AM323" s="48"/>
    </row>
    <row r="324" spans="1:39" ht="30" customHeight="1" x14ac:dyDescent="0.25">
      <c r="A324" s="212">
        <f>IF(B324&lt;&gt;"",MAX(A$1:A323)+1,"")</f>
        <v>295</v>
      </c>
      <c r="B324" s="223" t="s">
        <v>709</v>
      </c>
      <c r="C324" s="212">
        <v>1969</v>
      </c>
      <c r="D324" s="212" t="s">
        <v>1844</v>
      </c>
      <c r="E324" s="212" t="s">
        <v>16</v>
      </c>
      <c r="F324" s="212">
        <v>2</v>
      </c>
      <c r="G324" s="212">
        <v>2</v>
      </c>
      <c r="H324" s="211">
        <v>714.8</v>
      </c>
      <c r="I324" s="211">
        <v>0</v>
      </c>
      <c r="J324" s="211">
        <v>446.9</v>
      </c>
      <c r="K324" s="211">
        <f t="shared" si="85"/>
        <v>5654160</v>
      </c>
      <c r="L324" s="211">
        <v>0</v>
      </c>
      <c r="M324" s="211">
        <v>0</v>
      </c>
      <c r="N324" s="211">
        <v>0</v>
      </c>
      <c r="O324" s="211">
        <f>IFERROR(
  IF(LOOKUP(2,1/($R$16:$R324&lt;&gt;""),$R$16:$R324)="12.2026",
    VLOOKUP(LOOKUP(2,1/($B$16:$B324&lt;&gt;""),$B$16:$B324), [1]Лист1!$C$12:$D$1205, 2, 0),
  IF(LOOKUP(2,1/($R$16:$R324&lt;&gt;""),$R$16:$R324)="12.2027",
    VLOOKUP(LOOKUP(2,1/($B$16:$B324&lt;&gt;""),$B$16:$B324), [1]Лист1!$C$1209:$D$2016, 2, 0),
  IF(LOOKUP(2,1/($R$16:$R324&lt;&gt;""),$R$16:$R324)="12.2028",
    VLOOKUP(LOOKUP(2,1/($B$16:$B324&lt;&gt;""),$B$16:$B324), [1]Лист1!$C$2020:$D$2907, 2, 0),
  ""))), "")</f>
        <v>5654160</v>
      </c>
      <c r="P324" s="211">
        <f t="shared" si="86"/>
        <v>7910.1287073307221</v>
      </c>
      <c r="Q324" s="211">
        <v>9673</v>
      </c>
      <c r="R324" s="218" t="s">
        <v>563</v>
      </c>
      <c r="S324" s="113"/>
      <c r="T324" s="223"/>
      <c r="U324" s="210"/>
      <c r="V324" s="210"/>
      <c r="W324" s="210"/>
      <c r="X324" s="238"/>
      <c r="Y324" s="238"/>
      <c r="Z324" s="1"/>
      <c r="AA324" s="1"/>
      <c r="AB324" s="1"/>
      <c r="AC324" s="53"/>
      <c r="AD324" s="1"/>
      <c r="AE324" s="1"/>
      <c r="AF324" s="1"/>
      <c r="AG324" s="53"/>
      <c r="AH324" s="100"/>
      <c r="AI324" s="100"/>
      <c r="AJ324" s="30"/>
      <c r="AK324" s="48"/>
      <c r="AL324" s="48"/>
      <c r="AM324" s="48"/>
    </row>
    <row r="325" spans="1:39" ht="30" customHeight="1" x14ac:dyDescent="0.25">
      <c r="A325" s="212">
        <f>IF(B325&lt;&gt;"",MAX(A$1:A324)+1,"")</f>
        <v>296</v>
      </c>
      <c r="B325" s="223" t="s">
        <v>2520</v>
      </c>
      <c r="C325" s="212">
        <v>1967</v>
      </c>
      <c r="D325" s="212" t="s">
        <v>1844</v>
      </c>
      <c r="E325" s="212" t="s">
        <v>16</v>
      </c>
      <c r="F325" s="212">
        <v>2</v>
      </c>
      <c r="G325" s="212">
        <v>2</v>
      </c>
      <c r="H325" s="211">
        <v>642.20000000000005</v>
      </c>
      <c r="I325" s="211">
        <v>0</v>
      </c>
      <c r="J325" s="211">
        <v>642.20000000000005</v>
      </c>
      <c r="K325" s="211">
        <f t="shared" si="85"/>
        <v>1304216.6000000001</v>
      </c>
      <c r="L325" s="211">
        <v>0</v>
      </c>
      <c r="M325" s="211">
        <v>0</v>
      </c>
      <c r="N325" s="211">
        <v>0</v>
      </c>
      <c r="O325" s="211">
        <f>IFERROR(
  IF(LOOKUP(2,1/($R$16:$R325&lt;&gt;""),$R$16:$R325)="12.2026",
    VLOOKUP(LOOKUP(2,1/($B$16:$B325&lt;&gt;""),$B$16:$B325), [1]Лист1!$C$12:$D$1205, 2, 0),
  IF(LOOKUP(2,1/($R$16:$R325&lt;&gt;""),$R$16:$R325)="12.2027",
    VLOOKUP(LOOKUP(2,1/($B$16:$B325&lt;&gt;""),$B$16:$B325), [1]Лист1!$C$1209:$D$2016, 2, 0),
  IF(LOOKUP(2,1/($R$16:$R325&lt;&gt;""),$R$16:$R325)="12.2028",
    VLOOKUP(LOOKUP(2,1/($B$16:$B325&lt;&gt;""),$B$16:$B325), [1]Лист1!$C$2020:$D$2907, 2, 0),
  ""))), "")</f>
        <v>1304216.6000000001</v>
      </c>
      <c r="P325" s="211">
        <f t="shared" si="86"/>
        <v>2030.8573653067581</v>
      </c>
      <c r="Q325" s="211">
        <v>9673</v>
      </c>
      <c r="R325" s="218" t="s">
        <v>563</v>
      </c>
      <c r="S325" s="113"/>
      <c r="T325" s="223"/>
      <c r="U325" s="210"/>
      <c r="V325" s="210"/>
      <c r="W325" s="210"/>
      <c r="X325" s="238"/>
      <c r="Y325" s="238"/>
      <c r="Z325" s="1"/>
      <c r="AA325" s="1"/>
      <c r="AB325" s="1"/>
      <c r="AC325" s="53"/>
      <c r="AD325" s="1"/>
      <c r="AE325" s="1"/>
      <c r="AF325" s="1"/>
      <c r="AG325" s="53"/>
      <c r="AH325" s="100"/>
      <c r="AI325" s="100"/>
      <c r="AJ325" s="30"/>
      <c r="AK325" s="48"/>
      <c r="AL325" s="48"/>
      <c r="AM325" s="48"/>
    </row>
    <row r="326" spans="1:39" ht="30" customHeight="1" x14ac:dyDescent="0.25">
      <c r="A326" s="212">
        <f>IF(B326&lt;&gt;"",MAX(A$1:A325)+1,"")</f>
        <v>297</v>
      </c>
      <c r="B326" s="223" t="s">
        <v>710</v>
      </c>
      <c r="C326" s="212">
        <v>1971</v>
      </c>
      <c r="D326" s="212" t="s">
        <v>1844</v>
      </c>
      <c r="E326" s="212" t="s">
        <v>16</v>
      </c>
      <c r="F326" s="212">
        <v>4</v>
      </c>
      <c r="G326" s="212">
        <v>1</v>
      </c>
      <c r="H326" s="211">
        <v>782.5</v>
      </c>
      <c r="I326" s="211">
        <v>0</v>
      </c>
      <c r="J326" s="211">
        <v>484.4</v>
      </c>
      <c r="K326" s="211">
        <f t="shared" si="85"/>
        <v>2924234</v>
      </c>
      <c r="L326" s="211">
        <v>0</v>
      </c>
      <c r="M326" s="211">
        <v>0</v>
      </c>
      <c r="N326" s="211">
        <v>0</v>
      </c>
      <c r="O326" s="211">
        <f>IFERROR(
  IF(LOOKUP(2,1/($R$16:$R326&lt;&gt;""),$R$16:$R326)="12.2026",
    VLOOKUP(LOOKUP(2,1/($B$16:$B326&lt;&gt;""),$B$16:$B326), [1]Лист1!$C$12:$D$1205, 2, 0),
  IF(LOOKUP(2,1/($R$16:$R326&lt;&gt;""),$R$16:$R326)="12.2027",
    VLOOKUP(LOOKUP(2,1/($B$16:$B326&lt;&gt;""),$B$16:$B326), [1]Лист1!$C$1209:$D$2016, 2, 0),
  IF(LOOKUP(2,1/($R$16:$R326&lt;&gt;""),$R$16:$R326)="12.2028",
    VLOOKUP(LOOKUP(2,1/($B$16:$B326&lt;&gt;""),$B$16:$B326), [1]Лист1!$C$2020:$D$2907, 2, 0),
  ""))), "")</f>
        <v>2924234</v>
      </c>
      <c r="P326" s="211">
        <f t="shared" si="86"/>
        <v>3737.0402555910541</v>
      </c>
      <c r="Q326" s="211">
        <v>9673</v>
      </c>
      <c r="R326" s="218" t="s">
        <v>563</v>
      </c>
      <c r="S326" s="113"/>
      <c r="T326" s="223"/>
      <c r="U326" s="210"/>
      <c r="V326" s="210"/>
      <c r="W326" s="210"/>
      <c r="X326" s="238"/>
      <c r="Y326" s="238"/>
      <c r="Z326" s="1"/>
      <c r="AA326" s="1"/>
      <c r="AB326" s="1"/>
      <c r="AC326" s="53"/>
      <c r="AD326" s="1"/>
      <c r="AE326" s="1"/>
      <c r="AF326" s="1"/>
      <c r="AG326" s="53"/>
      <c r="AH326" s="100"/>
      <c r="AI326" s="100"/>
      <c r="AJ326" s="30"/>
      <c r="AK326" s="48"/>
      <c r="AL326" s="48"/>
      <c r="AM326" s="48"/>
    </row>
    <row r="327" spans="1:39" ht="30" customHeight="1" x14ac:dyDescent="0.25">
      <c r="A327" s="212">
        <f>IF(B327&lt;&gt;"",MAX(A$1:A326)+1,"")</f>
        <v>298</v>
      </c>
      <c r="B327" s="223" t="s">
        <v>2521</v>
      </c>
      <c r="C327" s="212">
        <v>1967</v>
      </c>
      <c r="D327" s="212" t="s">
        <v>1844</v>
      </c>
      <c r="E327" s="212" t="s">
        <v>16</v>
      </c>
      <c r="F327" s="212">
        <v>2</v>
      </c>
      <c r="G327" s="212">
        <v>2</v>
      </c>
      <c r="H327" s="211">
        <v>637.79999999999995</v>
      </c>
      <c r="I327" s="211">
        <v>0</v>
      </c>
      <c r="J327" s="211">
        <v>637.79999999999995</v>
      </c>
      <c r="K327" s="211">
        <f t="shared" si="85"/>
        <v>1295623.3999999999</v>
      </c>
      <c r="L327" s="211">
        <v>0</v>
      </c>
      <c r="M327" s="211">
        <v>0</v>
      </c>
      <c r="N327" s="211">
        <v>0</v>
      </c>
      <c r="O327" s="211">
        <f>IFERROR(
  IF(LOOKUP(2,1/($R$16:$R327&lt;&gt;""),$R$16:$R327)="12.2026",
    VLOOKUP(LOOKUP(2,1/($B$16:$B327&lt;&gt;""),$B$16:$B327), [1]Лист1!$C$12:$D$1205, 2, 0),
  IF(LOOKUP(2,1/($R$16:$R327&lt;&gt;""),$R$16:$R327)="12.2027",
    VLOOKUP(LOOKUP(2,1/($B$16:$B327&lt;&gt;""),$B$16:$B327), [1]Лист1!$C$1209:$D$2016, 2, 0),
  IF(LOOKUP(2,1/($R$16:$R327&lt;&gt;""),$R$16:$R327)="12.2028",
    VLOOKUP(LOOKUP(2,1/($B$16:$B327&lt;&gt;""),$B$16:$B327), [1]Лист1!$C$2020:$D$2907, 2, 0),
  ""))), "")</f>
        <v>1295623.3999999999</v>
      </c>
      <c r="P327" s="211">
        <f t="shared" si="86"/>
        <v>2031.3944810285357</v>
      </c>
      <c r="Q327" s="211">
        <v>9673</v>
      </c>
      <c r="R327" s="218" t="s">
        <v>563</v>
      </c>
      <c r="S327" s="113"/>
      <c r="T327" s="223"/>
      <c r="U327" s="210"/>
      <c r="V327" s="210"/>
      <c r="W327" s="210"/>
      <c r="X327" s="238"/>
      <c r="Y327" s="238"/>
      <c r="Z327" s="1"/>
      <c r="AA327" s="1"/>
      <c r="AB327" s="1"/>
      <c r="AC327" s="53"/>
      <c r="AD327" s="1"/>
      <c r="AE327" s="1"/>
      <c r="AF327" s="1"/>
      <c r="AG327" s="53"/>
      <c r="AH327" s="100"/>
      <c r="AI327" s="100"/>
      <c r="AJ327" s="30"/>
      <c r="AK327" s="48"/>
      <c r="AL327" s="48"/>
      <c r="AM327" s="48"/>
    </row>
    <row r="328" spans="1:39" ht="30" customHeight="1" x14ac:dyDescent="0.25">
      <c r="A328" s="212">
        <f>IF(B328&lt;&gt;"",MAX(A$1:A327)+1,"")</f>
        <v>299</v>
      </c>
      <c r="B328" s="223" t="s">
        <v>682</v>
      </c>
      <c r="C328" s="212">
        <v>1965</v>
      </c>
      <c r="D328" s="212" t="s">
        <v>1844</v>
      </c>
      <c r="E328" s="212" t="s">
        <v>16</v>
      </c>
      <c r="F328" s="212">
        <v>2</v>
      </c>
      <c r="G328" s="212">
        <v>2</v>
      </c>
      <c r="H328" s="211">
        <v>610.79999999999995</v>
      </c>
      <c r="I328" s="211">
        <v>0</v>
      </c>
      <c r="J328" s="211">
        <v>572.1</v>
      </c>
      <c r="K328" s="211">
        <f t="shared" si="85"/>
        <v>64204.05</v>
      </c>
      <c r="L328" s="211">
        <v>0</v>
      </c>
      <c r="M328" s="211">
        <v>0</v>
      </c>
      <c r="N328" s="211">
        <v>0</v>
      </c>
      <c r="O328" s="211">
        <f>IFERROR(
  IF(LOOKUP(2,1/($R$16:$R328&lt;&gt;""),$R$16:$R328)="12.2026",
    VLOOKUP(LOOKUP(2,1/($B$16:$B328&lt;&gt;""),$B$16:$B328), [1]Лист1!$C$12:$D$1205, 2, 0),
  IF(LOOKUP(2,1/($R$16:$R328&lt;&gt;""),$R$16:$R328)="12.2027",
    VLOOKUP(LOOKUP(2,1/($B$16:$B328&lt;&gt;""),$B$16:$B328), [1]Лист1!$C$1209:$D$2016, 2, 0),
  IF(LOOKUP(2,1/($R$16:$R328&lt;&gt;""),$R$16:$R328)="12.2028",
    VLOOKUP(LOOKUP(2,1/($B$16:$B328&lt;&gt;""),$B$16:$B328), [1]Лист1!$C$2020:$D$2907, 2, 0),
  ""))), "")</f>
        <v>64204.05</v>
      </c>
      <c r="P328" s="211">
        <f t="shared" si="86"/>
        <v>105.11468565815325</v>
      </c>
      <c r="Q328" s="211">
        <v>9673</v>
      </c>
      <c r="R328" s="218" t="s">
        <v>564</v>
      </c>
      <c r="S328" s="113"/>
      <c r="T328" s="223"/>
      <c r="U328" s="210"/>
      <c r="V328" s="210"/>
      <c r="W328" s="210"/>
      <c r="X328" s="238"/>
      <c r="Y328" s="238"/>
      <c r="Z328" s="1"/>
      <c r="AA328" s="1"/>
      <c r="AB328" s="1"/>
      <c r="AC328" s="53"/>
      <c r="AD328" s="1"/>
      <c r="AE328" s="1"/>
      <c r="AF328" s="1"/>
      <c r="AG328" s="53"/>
      <c r="AH328" s="100"/>
      <c r="AI328" s="100"/>
      <c r="AJ328" s="30"/>
      <c r="AK328" s="48"/>
      <c r="AL328" s="48"/>
      <c r="AM328" s="48"/>
    </row>
    <row r="329" spans="1:39" ht="30" customHeight="1" x14ac:dyDescent="0.25">
      <c r="A329" s="212">
        <f>IF(B329&lt;&gt;"",MAX(A$1:A328)+1,"")</f>
        <v>300</v>
      </c>
      <c r="B329" s="223" t="s">
        <v>683</v>
      </c>
      <c r="C329" s="212">
        <v>1963</v>
      </c>
      <c r="D329" s="212" t="s">
        <v>1844</v>
      </c>
      <c r="E329" s="212" t="s">
        <v>16</v>
      </c>
      <c r="F329" s="212">
        <v>2</v>
      </c>
      <c r="G329" s="212">
        <v>2</v>
      </c>
      <c r="H329" s="211">
        <v>427</v>
      </c>
      <c r="I329" s="211">
        <v>0</v>
      </c>
      <c r="J329" s="211">
        <v>376.5</v>
      </c>
      <c r="K329" s="211">
        <f t="shared" si="85"/>
        <v>10235.209999999999</v>
      </c>
      <c r="L329" s="211">
        <v>0</v>
      </c>
      <c r="M329" s="211">
        <v>0</v>
      </c>
      <c r="N329" s="211">
        <v>0</v>
      </c>
      <c r="O329" s="211">
        <f>IFERROR(
  IF(LOOKUP(2,1/($R$16:$R329&lt;&gt;""),$R$16:$R329)="12.2026",
    VLOOKUP(LOOKUP(2,1/($B$16:$B329&lt;&gt;""),$B$16:$B329), [1]Лист1!$C$12:$D$1205, 2, 0),
  IF(LOOKUP(2,1/($R$16:$R329&lt;&gt;""),$R$16:$R329)="12.2027",
    VLOOKUP(LOOKUP(2,1/($B$16:$B329&lt;&gt;""),$B$16:$B329), [1]Лист1!$C$1209:$D$2016, 2, 0),
  IF(LOOKUP(2,1/($R$16:$R329&lt;&gt;""),$R$16:$R329)="12.2028",
    VLOOKUP(LOOKUP(2,1/($B$16:$B329&lt;&gt;""),$B$16:$B329), [1]Лист1!$C$2020:$D$2907, 2, 0),
  ""))), "")</f>
        <v>10235.209999999999</v>
      </c>
      <c r="P329" s="211">
        <f t="shared" si="86"/>
        <v>23.970046838407491</v>
      </c>
      <c r="Q329" s="211">
        <v>9673</v>
      </c>
      <c r="R329" s="218" t="s">
        <v>564</v>
      </c>
      <c r="S329" s="99"/>
      <c r="T329" s="223"/>
      <c r="U329" s="210"/>
      <c r="V329" s="210"/>
      <c r="W329" s="210"/>
      <c r="X329" s="238"/>
      <c r="Y329" s="238"/>
      <c r="Z329" s="1"/>
      <c r="AA329" s="1"/>
      <c r="AB329" s="1"/>
      <c r="AC329" s="53"/>
      <c r="AD329" s="1"/>
      <c r="AE329" s="1"/>
      <c r="AF329" s="1"/>
      <c r="AG329" s="53"/>
      <c r="AH329" s="100"/>
      <c r="AI329" s="100"/>
      <c r="AJ329" s="30"/>
      <c r="AK329" s="48"/>
      <c r="AL329" s="48"/>
      <c r="AM329" s="48"/>
    </row>
    <row r="330" spans="1:39" ht="30" customHeight="1" x14ac:dyDescent="0.25">
      <c r="A330" s="212">
        <f>IF(B330&lt;&gt;"",MAX(A$1:A329)+1,"")</f>
        <v>301</v>
      </c>
      <c r="B330" s="223" t="s">
        <v>711</v>
      </c>
      <c r="C330" s="212">
        <v>1980</v>
      </c>
      <c r="D330" s="212" t="s">
        <v>1844</v>
      </c>
      <c r="E330" s="212" t="s">
        <v>18</v>
      </c>
      <c r="F330" s="212">
        <v>2</v>
      </c>
      <c r="G330" s="212">
        <v>3</v>
      </c>
      <c r="H330" s="211">
        <v>1011.2</v>
      </c>
      <c r="I330" s="211">
        <v>95.9</v>
      </c>
      <c r="J330" s="211">
        <v>915.3</v>
      </c>
      <c r="K330" s="211">
        <f t="shared" si="85"/>
        <v>6230764</v>
      </c>
      <c r="L330" s="211">
        <v>0</v>
      </c>
      <c r="M330" s="211">
        <v>0</v>
      </c>
      <c r="N330" s="211">
        <v>0</v>
      </c>
      <c r="O330" s="211">
        <f>IFERROR(
  IF(LOOKUP(2,1/($R$16:$R330&lt;&gt;""),$R$16:$R330)="12.2026",
    VLOOKUP(LOOKUP(2,1/($B$16:$B330&lt;&gt;""),$B$16:$B330), [1]Лист1!$C$12:$D$1205, 2, 0),
  IF(LOOKUP(2,1/($R$16:$R330&lt;&gt;""),$R$16:$R330)="12.2027",
    VLOOKUP(LOOKUP(2,1/($B$16:$B330&lt;&gt;""),$B$16:$B330), [1]Лист1!$C$1209:$D$2016, 2, 0),
  IF(LOOKUP(2,1/($R$16:$R330&lt;&gt;""),$R$16:$R330)="12.2028",
    VLOOKUP(LOOKUP(2,1/($B$16:$B330&lt;&gt;""),$B$16:$B330), [1]Лист1!$C$2020:$D$2907, 2, 0),
  ""))), "")</f>
        <v>6230764</v>
      </c>
      <c r="P330" s="211">
        <f t="shared" si="86"/>
        <v>6161.7523734177212</v>
      </c>
      <c r="Q330" s="211">
        <v>9673</v>
      </c>
      <c r="R330" s="218" t="s">
        <v>563</v>
      </c>
      <c r="S330" s="113"/>
      <c r="T330" s="223"/>
      <c r="U330" s="210"/>
      <c r="V330" s="210"/>
      <c r="W330" s="210"/>
      <c r="X330" s="238"/>
      <c r="Y330" s="238"/>
      <c r="Z330" s="1"/>
      <c r="AA330" s="1"/>
      <c r="AB330" s="1"/>
      <c r="AC330" s="53"/>
      <c r="AD330" s="1"/>
      <c r="AE330" s="1"/>
      <c r="AF330" s="1"/>
      <c r="AG330" s="53"/>
      <c r="AH330" s="100"/>
      <c r="AI330" s="100"/>
      <c r="AJ330" s="30"/>
      <c r="AK330" s="48"/>
      <c r="AL330" s="48"/>
      <c r="AM330" s="48"/>
    </row>
    <row r="331" spans="1:39" ht="30" customHeight="1" x14ac:dyDescent="0.25">
      <c r="A331" s="212">
        <f>IF(B331&lt;&gt;"",MAX(A$1:A330)+1,"")</f>
        <v>302</v>
      </c>
      <c r="B331" s="223" t="s">
        <v>1949</v>
      </c>
      <c r="C331" s="210">
        <v>1980</v>
      </c>
      <c r="D331" s="212" t="s">
        <v>1844</v>
      </c>
      <c r="E331" s="210" t="s">
        <v>16</v>
      </c>
      <c r="F331" s="210">
        <v>2</v>
      </c>
      <c r="G331" s="210">
        <v>2</v>
      </c>
      <c r="H331" s="211">
        <v>567</v>
      </c>
      <c r="I331" s="211">
        <v>0</v>
      </c>
      <c r="J331" s="211">
        <v>566.70000000000005</v>
      </c>
      <c r="K331" s="211">
        <f t="shared" si="85"/>
        <v>2886408</v>
      </c>
      <c r="L331" s="211">
        <v>0</v>
      </c>
      <c r="M331" s="211">
        <v>0</v>
      </c>
      <c r="N331" s="211">
        <v>0</v>
      </c>
      <c r="O331" s="211">
        <f>IFERROR(
  IF(LOOKUP(2,1/($R$16:$R331&lt;&gt;""),$R$16:$R331)="12.2026",
    VLOOKUP(LOOKUP(2,1/($B$16:$B331&lt;&gt;""),$B$16:$B331), [1]Лист1!$C$12:$D$1205, 2, 0),
  IF(LOOKUP(2,1/($R$16:$R331&lt;&gt;""),$R$16:$R331)="12.2027",
    VLOOKUP(LOOKUP(2,1/($B$16:$B331&lt;&gt;""),$B$16:$B331), [1]Лист1!$C$1209:$D$2016, 2, 0),
  IF(LOOKUP(2,1/($R$16:$R331&lt;&gt;""),$R$16:$R331)="12.2028",
    VLOOKUP(LOOKUP(2,1/($B$16:$B331&lt;&gt;""),$B$16:$B331), [1]Лист1!$C$2020:$D$2907, 2, 0),
  ""))), "")</f>
        <v>2886408</v>
      </c>
      <c r="P331" s="211">
        <f t="shared" si="86"/>
        <v>5090.666666666667</v>
      </c>
      <c r="Q331" s="211">
        <v>9673</v>
      </c>
      <c r="R331" s="218" t="s">
        <v>565</v>
      </c>
      <c r="S331" s="49"/>
      <c r="T331" s="49"/>
      <c r="U331" s="49"/>
    </row>
    <row r="332" spans="1:39" ht="30" customHeight="1" x14ac:dyDescent="0.25">
      <c r="A332" s="309">
        <f>IF(B332&lt;&gt;"",MAX(A$1:A331)+1,"")</f>
        <v>303</v>
      </c>
      <c r="B332" s="317" t="s">
        <v>2343</v>
      </c>
      <c r="C332" s="309">
        <v>1984</v>
      </c>
      <c r="D332" s="309" t="s">
        <v>1844</v>
      </c>
      <c r="E332" s="309" t="s">
        <v>16</v>
      </c>
      <c r="F332" s="309">
        <v>2</v>
      </c>
      <c r="G332" s="309">
        <v>2</v>
      </c>
      <c r="H332" s="311">
        <v>697.5</v>
      </c>
      <c r="I332" s="311">
        <v>0</v>
      </c>
      <c r="J332" s="311">
        <v>450</v>
      </c>
      <c r="K332" s="211">
        <f t="shared" ref="K332" si="95">SUM(L332:O332)</f>
        <v>2886408</v>
      </c>
      <c r="L332" s="211">
        <v>0</v>
      </c>
      <c r="M332" s="211">
        <v>0</v>
      </c>
      <c r="N332" s="211">
        <v>0</v>
      </c>
      <c r="O332" s="211">
        <f>IFERROR(
  IF(LOOKUP(2,1/($R$16:$R332&lt;&gt;""),$R$16:$R332)="12.2026",
    VLOOKUP(LOOKUP(2,1/($B$16:$B332&lt;&gt;""),$B$16:$B332), [1]Лист1!$C$12:$D$1205, 2, 0),
  IF(LOOKUP(2,1/($R$16:$R332&lt;&gt;""),$R$16:$R332)="12.2027",
    VLOOKUP(LOOKUP(2,1/($B$16:$B332&lt;&gt;""),$B$16:$B332), [1]Лист1!$C$1209:$D$2016, 2, 0),
  IF(LOOKUP(2,1/($R$16:$R332&lt;&gt;""),$R$16:$R332)="12.2028",
    VLOOKUP(LOOKUP(2,1/($B$16:$B332&lt;&gt;""),$B$16:$B332), [1]Лист1!$C$2020:$D$2907, 2, 0),
  ""))), "")</f>
        <v>2886408</v>
      </c>
      <c r="P332" s="211">
        <f t="shared" si="83"/>
        <v>4138.2193548387095</v>
      </c>
      <c r="Q332" s="211">
        <v>9673</v>
      </c>
      <c r="R332" s="218" t="s">
        <v>565</v>
      </c>
      <c r="S332" s="116"/>
      <c r="T332" s="194"/>
      <c r="U332" s="190"/>
      <c r="V332" s="190"/>
      <c r="W332" s="190"/>
      <c r="X332" s="203"/>
      <c r="Y332" s="203"/>
      <c r="Z332" s="5"/>
      <c r="AA332" s="5"/>
      <c r="AB332" s="5"/>
      <c r="AC332" s="117"/>
      <c r="AD332" s="5"/>
      <c r="AE332" s="5"/>
      <c r="AF332" s="5"/>
      <c r="AG332" s="117"/>
      <c r="AH332" s="118"/>
      <c r="AI332" s="118"/>
      <c r="AJ332" s="97"/>
      <c r="AK332" s="48"/>
      <c r="AL332" s="48"/>
      <c r="AM332" s="48"/>
    </row>
    <row r="333" spans="1:39" ht="30" customHeight="1" x14ac:dyDescent="0.25">
      <c r="A333" s="310"/>
      <c r="B333" s="318"/>
      <c r="C333" s="310"/>
      <c r="D333" s="310"/>
      <c r="E333" s="310"/>
      <c r="F333" s="310"/>
      <c r="G333" s="310"/>
      <c r="H333" s="312"/>
      <c r="I333" s="312"/>
      <c r="J333" s="312"/>
      <c r="K333" s="211">
        <f t="shared" ref="K333" si="96">SUM(L333:O333)</f>
        <v>2438150</v>
      </c>
      <c r="L333" s="211">
        <v>0</v>
      </c>
      <c r="M333" s="211">
        <v>0</v>
      </c>
      <c r="N333" s="211">
        <v>0</v>
      </c>
      <c r="O333" s="211">
        <f>IFERROR(
  IF(LOOKUP(2,1/($R$16:$R333&lt;&gt;""),$R$16:$R333)="12.2026",
    VLOOKUP(LOOKUP(2,1/($B$16:$B333&lt;&gt;""),$B$16:$B333), [1]Лист1!$C$12:$D$1205, 2, 0),
  IF(LOOKUP(2,1/($R$16:$R333&lt;&gt;""),$R$16:$R333)="12.2027",
    VLOOKUP(LOOKUP(2,1/($B$16:$B333&lt;&gt;""),$B$16:$B333), [1]Лист1!$C$1209:$D$2016, 2, 0),
  IF(LOOKUP(2,1/($R$16:$R333&lt;&gt;""),$R$16:$R333)="12.2028",
    VLOOKUP(LOOKUP(2,1/($B$16:$B333&lt;&gt;""),$B$16:$B333), [1]Лист1!$C$2020:$D$2907, 2, 0),
  ""))), "")</f>
        <v>2438150</v>
      </c>
      <c r="P333" s="211">
        <f>K333/H332</f>
        <v>3495.5555555555557</v>
      </c>
      <c r="Q333" s="211">
        <v>9673</v>
      </c>
      <c r="R333" s="218" t="s">
        <v>563</v>
      </c>
      <c r="S333" s="116"/>
      <c r="T333" s="194"/>
      <c r="U333" s="190"/>
      <c r="V333" s="190"/>
      <c r="W333" s="190"/>
      <c r="X333" s="203"/>
      <c r="Y333" s="203"/>
      <c r="Z333" s="5"/>
      <c r="AA333" s="5"/>
      <c r="AB333" s="5"/>
      <c r="AC333" s="117"/>
      <c r="AD333" s="5"/>
      <c r="AE333" s="5"/>
      <c r="AF333" s="5"/>
      <c r="AG333" s="117"/>
      <c r="AH333" s="118"/>
      <c r="AI333" s="118"/>
      <c r="AJ333" s="97"/>
      <c r="AK333" s="48"/>
      <c r="AL333" s="48"/>
      <c r="AM333" s="48"/>
    </row>
    <row r="334" spans="1:39" ht="30" customHeight="1" x14ac:dyDescent="0.25">
      <c r="A334" s="212">
        <f>IF(B334&lt;&gt;"",MAX(A$1:A333)+1,"")</f>
        <v>304</v>
      </c>
      <c r="B334" s="223" t="s">
        <v>712</v>
      </c>
      <c r="C334" s="212">
        <v>1979</v>
      </c>
      <c r="D334" s="212" t="s">
        <v>1844</v>
      </c>
      <c r="E334" s="210" t="s">
        <v>16</v>
      </c>
      <c r="F334" s="210">
        <v>2</v>
      </c>
      <c r="G334" s="210">
        <v>2</v>
      </c>
      <c r="H334" s="211">
        <v>692.3</v>
      </c>
      <c r="I334" s="211">
        <v>84</v>
      </c>
      <c r="J334" s="211">
        <v>608.29999999999995</v>
      </c>
      <c r="K334" s="211">
        <f t="shared" ref="K334:K348" si="97">SUM(L334:O334)</f>
        <v>1591755.1</v>
      </c>
      <c r="L334" s="211">
        <v>0</v>
      </c>
      <c r="M334" s="211">
        <v>0</v>
      </c>
      <c r="N334" s="211">
        <v>0</v>
      </c>
      <c r="O334" s="211">
        <f>IFERROR(
  IF(LOOKUP(2,1/($R$16:$R334&lt;&gt;""),$R$16:$R334)="12.2026",
    VLOOKUP(LOOKUP(2,1/($B$16:$B334&lt;&gt;""),$B$16:$B334), [1]Лист1!$C$12:$D$1205, 2, 0),
  IF(LOOKUP(2,1/($R$16:$R334&lt;&gt;""),$R$16:$R334)="12.2027",
    VLOOKUP(LOOKUP(2,1/($B$16:$B334&lt;&gt;""),$B$16:$B334), [1]Лист1!$C$1209:$D$2016, 2, 0),
  IF(LOOKUP(2,1/($R$16:$R334&lt;&gt;""),$R$16:$R334)="12.2028",
    VLOOKUP(LOOKUP(2,1/($B$16:$B334&lt;&gt;""),$B$16:$B334), [1]Лист1!$C$2020:$D$2907, 2, 0),
  ""))), "")</f>
        <v>1591755.1</v>
      </c>
      <c r="P334" s="211">
        <f t="shared" si="83"/>
        <v>2299.2273580817568</v>
      </c>
      <c r="Q334" s="211">
        <v>9673</v>
      </c>
      <c r="R334" s="218" t="s">
        <v>563</v>
      </c>
      <c r="S334" s="113"/>
      <c r="T334" s="223"/>
      <c r="U334" s="210"/>
      <c r="V334" s="210"/>
      <c r="W334" s="210"/>
      <c r="X334" s="238"/>
      <c r="Y334" s="238"/>
      <c r="Z334" s="1"/>
      <c r="AA334" s="1"/>
      <c r="AB334" s="1"/>
      <c r="AC334" s="53"/>
      <c r="AD334" s="1"/>
      <c r="AE334" s="1"/>
      <c r="AF334" s="1"/>
      <c r="AG334" s="53"/>
      <c r="AH334" s="100"/>
      <c r="AI334" s="100"/>
      <c r="AJ334" s="30"/>
      <c r="AK334" s="48"/>
      <c r="AL334" s="48"/>
      <c r="AM334" s="48"/>
    </row>
    <row r="335" spans="1:39" s="21" customFormat="1" ht="30" customHeight="1" x14ac:dyDescent="0.25">
      <c r="A335" s="212">
        <f>IF(B335&lt;&gt;"",MAX(A$1:A334)+1,"")</f>
        <v>305</v>
      </c>
      <c r="B335" s="223" t="s">
        <v>68</v>
      </c>
      <c r="C335" s="212">
        <v>1989</v>
      </c>
      <c r="D335" s="212" t="s">
        <v>1844</v>
      </c>
      <c r="E335" s="212" t="s">
        <v>18</v>
      </c>
      <c r="F335" s="212">
        <v>2</v>
      </c>
      <c r="G335" s="212">
        <v>1</v>
      </c>
      <c r="H335" s="211">
        <v>613.29999999999995</v>
      </c>
      <c r="I335" s="211">
        <v>0</v>
      </c>
      <c r="J335" s="211">
        <v>420</v>
      </c>
      <c r="K335" s="211">
        <f t="shared" si="97"/>
        <v>5835613.5</v>
      </c>
      <c r="L335" s="211">
        <v>0</v>
      </c>
      <c r="M335" s="211">
        <v>0</v>
      </c>
      <c r="N335" s="211">
        <v>0</v>
      </c>
      <c r="O335" s="211">
        <f>IFERROR(
  IF(LOOKUP(2,1/($R$16:$R335&lt;&gt;""),$R$16:$R335)="12.2026",
    VLOOKUP(LOOKUP(2,1/($B$16:$B335&lt;&gt;""),$B$16:$B335), [1]Лист1!$C$12:$D$1205, 2, 0),
  IF(LOOKUP(2,1/($R$16:$R335&lt;&gt;""),$R$16:$R335)="12.2027",
    VLOOKUP(LOOKUP(2,1/($B$16:$B335&lt;&gt;""),$B$16:$B335), [1]Лист1!$C$1209:$D$2016, 2, 0),
  IF(LOOKUP(2,1/($R$16:$R335&lt;&gt;""),$R$16:$R335)="12.2028",
    VLOOKUP(LOOKUP(2,1/($B$16:$B335&lt;&gt;""),$B$16:$B335), [1]Лист1!$C$2020:$D$2907, 2, 0),
  ""))), "")</f>
        <v>5835613.5</v>
      </c>
      <c r="P335" s="211">
        <f t="shared" ref="P335:P348" si="98">K335/H335</f>
        <v>9515.1043534974742</v>
      </c>
      <c r="Q335" s="211">
        <v>9673</v>
      </c>
      <c r="R335" s="218" t="s">
        <v>564</v>
      </c>
      <c r="S335" s="113"/>
      <c r="T335" s="223"/>
      <c r="U335" s="210"/>
      <c r="V335" s="210"/>
      <c r="W335" s="210"/>
      <c r="X335" s="238"/>
      <c r="Y335" s="238"/>
      <c r="Z335" s="1"/>
      <c r="AA335" s="1"/>
      <c r="AB335" s="1"/>
      <c r="AC335" s="53"/>
      <c r="AD335" s="1"/>
      <c r="AE335" s="1"/>
      <c r="AF335" s="1"/>
      <c r="AG335" s="53"/>
      <c r="AH335" s="100"/>
      <c r="AI335" s="100"/>
      <c r="AJ335" s="30"/>
      <c r="AK335" s="20"/>
      <c r="AL335" s="20"/>
      <c r="AM335" s="20"/>
    </row>
    <row r="336" spans="1:39" ht="30" customHeight="1" x14ac:dyDescent="0.25">
      <c r="A336" s="212">
        <f>IF(B336&lt;&gt;"",MAX(A$1:A335)+1,"")</f>
        <v>306</v>
      </c>
      <c r="B336" s="223" t="s">
        <v>713</v>
      </c>
      <c r="C336" s="212">
        <v>1972</v>
      </c>
      <c r="D336" s="212" t="s">
        <v>1844</v>
      </c>
      <c r="E336" s="210" t="s">
        <v>16</v>
      </c>
      <c r="F336" s="210">
        <v>2</v>
      </c>
      <c r="G336" s="210">
        <v>2</v>
      </c>
      <c r="H336" s="211">
        <v>740.1</v>
      </c>
      <c r="I336" s="211">
        <v>0</v>
      </c>
      <c r="J336" s="211">
        <v>740.1</v>
      </c>
      <c r="K336" s="211">
        <f t="shared" si="97"/>
        <v>2133794.7999999998</v>
      </c>
      <c r="L336" s="211">
        <v>0</v>
      </c>
      <c r="M336" s="211">
        <v>0</v>
      </c>
      <c r="N336" s="211">
        <v>0</v>
      </c>
      <c r="O336" s="211">
        <f>IFERROR(
  IF(LOOKUP(2,1/($R$16:$R336&lt;&gt;""),$R$16:$R336)="12.2026",
    VLOOKUP(LOOKUP(2,1/($B$16:$B336&lt;&gt;""),$B$16:$B336), [1]Лист1!$C$12:$D$1205, 2, 0),
  IF(LOOKUP(2,1/($R$16:$R336&lt;&gt;""),$R$16:$R336)="12.2027",
    VLOOKUP(LOOKUP(2,1/($B$16:$B336&lt;&gt;""),$B$16:$B336), [1]Лист1!$C$1209:$D$2016, 2, 0),
  IF(LOOKUP(2,1/($R$16:$R336&lt;&gt;""),$R$16:$R336)="12.2028",
    VLOOKUP(LOOKUP(2,1/($B$16:$B336&lt;&gt;""),$B$16:$B336), [1]Лист1!$C$2020:$D$2907, 2, 0),
  ""))), "")</f>
        <v>2133794.7999999998</v>
      </c>
      <c r="P336" s="211">
        <f t="shared" si="98"/>
        <v>2883.1168760978244</v>
      </c>
      <c r="Q336" s="211">
        <v>9673</v>
      </c>
      <c r="R336" s="218" t="s">
        <v>563</v>
      </c>
      <c r="S336" s="113"/>
      <c r="T336" s="223"/>
      <c r="U336" s="210"/>
      <c r="V336" s="210"/>
      <c r="W336" s="210"/>
      <c r="X336" s="238"/>
      <c r="Y336" s="238"/>
      <c r="Z336" s="1"/>
      <c r="AA336" s="1"/>
      <c r="AB336" s="1"/>
      <c r="AC336" s="53"/>
      <c r="AD336" s="1"/>
      <c r="AE336" s="1"/>
      <c r="AF336" s="1"/>
      <c r="AG336" s="53"/>
      <c r="AH336" s="100"/>
      <c r="AI336" s="100"/>
      <c r="AJ336" s="30"/>
      <c r="AK336" s="48"/>
      <c r="AL336" s="48"/>
      <c r="AM336" s="48"/>
    </row>
    <row r="337" spans="1:39" ht="30" customHeight="1" x14ac:dyDescent="0.25">
      <c r="A337" s="212">
        <f>IF(B337&lt;&gt;"",MAX(A$1:A336)+1,"")</f>
        <v>307</v>
      </c>
      <c r="B337" s="223" t="s">
        <v>714</v>
      </c>
      <c r="C337" s="212">
        <v>1969</v>
      </c>
      <c r="D337" s="212" t="s">
        <v>1844</v>
      </c>
      <c r="E337" s="210" t="s">
        <v>16</v>
      </c>
      <c r="F337" s="210">
        <v>2</v>
      </c>
      <c r="G337" s="210">
        <v>2</v>
      </c>
      <c r="H337" s="211">
        <v>516.6</v>
      </c>
      <c r="I337" s="211">
        <v>0</v>
      </c>
      <c r="J337" s="211">
        <v>516.6</v>
      </c>
      <c r="K337" s="211">
        <f t="shared" si="97"/>
        <v>2886944.2</v>
      </c>
      <c r="L337" s="211">
        <v>0</v>
      </c>
      <c r="M337" s="211">
        <v>0</v>
      </c>
      <c r="N337" s="211">
        <v>0</v>
      </c>
      <c r="O337" s="211">
        <f>IFERROR(
  IF(LOOKUP(2,1/($R$16:$R337&lt;&gt;""),$R$16:$R337)="12.2026",
    VLOOKUP(LOOKUP(2,1/($B$16:$B337&lt;&gt;""),$B$16:$B337), [1]Лист1!$C$12:$D$1205, 2, 0),
  IF(LOOKUP(2,1/($R$16:$R337&lt;&gt;""),$R$16:$R337)="12.2027",
    VLOOKUP(LOOKUP(2,1/($B$16:$B337&lt;&gt;""),$B$16:$B337), [1]Лист1!$C$1209:$D$2016, 2, 0),
  IF(LOOKUP(2,1/($R$16:$R337&lt;&gt;""),$R$16:$R337)="12.2028",
    VLOOKUP(LOOKUP(2,1/($B$16:$B337&lt;&gt;""),$B$16:$B337), [1]Лист1!$C$2020:$D$2907, 2, 0),
  ""))), "")</f>
        <v>2886944.2</v>
      </c>
      <c r="P337" s="211">
        <f t="shared" si="98"/>
        <v>5588.3550135501355</v>
      </c>
      <c r="Q337" s="211">
        <v>9673</v>
      </c>
      <c r="R337" s="218" t="s">
        <v>563</v>
      </c>
      <c r="S337" s="113"/>
      <c r="T337" s="223"/>
      <c r="U337" s="210"/>
      <c r="V337" s="210"/>
      <c r="W337" s="210"/>
      <c r="X337" s="238"/>
      <c r="Y337" s="238"/>
      <c r="Z337" s="1"/>
      <c r="AA337" s="1"/>
      <c r="AB337" s="1"/>
      <c r="AC337" s="53"/>
      <c r="AD337" s="1"/>
      <c r="AE337" s="1"/>
      <c r="AF337" s="1"/>
      <c r="AG337" s="53"/>
      <c r="AH337" s="100"/>
      <c r="AI337" s="100"/>
      <c r="AJ337" s="30"/>
      <c r="AK337" s="48"/>
      <c r="AL337" s="48"/>
      <c r="AM337" s="48"/>
    </row>
    <row r="338" spans="1:39" ht="30" customHeight="1" x14ac:dyDescent="0.25">
      <c r="A338" s="212">
        <f>IF(B338&lt;&gt;"",MAX(A$1:A337)+1,"")</f>
        <v>308</v>
      </c>
      <c r="B338" s="223" t="s">
        <v>684</v>
      </c>
      <c r="C338" s="212">
        <v>1968</v>
      </c>
      <c r="D338" s="212" t="s">
        <v>1844</v>
      </c>
      <c r="E338" s="212" t="s">
        <v>16</v>
      </c>
      <c r="F338" s="212">
        <v>2</v>
      </c>
      <c r="G338" s="212">
        <v>2</v>
      </c>
      <c r="H338" s="211">
        <v>277.3</v>
      </c>
      <c r="I338" s="211">
        <v>0</v>
      </c>
      <c r="J338" s="211">
        <v>270</v>
      </c>
      <c r="K338" s="211">
        <f t="shared" si="97"/>
        <v>42436.72</v>
      </c>
      <c r="L338" s="211">
        <v>0</v>
      </c>
      <c r="M338" s="211">
        <v>0</v>
      </c>
      <c r="N338" s="211">
        <v>0</v>
      </c>
      <c r="O338" s="211">
        <f>IFERROR(
  IF(LOOKUP(2,1/($R$16:$R338&lt;&gt;""),$R$16:$R338)="12.2026",
    VLOOKUP(LOOKUP(2,1/($B$16:$B338&lt;&gt;""),$B$16:$B338), [1]Лист1!$C$12:$D$1205, 2, 0),
  IF(LOOKUP(2,1/($R$16:$R338&lt;&gt;""),$R$16:$R338)="12.2027",
    VLOOKUP(LOOKUP(2,1/($B$16:$B338&lt;&gt;""),$B$16:$B338), [1]Лист1!$C$1209:$D$2016, 2, 0),
  IF(LOOKUP(2,1/($R$16:$R338&lt;&gt;""),$R$16:$R338)="12.2028",
    VLOOKUP(LOOKUP(2,1/($B$16:$B338&lt;&gt;""),$B$16:$B338), [1]Лист1!$C$2020:$D$2907, 2, 0),
  ""))), "")</f>
        <v>42436.72</v>
      </c>
      <c r="P338" s="211">
        <f t="shared" si="98"/>
        <v>153.03541291020557</v>
      </c>
      <c r="Q338" s="211">
        <v>9673</v>
      </c>
      <c r="R338" s="218" t="s">
        <v>564</v>
      </c>
      <c r="S338" s="114"/>
      <c r="T338" s="193"/>
      <c r="U338" s="189"/>
      <c r="V338" s="189"/>
      <c r="W338" s="189"/>
      <c r="X338" s="202"/>
      <c r="Y338" s="202"/>
      <c r="Z338" s="4"/>
      <c r="AA338" s="4"/>
      <c r="AB338" s="4"/>
      <c r="AC338" s="103"/>
      <c r="AD338" s="4"/>
      <c r="AE338" s="4"/>
      <c r="AF338" s="4"/>
      <c r="AG338" s="103"/>
      <c r="AH338" s="104"/>
      <c r="AI338" s="104"/>
      <c r="AJ338" s="94"/>
      <c r="AK338" s="48"/>
      <c r="AL338" s="48"/>
      <c r="AM338" s="48"/>
    </row>
    <row r="339" spans="1:39" ht="30" customHeight="1" x14ac:dyDescent="0.25">
      <c r="A339" s="212">
        <f>IF(B339&lt;&gt;"",MAX(A$1:A338)+1,"")</f>
        <v>309</v>
      </c>
      <c r="B339" s="223" t="s">
        <v>69</v>
      </c>
      <c r="C339" s="212">
        <v>1969</v>
      </c>
      <c r="D339" s="212" t="s">
        <v>1844</v>
      </c>
      <c r="E339" s="210" t="s">
        <v>16</v>
      </c>
      <c r="F339" s="210">
        <v>2</v>
      </c>
      <c r="G339" s="210">
        <v>2</v>
      </c>
      <c r="H339" s="211">
        <v>560.4</v>
      </c>
      <c r="I339" s="211">
        <v>49.2</v>
      </c>
      <c r="J339" s="211">
        <v>511.2</v>
      </c>
      <c r="K339" s="211">
        <f t="shared" si="97"/>
        <v>1129454.8</v>
      </c>
      <c r="L339" s="211">
        <v>0</v>
      </c>
      <c r="M339" s="211">
        <v>0</v>
      </c>
      <c r="N339" s="211">
        <v>0</v>
      </c>
      <c r="O339" s="211">
        <f>IFERROR(
  IF(LOOKUP(2,1/($R$16:$R339&lt;&gt;""),$R$16:$R339)="12.2026",
    VLOOKUP(LOOKUP(2,1/($B$16:$B339&lt;&gt;""),$B$16:$B339), [1]Лист1!$C$12:$D$1205, 2, 0),
  IF(LOOKUP(2,1/($R$16:$R339&lt;&gt;""),$R$16:$R339)="12.2027",
    VLOOKUP(LOOKUP(2,1/($B$16:$B339&lt;&gt;""),$B$16:$B339), [1]Лист1!$C$1209:$D$2016, 2, 0),
  IF(LOOKUP(2,1/($R$16:$R339&lt;&gt;""),$R$16:$R339)="12.2028",
    VLOOKUP(LOOKUP(2,1/($B$16:$B339&lt;&gt;""),$B$16:$B339), [1]Лист1!$C$2020:$D$2907, 2, 0),
  ""))), "")</f>
        <v>1129454.8</v>
      </c>
      <c r="P339" s="211">
        <f t="shared" si="98"/>
        <v>2015.4439685938617</v>
      </c>
      <c r="Q339" s="211">
        <v>9673</v>
      </c>
      <c r="R339" s="218" t="s">
        <v>563</v>
      </c>
      <c r="S339" s="113"/>
      <c r="T339" s="223"/>
      <c r="U339" s="210"/>
      <c r="V339" s="210"/>
      <c r="W339" s="210"/>
      <c r="X339" s="238"/>
      <c r="Y339" s="238"/>
      <c r="Z339" s="1"/>
      <c r="AA339" s="1"/>
      <c r="AB339" s="1"/>
      <c r="AC339" s="53"/>
      <c r="AD339" s="1"/>
      <c r="AE339" s="1"/>
      <c r="AF339" s="1"/>
      <c r="AG339" s="53"/>
      <c r="AH339" s="100"/>
      <c r="AI339" s="100"/>
      <c r="AJ339" s="30"/>
      <c r="AK339" s="48"/>
      <c r="AL339" s="48"/>
      <c r="AM339" s="48"/>
    </row>
    <row r="340" spans="1:39" ht="30" customHeight="1" x14ac:dyDescent="0.25">
      <c r="A340" s="212">
        <f>IF(B340&lt;&gt;"",MAX(A$1:A339)+1,"")</f>
        <v>310</v>
      </c>
      <c r="B340" s="223" t="s">
        <v>2522</v>
      </c>
      <c r="C340" s="212">
        <v>1971</v>
      </c>
      <c r="D340" s="212" t="s">
        <v>1844</v>
      </c>
      <c r="E340" s="212" t="s">
        <v>16</v>
      </c>
      <c r="F340" s="212">
        <v>2</v>
      </c>
      <c r="G340" s="212">
        <v>2</v>
      </c>
      <c r="H340" s="237">
        <v>570</v>
      </c>
      <c r="I340" s="211">
        <v>0</v>
      </c>
      <c r="J340" s="211">
        <v>515.6</v>
      </c>
      <c r="K340" s="211">
        <f t="shared" si="97"/>
        <v>1163210</v>
      </c>
      <c r="L340" s="211">
        <v>0</v>
      </c>
      <c r="M340" s="211">
        <v>0</v>
      </c>
      <c r="N340" s="211">
        <v>0</v>
      </c>
      <c r="O340" s="211">
        <f>IFERROR(
  IF(LOOKUP(2,1/($R$16:$R340&lt;&gt;""),$R$16:$R340)="12.2026",
    VLOOKUP(LOOKUP(2,1/($B$16:$B340&lt;&gt;""),$B$16:$B340), [1]Лист1!$C$12:$D$1205, 2, 0),
  IF(LOOKUP(2,1/($R$16:$R340&lt;&gt;""),$R$16:$R340)="12.2027",
    VLOOKUP(LOOKUP(2,1/($B$16:$B340&lt;&gt;""),$B$16:$B340), [1]Лист1!$C$1209:$D$2016, 2, 0),
  IF(LOOKUP(2,1/($R$16:$R340&lt;&gt;""),$R$16:$R340)="12.2028",
    VLOOKUP(LOOKUP(2,1/($B$16:$B340&lt;&gt;""),$B$16:$B340), [1]Лист1!$C$2020:$D$2907, 2, 0),
  ""))), "")</f>
        <v>1163210</v>
      </c>
      <c r="P340" s="211">
        <f t="shared" si="98"/>
        <v>2040.719298245614</v>
      </c>
      <c r="Q340" s="211">
        <v>9673</v>
      </c>
      <c r="R340" s="218" t="s">
        <v>563</v>
      </c>
      <c r="S340" s="113"/>
      <c r="T340" s="223"/>
      <c r="U340" s="210"/>
      <c r="V340" s="210"/>
      <c r="W340" s="210"/>
      <c r="X340" s="238"/>
      <c r="Y340" s="238"/>
      <c r="Z340" s="1"/>
      <c r="AA340" s="1"/>
      <c r="AB340" s="1"/>
      <c r="AC340" s="53"/>
      <c r="AD340" s="1"/>
      <c r="AE340" s="1"/>
      <c r="AF340" s="1"/>
      <c r="AG340" s="53"/>
      <c r="AH340" s="100"/>
      <c r="AI340" s="100"/>
      <c r="AJ340" s="30"/>
      <c r="AK340" s="48"/>
      <c r="AL340" s="48"/>
      <c r="AM340" s="48"/>
    </row>
    <row r="341" spans="1:39" ht="30" customHeight="1" x14ac:dyDescent="0.25">
      <c r="A341" s="212">
        <f>IF(B341&lt;&gt;"",MAX(A$1:A340)+1,"")</f>
        <v>311</v>
      </c>
      <c r="B341" s="223" t="s">
        <v>2523</v>
      </c>
      <c r="C341" s="212">
        <v>1974</v>
      </c>
      <c r="D341" s="212" t="s">
        <v>1844</v>
      </c>
      <c r="E341" s="212" t="s">
        <v>16</v>
      </c>
      <c r="F341" s="212">
        <v>2</v>
      </c>
      <c r="G341" s="212">
        <v>1</v>
      </c>
      <c r="H341" s="237">
        <v>596.4</v>
      </c>
      <c r="I341" s="211">
        <v>0</v>
      </c>
      <c r="J341" s="211">
        <v>480</v>
      </c>
      <c r="K341" s="211">
        <f t="shared" si="97"/>
        <v>1214769.2</v>
      </c>
      <c r="L341" s="211">
        <v>0</v>
      </c>
      <c r="M341" s="211">
        <v>0</v>
      </c>
      <c r="N341" s="211">
        <v>0</v>
      </c>
      <c r="O341" s="211">
        <f>IFERROR(
  IF(LOOKUP(2,1/($R$16:$R341&lt;&gt;""),$R$16:$R341)="12.2026",
    VLOOKUP(LOOKUP(2,1/($B$16:$B341&lt;&gt;""),$B$16:$B341), [1]Лист1!$C$12:$D$1205, 2, 0),
  IF(LOOKUP(2,1/($R$16:$R341&lt;&gt;""),$R$16:$R341)="12.2027",
    VLOOKUP(LOOKUP(2,1/($B$16:$B341&lt;&gt;""),$B$16:$B341), [1]Лист1!$C$1209:$D$2016, 2, 0),
  IF(LOOKUP(2,1/($R$16:$R341&lt;&gt;""),$R$16:$R341)="12.2028",
    VLOOKUP(LOOKUP(2,1/($B$16:$B341&lt;&gt;""),$B$16:$B341), [1]Лист1!$C$2020:$D$2907, 2, 0),
  ""))), "")</f>
        <v>1214769.2</v>
      </c>
      <c r="P341" s="211">
        <f t="shared" si="98"/>
        <v>2036.8363514419852</v>
      </c>
      <c r="Q341" s="211">
        <v>9673</v>
      </c>
      <c r="R341" s="218" t="s">
        <v>563</v>
      </c>
      <c r="S341" s="113"/>
      <c r="T341" s="223"/>
      <c r="U341" s="210"/>
      <c r="V341" s="210"/>
      <c r="W341" s="210"/>
      <c r="X341" s="238"/>
      <c r="Y341" s="238"/>
      <c r="Z341" s="1"/>
      <c r="AA341" s="1"/>
      <c r="AB341" s="1"/>
      <c r="AC341" s="53"/>
      <c r="AD341" s="1"/>
      <c r="AE341" s="1"/>
      <c r="AF341" s="1"/>
      <c r="AG341" s="53"/>
      <c r="AH341" s="100"/>
      <c r="AI341" s="100"/>
      <c r="AJ341" s="30"/>
      <c r="AK341" s="48"/>
      <c r="AL341" s="48"/>
      <c r="AM341" s="48"/>
    </row>
    <row r="342" spans="1:39" ht="30" customHeight="1" x14ac:dyDescent="0.25">
      <c r="A342" s="212">
        <f>IF(B342&lt;&gt;"",MAX(A$1:A341)+1,"")</f>
        <v>312</v>
      </c>
      <c r="B342" s="223" t="s">
        <v>715</v>
      </c>
      <c r="C342" s="212">
        <v>1969</v>
      </c>
      <c r="D342" s="212" t="s">
        <v>1844</v>
      </c>
      <c r="E342" s="212" t="s">
        <v>16</v>
      </c>
      <c r="F342" s="212">
        <v>2</v>
      </c>
      <c r="G342" s="212">
        <v>2</v>
      </c>
      <c r="H342" s="211">
        <v>424</v>
      </c>
      <c r="I342" s="211">
        <v>0</v>
      </c>
      <c r="J342" s="211">
        <v>379.4</v>
      </c>
      <c r="K342" s="211">
        <f t="shared" si="97"/>
        <v>4254840</v>
      </c>
      <c r="L342" s="211">
        <v>0</v>
      </c>
      <c r="M342" s="211">
        <v>0</v>
      </c>
      <c r="N342" s="211">
        <v>0</v>
      </c>
      <c r="O342" s="211">
        <f>IFERROR(
  IF(LOOKUP(2,1/($R$16:$R342&lt;&gt;""),$R$16:$R342)="12.2026",
    VLOOKUP(LOOKUP(2,1/($B$16:$B342&lt;&gt;""),$B$16:$B342), [1]Лист1!$C$12:$D$1205, 2, 0),
  IF(LOOKUP(2,1/($R$16:$R342&lt;&gt;""),$R$16:$R342)="12.2027",
    VLOOKUP(LOOKUP(2,1/($B$16:$B342&lt;&gt;""),$B$16:$B342), [1]Лист1!$C$1209:$D$2016, 2, 0),
  IF(LOOKUP(2,1/($R$16:$R342&lt;&gt;""),$R$16:$R342)="12.2028",
    VLOOKUP(LOOKUP(2,1/($B$16:$B342&lt;&gt;""),$B$16:$B342), [1]Лист1!$C$2020:$D$2907, 2, 0),
  ""))), "")</f>
        <v>4254840</v>
      </c>
      <c r="P342" s="211">
        <f t="shared" si="98"/>
        <v>10035</v>
      </c>
      <c r="Q342" s="211">
        <v>9673</v>
      </c>
      <c r="R342" s="218" t="s">
        <v>563</v>
      </c>
      <c r="S342" s="113"/>
      <c r="T342" s="223"/>
      <c r="U342" s="210"/>
      <c r="V342" s="210"/>
      <c r="W342" s="210"/>
      <c r="X342" s="238"/>
      <c r="Y342" s="238"/>
      <c r="Z342" s="1"/>
      <c r="AA342" s="1"/>
      <c r="AB342" s="1"/>
      <c r="AC342" s="53"/>
      <c r="AD342" s="1"/>
      <c r="AE342" s="1"/>
      <c r="AF342" s="1"/>
      <c r="AG342" s="53"/>
      <c r="AH342" s="100"/>
      <c r="AI342" s="100"/>
      <c r="AJ342" s="30"/>
      <c r="AK342" s="48"/>
      <c r="AL342" s="48"/>
      <c r="AM342" s="48"/>
    </row>
    <row r="343" spans="1:39" ht="30" customHeight="1" x14ac:dyDescent="0.25">
      <c r="A343" s="212">
        <f>IF(B343&lt;&gt;"",MAX(A$1:A342)+1,"")</f>
        <v>313</v>
      </c>
      <c r="B343" s="223" t="s">
        <v>716</v>
      </c>
      <c r="C343" s="212">
        <v>1969</v>
      </c>
      <c r="D343" s="212" t="s">
        <v>1844</v>
      </c>
      <c r="E343" s="212" t="s">
        <v>16</v>
      </c>
      <c r="F343" s="212">
        <v>2</v>
      </c>
      <c r="G343" s="212">
        <v>2</v>
      </c>
      <c r="H343" s="211">
        <v>438</v>
      </c>
      <c r="I343" s="211">
        <v>0</v>
      </c>
      <c r="J343" s="211">
        <v>387.4</v>
      </c>
      <c r="K343" s="211">
        <f t="shared" si="97"/>
        <v>1865780</v>
      </c>
      <c r="L343" s="211">
        <v>0</v>
      </c>
      <c r="M343" s="211">
        <v>0</v>
      </c>
      <c r="N343" s="211">
        <v>0</v>
      </c>
      <c r="O343" s="211">
        <f>IFERROR(
  IF(LOOKUP(2,1/($R$16:$R343&lt;&gt;""),$R$16:$R343)="12.2026",
    VLOOKUP(LOOKUP(2,1/($B$16:$B343&lt;&gt;""),$B$16:$B343), [1]Лист1!$C$12:$D$1205, 2, 0),
  IF(LOOKUP(2,1/($R$16:$R343&lt;&gt;""),$R$16:$R343)="12.2027",
    VLOOKUP(LOOKUP(2,1/($B$16:$B343&lt;&gt;""),$B$16:$B343), [1]Лист1!$C$1209:$D$2016, 2, 0),
  IF(LOOKUP(2,1/($R$16:$R343&lt;&gt;""),$R$16:$R343)="12.2028",
    VLOOKUP(LOOKUP(2,1/($B$16:$B343&lt;&gt;""),$B$16:$B343), [1]Лист1!$C$2020:$D$2907, 2, 0),
  ""))), "")</f>
        <v>1865780</v>
      </c>
      <c r="P343" s="211">
        <f t="shared" si="98"/>
        <v>4259.7716894977166</v>
      </c>
      <c r="Q343" s="211">
        <v>9673</v>
      </c>
      <c r="R343" s="218" t="s">
        <v>563</v>
      </c>
      <c r="S343" s="113"/>
      <c r="T343" s="223"/>
      <c r="U343" s="210"/>
      <c r="V343" s="210"/>
      <c r="W343" s="210"/>
      <c r="X343" s="238"/>
      <c r="Y343" s="238"/>
      <c r="Z343" s="1"/>
      <c r="AA343" s="1"/>
      <c r="AB343" s="1"/>
      <c r="AC343" s="53"/>
      <c r="AD343" s="1"/>
      <c r="AE343" s="1"/>
      <c r="AF343" s="1"/>
      <c r="AG343" s="53"/>
      <c r="AH343" s="100"/>
      <c r="AI343" s="100"/>
      <c r="AJ343" s="30"/>
      <c r="AK343" s="48"/>
      <c r="AL343" s="48"/>
      <c r="AM343" s="48"/>
    </row>
    <row r="344" spans="1:39" ht="30" customHeight="1" x14ac:dyDescent="0.25">
      <c r="A344" s="253">
        <f>IF(B344&lt;&gt;"",MAX(A$1:A343)+1,"")</f>
        <v>314</v>
      </c>
      <c r="B344" s="257" t="s">
        <v>717</v>
      </c>
      <c r="C344" s="253">
        <v>1969</v>
      </c>
      <c r="D344" s="253" t="s">
        <v>1844</v>
      </c>
      <c r="E344" s="253" t="s">
        <v>16</v>
      </c>
      <c r="F344" s="253">
        <v>2</v>
      </c>
      <c r="G344" s="253">
        <v>2</v>
      </c>
      <c r="H344" s="255">
        <v>427</v>
      </c>
      <c r="I344" s="255">
        <v>0</v>
      </c>
      <c r="J344" s="255">
        <v>381.1</v>
      </c>
      <c r="K344" s="255">
        <f t="shared" si="97"/>
        <v>1855220</v>
      </c>
      <c r="L344" s="255">
        <v>0</v>
      </c>
      <c r="M344" s="255">
        <v>0</v>
      </c>
      <c r="N344" s="255">
        <v>0</v>
      </c>
      <c r="O344" s="255">
        <f>IFERROR(
  IF(LOOKUP(2,1/($R$16:$R344&lt;&gt;""),$R$16:$R344)="12.2026",
    VLOOKUP(LOOKUP(2,1/($B$16:$B344&lt;&gt;""),$B$16:$B344), [1]Лист1!$C$12:$D$1205, 2, 0),
  IF(LOOKUP(2,1/($R$16:$R344&lt;&gt;""),$R$16:$R344)="12.2027",
    VLOOKUP(LOOKUP(2,1/($B$16:$B344&lt;&gt;""),$B$16:$B344), [1]Лист1!$C$1209:$D$2016, 2, 0),
  IF(LOOKUP(2,1/($R$16:$R344&lt;&gt;""),$R$16:$R344)="12.2028",
    VLOOKUP(LOOKUP(2,1/($B$16:$B344&lt;&gt;""),$B$16:$B344), [1]Лист1!$C$2020:$D$2907, 2, 0),
  ""))), "")</f>
        <v>1855220</v>
      </c>
      <c r="P344" s="255">
        <f t="shared" si="98"/>
        <v>4344.7775175644028</v>
      </c>
      <c r="Q344" s="255">
        <v>9673</v>
      </c>
      <c r="R344" s="101" t="s">
        <v>563</v>
      </c>
      <c r="S344" s="114"/>
      <c r="T344" s="257"/>
      <c r="U344" s="251"/>
      <c r="V344" s="251"/>
      <c r="W344" s="251"/>
      <c r="X344" s="269"/>
      <c r="Y344" s="269"/>
      <c r="Z344" s="4"/>
      <c r="AA344" s="4"/>
      <c r="AB344" s="4"/>
      <c r="AC344" s="103"/>
      <c r="AD344" s="4"/>
      <c r="AE344" s="4"/>
      <c r="AF344" s="4"/>
      <c r="AG344" s="103"/>
      <c r="AH344" s="104"/>
      <c r="AI344" s="104"/>
      <c r="AJ344" s="94"/>
      <c r="AK344" s="48"/>
      <c r="AL344" s="48"/>
      <c r="AM344" s="48"/>
    </row>
    <row r="345" spans="1:39" s="112" customFormat="1" ht="30" customHeight="1" x14ac:dyDescent="0.25">
      <c r="A345" s="285">
        <f>IF(B345&lt;&gt;"",MAX(A$1:A344)+1,"")</f>
        <v>315</v>
      </c>
      <c r="B345" s="283" t="s">
        <v>718</v>
      </c>
      <c r="C345" s="285">
        <v>1969</v>
      </c>
      <c r="D345" s="285" t="s">
        <v>1844</v>
      </c>
      <c r="E345" s="285" t="s">
        <v>16</v>
      </c>
      <c r="F345" s="285">
        <v>2</v>
      </c>
      <c r="G345" s="285">
        <v>2</v>
      </c>
      <c r="H345" s="282">
        <v>653</v>
      </c>
      <c r="I345" s="282">
        <v>0</v>
      </c>
      <c r="J345" s="282">
        <v>596.4</v>
      </c>
      <c r="K345" s="282">
        <f t="shared" si="97"/>
        <v>5014700</v>
      </c>
      <c r="L345" s="282">
        <v>0</v>
      </c>
      <c r="M345" s="282">
        <v>0</v>
      </c>
      <c r="N345" s="282">
        <v>0</v>
      </c>
      <c r="O345" s="282">
        <f>IFERROR(
  IF(LOOKUP(2,1/($R$16:$R345&lt;&gt;""),$R$16:$R345)="12.2026",
    VLOOKUP(LOOKUP(2,1/($B$16:$B345&lt;&gt;""),$B$16:$B345), [1]Лист1!$C$12:$D$1205, 2, 0),
  IF(LOOKUP(2,1/($R$16:$R345&lt;&gt;""),$R$16:$R345)="12.2027",
    VLOOKUP(LOOKUP(2,1/($B$16:$B345&lt;&gt;""),$B$16:$B345), [1]Лист1!$C$1209:$D$2016, 2, 0),
  IF(LOOKUP(2,1/($R$16:$R345&lt;&gt;""),$R$16:$R345)="12.2028",
    VLOOKUP(LOOKUP(2,1/($B$16:$B345&lt;&gt;""),$B$16:$B345), [1]Лист1!$C$2020:$D$2907, 2, 0),
  ""))), "")</f>
        <v>5014700</v>
      </c>
      <c r="P345" s="282">
        <f t="shared" si="98"/>
        <v>7679.4793261868299</v>
      </c>
      <c r="Q345" s="282">
        <v>9673</v>
      </c>
      <c r="R345" s="294" t="s">
        <v>563</v>
      </c>
      <c r="S345" s="99"/>
      <c r="T345" s="283"/>
      <c r="U345" s="287"/>
      <c r="V345" s="287"/>
      <c r="W345" s="287"/>
      <c r="X345" s="288"/>
      <c r="Y345" s="288"/>
      <c r="Z345" s="1"/>
      <c r="AA345" s="1"/>
      <c r="AB345" s="1"/>
      <c r="AC345" s="53"/>
      <c r="AD345" s="1"/>
      <c r="AE345" s="1"/>
      <c r="AF345" s="1"/>
      <c r="AG345" s="53"/>
      <c r="AH345" s="100"/>
      <c r="AI345" s="100"/>
      <c r="AJ345" s="30"/>
      <c r="AK345" s="111"/>
      <c r="AL345" s="111"/>
      <c r="AM345" s="111"/>
    </row>
    <row r="346" spans="1:39" ht="30" customHeight="1" x14ac:dyDescent="0.25">
      <c r="A346" s="254">
        <f>IF(B346&lt;&gt;"",MAX(A$1:A345)+1,"")</f>
        <v>316</v>
      </c>
      <c r="B346" s="258" t="s">
        <v>719</v>
      </c>
      <c r="C346" s="254">
        <v>1970</v>
      </c>
      <c r="D346" s="254" t="s">
        <v>1844</v>
      </c>
      <c r="E346" s="254" t="s">
        <v>16</v>
      </c>
      <c r="F346" s="254">
        <v>2</v>
      </c>
      <c r="G346" s="254">
        <v>2</v>
      </c>
      <c r="H346" s="256">
        <v>372.3</v>
      </c>
      <c r="I346" s="256">
        <v>0</v>
      </c>
      <c r="J346" s="256">
        <v>372.3</v>
      </c>
      <c r="K346" s="256">
        <f t="shared" ref="K346" si="99">SUM(L346:O346)</f>
        <v>4242718</v>
      </c>
      <c r="L346" s="256">
        <v>0</v>
      </c>
      <c r="M346" s="256">
        <v>0</v>
      </c>
      <c r="N346" s="256">
        <v>0</v>
      </c>
      <c r="O346" s="256">
        <f>IFERROR(
  IF(LOOKUP(2,1/($R$16:$R346&lt;&gt;""),$R$16:$R346)="12.2026",
    VLOOKUP(LOOKUP(2,1/($B$16:$B346&lt;&gt;""),$B$16:$B346), [1]Лист1!$C$12:$D$1205, 2, 0),
  IF(LOOKUP(2,1/($R$16:$R346&lt;&gt;""),$R$16:$R346)="12.2027",
    VLOOKUP(LOOKUP(2,1/($B$16:$B346&lt;&gt;""),$B$16:$B346), [1]Лист1!$C$1209:$D$2016, 2, 0),
  IF(LOOKUP(2,1/($R$16:$R346&lt;&gt;""),$R$16:$R346)="12.2028",
    VLOOKUP(LOOKUP(2,1/($B$16:$B346&lt;&gt;""),$B$16:$B346), [1]Лист1!$C$2020:$D$2907, 2, 0),
  ""))), "")</f>
        <v>4242718</v>
      </c>
      <c r="P346" s="256">
        <f t="shared" ref="P346" si="100">K346/H346</f>
        <v>11395.965619124361</v>
      </c>
      <c r="Q346" s="256">
        <v>9673</v>
      </c>
      <c r="R346" s="188" t="s">
        <v>563</v>
      </c>
      <c r="S346" s="116"/>
      <c r="T346" s="194"/>
      <c r="U346" s="190"/>
      <c r="V346" s="190"/>
      <c r="W346" s="190"/>
      <c r="X346" s="203"/>
      <c r="Y346" s="203"/>
      <c r="Z346" s="5"/>
      <c r="AA346" s="5"/>
      <c r="AB346" s="5"/>
      <c r="AC346" s="117"/>
      <c r="AD346" s="5"/>
      <c r="AE346" s="5"/>
      <c r="AF346" s="5"/>
      <c r="AG346" s="117"/>
      <c r="AH346" s="118"/>
      <c r="AI346" s="118"/>
      <c r="AJ346" s="97"/>
      <c r="AK346" s="48"/>
      <c r="AL346" s="48"/>
      <c r="AM346" s="48"/>
    </row>
    <row r="347" spans="1:39" ht="30" customHeight="1" x14ac:dyDescent="0.25">
      <c r="A347" s="212">
        <f>IF(B347&lt;&gt;"",MAX(A$1:A346)+1,"")</f>
        <v>317</v>
      </c>
      <c r="B347" s="223" t="s">
        <v>70</v>
      </c>
      <c r="C347" s="212">
        <v>1959</v>
      </c>
      <c r="D347" s="212" t="s">
        <v>1844</v>
      </c>
      <c r="E347" s="210" t="s">
        <v>16</v>
      </c>
      <c r="F347" s="210">
        <v>2</v>
      </c>
      <c r="G347" s="210">
        <v>1</v>
      </c>
      <c r="H347" s="211">
        <v>310.39999999999998</v>
      </c>
      <c r="I347" s="211">
        <v>24.1</v>
      </c>
      <c r="J347" s="211">
        <v>286.3</v>
      </c>
      <c r="K347" s="211">
        <f t="shared" si="97"/>
        <v>1125300</v>
      </c>
      <c r="L347" s="211">
        <v>0</v>
      </c>
      <c r="M347" s="211">
        <v>0</v>
      </c>
      <c r="N347" s="211">
        <v>0</v>
      </c>
      <c r="O347" s="211">
        <f>IFERROR(
  IF(LOOKUP(2,1/($R$16:$R347&lt;&gt;""),$R$16:$R347)="12.2026",
    VLOOKUP(LOOKUP(2,1/($B$16:$B347&lt;&gt;""),$B$16:$B347), [1]Лист1!$C$12:$D$1205, 2, 0),
  IF(LOOKUP(2,1/($R$16:$R347&lt;&gt;""),$R$16:$R347)="12.2027",
    VLOOKUP(LOOKUP(2,1/($B$16:$B347&lt;&gt;""),$B$16:$B347), [1]Лист1!$C$1209:$D$2016, 2, 0),
  IF(LOOKUP(2,1/($R$16:$R347&lt;&gt;""),$R$16:$R347)="12.2028",
    VLOOKUP(LOOKUP(2,1/($B$16:$B347&lt;&gt;""),$B$16:$B347), [1]Лист1!$C$2020:$D$2907, 2, 0),
  ""))), "")</f>
        <v>1125300</v>
      </c>
      <c r="P347" s="211">
        <f t="shared" si="98"/>
        <v>3625.322164948454</v>
      </c>
      <c r="Q347" s="211">
        <v>9673</v>
      </c>
      <c r="R347" s="218" t="s">
        <v>564</v>
      </c>
      <c r="S347" s="99"/>
      <c r="T347" s="223"/>
      <c r="U347" s="210"/>
      <c r="V347" s="210"/>
      <c r="W347" s="210"/>
      <c r="X347" s="238"/>
      <c r="Y347" s="238"/>
      <c r="Z347" s="1"/>
      <c r="AA347" s="1"/>
      <c r="AB347" s="1"/>
      <c r="AC347" s="53"/>
      <c r="AD347" s="1"/>
      <c r="AE347" s="1"/>
      <c r="AF347" s="1"/>
      <c r="AG347" s="53"/>
      <c r="AH347" s="100"/>
      <c r="AI347" s="100"/>
      <c r="AJ347" s="30"/>
      <c r="AK347" s="48"/>
      <c r="AL347" s="48"/>
      <c r="AM347" s="48"/>
    </row>
    <row r="348" spans="1:39" ht="30" customHeight="1" x14ac:dyDescent="0.25">
      <c r="A348" s="212">
        <f>IF(B348&lt;&gt;"",MAX(A$1:A347)+1,"")</f>
        <v>318</v>
      </c>
      <c r="B348" s="223" t="s">
        <v>2344</v>
      </c>
      <c r="C348" s="212">
        <v>1964</v>
      </c>
      <c r="D348" s="212" t="s">
        <v>1844</v>
      </c>
      <c r="E348" s="212" t="s">
        <v>16</v>
      </c>
      <c r="F348" s="212">
        <v>2</v>
      </c>
      <c r="G348" s="212">
        <v>1</v>
      </c>
      <c r="H348" s="211">
        <v>414</v>
      </c>
      <c r="I348" s="211">
        <v>0</v>
      </c>
      <c r="J348" s="211">
        <v>298</v>
      </c>
      <c r="K348" s="211">
        <f t="shared" si="97"/>
        <v>2359038.25</v>
      </c>
      <c r="L348" s="211">
        <v>0</v>
      </c>
      <c r="M348" s="211">
        <v>0</v>
      </c>
      <c r="N348" s="211">
        <v>0</v>
      </c>
      <c r="O348" s="211">
        <f>IFERROR(
  IF(LOOKUP(2,1/($R$16:$R348&lt;&gt;""),$R$16:$R348)="12.2026",
    VLOOKUP(LOOKUP(2,1/($B$16:$B348&lt;&gt;""),$B$16:$B348), [1]Лист1!$C$12:$D$1205, 2, 0),
  IF(LOOKUP(2,1/($R$16:$R348&lt;&gt;""),$R$16:$R348)="12.2027",
    VLOOKUP(LOOKUP(2,1/($B$16:$B348&lt;&gt;""),$B$16:$B348), [1]Лист1!$C$1209:$D$2016, 2, 0),
  IF(LOOKUP(2,1/($R$16:$R348&lt;&gt;""),$R$16:$R348)="12.2028",
    VLOOKUP(LOOKUP(2,1/($B$16:$B348&lt;&gt;""),$B$16:$B348), [1]Лист1!$C$2020:$D$2907, 2, 0),
  ""))), "")</f>
        <v>2359038.25</v>
      </c>
      <c r="P348" s="211">
        <f t="shared" si="98"/>
        <v>5698.1600241545893</v>
      </c>
      <c r="Q348" s="237">
        <v>9673</v>
      </c>
      <c r="R348" s="218" t="s">
        <v>565</v>
      </c>
      <c r="S348" s="116"/>
      <c r="T348" s="194"/>
      <c r="U348" s="190"/>
      <c r="V348" s="190"/>
      <c r="W348" s="190"/>
      <c r="X348" s="203"/>
      <c r="Y348" s="203"/>
      <c r="Z348" s="5"/>
      <c r="AA348" s="5"/>
      <c r="AB348" s="5"/>
      <c r="AC348" s="117"/>
      <c r="AD348" s="5"/>
      <c r="AE348" s="5"/>
      <c r="AF348" s="5"/>
      <c r="AG348" s="117"/>
      <c r="AH348" s="118"/>
      <c r="AI348" s="118"/>
      <c r="AJ348" s="97"/>
      <c r="AK348" s="48"/>
      <c r="AL348" s="48"/>
      <c r="AM348" s="48"/>
    </row>
    <row r="349" spans="1:39" ht="30" customHeight="1" x14ac:dyDescent="0.25">
      <c r="A349" s="182" t="s">
        <v>2076</v>
      </c>
      <c r="B349" s="182"/>
      <c r="C349" s="182"/>
      <c r="D349" s="182"/>
      <c r="E349" s="182"/>
      <c r="F349" s="182"/>
      <c r="G349" s="182"/>
      <c r="H349" s="182"/>
      <c r="I349" s="182"/>
      <c r="J349" s="182"/>
      <c r="K349" s="182"/>
      <c r="L349" s="182"/>
      <c r="M349" s="182"/>
      <c r="N349" s="182"/>
      <c r="O349" s="182"/>
      <c r="P349" s="182"/>
      <c r="Q349" s="182"/>
      <c r="R349" s="182"/>
      <c r="S349" s="48"/>
    </row>
    <row r="350" spans="1:39" s="32" customFormat="1" ht="30" customHeight="1" x14ac:dyDescent="0.25">
      <c r="A350" s="382" t="s">
        <v>2077</v>
      </c>
      <c r="B350" s="382"/>
      <c r="C350" s="61" t="s">
        <v>17</v>
      </c>
      <c r="D350" s="61" t="s">
        <v>17</v>
      </c>
      <c r="E350" s="61" t="s">
        <v>17</v>
      </c>
      <c r="F350" s="61" t="s">
        <v>17</v>
      </c>
      <c r="G350" s="61" t="s">
        <v>17</v>
      </c>
      <c r="H350" s="27">
        <f>SUM(H351:H353)</f>
        <v>1338.22</v>
      </c>
      <c r="I350" s="27">
        <f t="shared" ref="I350:O350" si="101">SUM(I351:I353)</f>
        <v>506.85</v>
      </c>
      <c r="J350" s="27">
        <f t="shared" si="101"/>
        <v>735.65</v>
      </c>
      <c r="K350" s="27">
        <f t="shared" si="101"/>
        <v>2252728.6799999997</v>
      </c>
      <c r="L350" s="27">
        <f t="shared" si="101"/>
        <v>0</v>
      </c>
      <c r="M350" s="27">
        <f t="shared" si="101"/>
        <v>0</v>
      </c>
      <c r="N350" s="27">
        <f t="shared" si="101"/>
        <v>0</v>
      </c>
      <c r="O350" s="27">
        <f t="shared" si="101"/>
        <v>2252728.6799999997</v>
      </c>
      <c r="P350" s="27">
        <f>K350/H350</f>
        <v>1683.3769335385809</v>
      </c>
      <c r="Q350" s="2" t="s">
        <v>17</v>
      </c>
      <c r="R350" s="3" t="s">
        <v>17</v>
      </c>
    </row>
    <row r="351" spans="1:39" ht="30" customHeight="1" x14ac:dyDescent="0.25">
      <c r="A351" s="212">
        <f>IF(B351&lt;&gt;"",MAX(A$1:A350)+1,"")</f>
        <v>319</v>
      </c>
      <c r="B351" s="193" t="s">
        <v>720</v>
      </c>
      <c r="C351" s="198">
        <v>1966</v>
      </c>
      <c r="D351" s="198" t="s">
        <v>1844</v>
      </c>
      <c r="E351" s="189" t="s">
        <v>16</v>
      </c>
      <c r="F351" s="189">
        <v>2</v>
      </c>
      <c r="G351" s="189">
        <v>2</v>
      </c>
      <c r="H351" s="191">
        <v>556.1</v>
      </c>
      <c r="I351" s="191">
        <v>368.45</v>
      </c>
      <c r="J351" s="191">
        <v>187.65</v>
      </c>
      <c r="K351" s="191">
        <f>SUM(L351:O351)</f>
        <v>24349.18</v>
      </c>
      <c r="L351" s="191">
        <v>0</v>
      </c>
      <c r="M351" s="191">
        <v>0</v>
      </c>
      <c r="N351" s="191">
        <v>0</v>
      </c>
      <c r="O351" s="211">
        <f>IFERROR(
  IF(LOOKUP(2,1/($R$16:$R351&lt;&gt;""),$R$16:$R351)="12.2026",
    VLOOKUP(LOOKUP(2,1/($B$16:$B351&lt;&gt;""),$B$16:$B351), [1]Лист1!$C$12:$D$1205, 2, 0),
  IF(LOOKUP(2,1/($R$16:$R351&lt;&gt;""),$R$16:$R351)="12.2027",
    VLOOKUP(LOOKUP(2,1/($B$16:$B351&lt;&gt;""),$B$16:$B351), [1]Лист1!$C$1209:$D$2016, 2, 0),
  IF(LOOKUP(2,1/($R$16:$R351&lt;&gt;""),$R$16:$R351)="12.2028",
    VLOOKUP(LOOKUP(2,1/($B$16:$B351&lt;&gt;""),$B$16:$B351), [1]Лист1!$C$2020:$D$2907, 2, 0),
  ""))), "")</f>
        <v>24349.18</v>
      </c>
      <c r="P351" s="191">
        <f>K351/H351</f>
        <v>43.785614098183778</v>
      </c>
      <c r="Q351" s="191">
        <v>9673</v>
      </c>
      <c r="R351" s="101" t="s">
        <v>565</v>
      </c>
      <c r="S351" s="48"/>
    </row>
    <row r="352" spans="1:39" s="112" customFormat="1" ht="30" customHeight="1" x14ac:dyDescent="0.25">
      <c r="A352" s="212">
        <f>IF(B352&lt;&gt;"",MAX(A$1:A351)+1,"")</f>
        <v>320</v>
      </c>
      <c r="B352" s="223" t="s">
        <v>721</v>
      </c>
      <c r="C352" s="212">
        <v>1949</v>
      </c>
      <c r="D352" s="212">
        <v>2022</v>
      </c>
      <c r="E352" s="210" t="s">
        <v>16</v>
      </c>
      <c r="F352" s="210">
        <v>2</v>
      </c>
      <c r="G352" s="210">
        <v>1</v>
      </c>
      <c r="H352" s="211">
        <v>384.12</v>
      </c>
      <c r="I352" s="211">
        <v>18</v>
      </c>
      <c r="J352" s="211">
        <v>270.39999999999998</v>
      </c>
      <c r="K352" s="211">
        <f>SUM(L352:O352)</f>
        <v>418755.2</v>
      </c>
      <c r="L352" s="211">
        <v>0</v>
      </c>
      <c r="M352" s="211">
        <v>0</v>
      </c>
      <c r="N352" s="211">
        <v>0</v>
      </c>
      <c r="O352" s="211">
        <f>IFERROR(
  IF(LOOKUP(2,1/($R$16:$R352&lt;&gt;""),$R$16:$R352)="12.2026",
    VLOOKUP(LOOKUP(2,1/($B$16:$B352&lt;&gt;""),$B$16:$B352), [1]Лист1!$C$12:$D$1205, 2, 0),
  IF(LOOKUP(2,1/($R$16:$R352&lt;&gt;""),$R$16:$R352)="12.2027",
    VLOOKUP(LOOKUP(2,1/($B$16:$B352&lt;&gt;""),$B$16:$B352), [1]Лист1!$C$1209:$D$2016, 2, 0),
  IF(LOOKUP(2,1/($R$16:$R352&lt;&gt;""),$R$16:$R352)="12.2028",
    VLOOKUP(LOOKUP(2,1/($B$16:$B352&lt;&gt;""),$B$16:$B352), [1]Лист1!$C$2020:$D$2907, 2, 0),
  ""))), "")</f>
        <v>418755.2</v>
      </c>
      <c r="P352" s="211">
        <f>K352/H352</f>
        <v>1090.1676559408518</v>
      </c>
      <c r="Q352" s="211">
        <v>9673</v>
      </c>
      <c r="R352" s="218" t="s">
        <v>563</v>
      </c>
      <c r="S352" s="111"/>
      <c r="T352" s="111"/>
      <c r="U352" s="111"/>
    </row>
    <row r="353" spans="1:21" s="21" customFormat="1" ht="30" customHeight="1" x14ac:dyDescent="0.25">
      <c r="A353" s="212">
        <f>IF(B353&lt;&gt;"",MAX(A$1:A352)+1,"")</f>
        <v>321</v>
      </c>
      <c r="B353" s="223" t="s">
        <v>2606</v>
      </c>
      <c r="C353" s="210">
        <v>1960</v>
      </c>
      <c r="D353" s="210">
        <v>2016</v>
      </c>
      <c r="E353" s="210" t="s">
        <v>16</v>
      </c>
      <c r="F353" s="238">
        <v>2</v>
      </c>
      <c r="G353" s="238">
        <v>1</v>
      </c>
      <c r="H353" s="13">
        <v>398</v>
      </c>
      <c r="I353" s="16">
        <v>120.4</v>
      </c>
      <c r="J353" s="16">
        <v>277.60000000000002</v>
      </c>
      <c r="K353" s="211">
        <f>SUM(L353:O353)</f>
        <v>1809624.2999999998</v>
      </c>
      <c r="L353" s="211">
        <v>0</v>
      </c>
      <c r="M353" s="211">
        <v>0</v>
      </c>
      <c r="N353" s="211">
        <v>0</v>
      </c>
      <c r="O353" s="211">
        <f>IFERROR(
  IF(LOOKUP(2,1/($R$16:$R353&lt;&gt;""),$R$16:$R353)="12.2026",
    VLOOKUP(LOOKUP(2,1/($B$16:$B353&lt;&gt;""),$B$16:$B353), [1]Лист1!$C$12:$D$1205, 2, 0),
  IF(LOOKUP(2,1/($R$16:$R353&lt;&gt;""),$R$16:$R353)="12.2027",
    VLOOKUP(LOOKUP(2,1/($B$16:$B353&lt;&gt;""),$B$16:$B353), [1]Лист1!$C$1209:$D$2016, 2, 0),
  IF(LOOKUP(2,1/($R$16:$R353&lt;&gt;""),$R$16:$R353)="12.2028",
    VLOOKUP(LOOKUP(2,1/($B$16:$B353&lt;&gt;""),$B$16:$B353), [1]Лист1!$C$2020:$D$2907, 2, 0),
  ""))), "")</f>
        <v>1809624.2999999998</v>
      </c>
      <c r="P353" s="211">
        <f>K353/H353</f>
        <v>4546.7947236180898</v>
      </c>
      <c r="Q353" s="211">
        <v>9673</v>
      </c>
      <c r="R353" s="17" t="s">
        <v>565</v>
      </c>
    </row>
    <row r="354" spans="1:21" ht="30" customHeight="1" x14ac:dyDescent="0.25">
      <c r="A354" s="183" t="s">
        <v>2126</v>
      </c>
      <c r="B354" s="183"/>
      <c r="C354" s="183"/>
      <c r="D354" s="183"/>
      <c r="E354" s="183"/>
      <c r="F354" s="183"/>
      <c r="G354" s="183"/>
      <c r="H354" s="183"/>
      <c r="I354" s="183"/>
      <c r="J354" s="183"/>
      <c r="K354" s="183"/>
      <c r="L354" s="183"/>
      <c r="M354" s="183"/>
      <c r="N354" s="183"/>
      <c r="O354" s="183"/>
      <c r="P354" s="183"/>
      <c r="Q354" s="183"/>
      <c r="R354" s="183"/>
      <c r="S354" s="48"/>
    </row>
    <row r="355" spans="1:21" s="32" customFormat="1" ht="30" customHeight="1" x14ac:dyDescent="0.25">
      <c r="A355" s="382" t="s">
        <v>2078</v>
      </c>
      <c r="B355" s="382"/>
      <c r="C355" s="217" t="s">
        <v>17</v>
      </c>
      <c r="D355" s="61" t="s">
        <v>17</v>
      </c>
      <c r="E355" s="217" t="s">
        <v>17</v>
      </c>
      <c r="F355" s="217" t="s">
        <v>17</v>
      </c>
      <c r="G355" s="217" t="s">
        <v>17</v>
      </c>
      <c r="H355" s="27">
        <f>SUM(H356:H381)</f>
        <v>15696.290000000003</v>
      </c>
      <c r="I355" s="27">
        <f t="shared" ref="I355:O355" si="102">SUM(I356:I381)</f>
        <v>3404.03</v>
      </c>
      <c r="J355" s="27">
        <f t="shared" si="102"/>
        <v>11025.960000000001</v>
      </c>
      <c r="K355" s="27">
        <f t="shared" si="102"/>
        <v>70572218.930000007</v>
      </c>
      <c r="L355" s="27">
        <f t="shared" si="102"/>
        <v>0</v>
      </c>
      <c r="M355" s="27">
        <f t="shared" si="102"/>
        <v>0</v>
      </c>
      <c r="N355" s="27">
        <f t="shared" si="102"/>
        <v>0</v>
      </c>
      <c r="O355" s="27">
        <f t="shared" si="102"/>
        <v>70572218.930000007</v>
      </c>
      <c r="P355" s="27">
        <f>K355/H355</f>
        <v>4496.1082478725857</v>
      </c>
      <c r="Q355" s="2" t="s">
        <v>17</v>
      </c>
      <c r="R355" s="3" t="s">
        <v>17</v>
      </c>
    </row>
    <row r="356" spans="1:21" ht="30" customHeight="1" x14ac:dyDescent="0.25">
      <c r="A356" s="212">
        <f>IF(B356&lt;&gt;"",MAX(A$1:A355)+1,"")</f>
        <v>322</v>
      </c>
      <c r="B356" s="223" t="s">
        <v>727</v>
      </c>
      <c r="C356" s="212">
        <v>1968</v>
      </c>
      <c r="D356" s="212" t="s">
        <v>1844</v>
      </c>
      <c r="E356" s="210" t="s">
        <v>16</v>
      </c>
      <c r="F356" s="210">
        <v>2</v>
      </c>
      <c r="G356" s="210">
        <v>2</v>
      </c>
      <c r="H356" s="211">
        <v>1037.8399999999999</v>
      </c>
      <c r="I356" s="211">
        <v>587.49</v>
      </c>
      <c r="J356" s="211">
        <v>450.35</v>
      </c>
      <c r="K356" s="211">
        <f>SUM(L356:O356)</f>
        <v>8891908.5199999996</v>
      </c>
      <c r="L356" s="211">
        <v>0</v>
      </c>
      <c r="M356" s="211">
        <v>0</v>
      </c>
      <c r="N356" s="211">
        <v>0</v>
      </c>
      <c r="O356" s="211">
        <f>IFERROR(
  IF(LOOKUP(2,1/($R$16:$R356&lt;&gt;""),$R$16:$R356)="12.2026",
    VLOOKUP(LOOKUP(2,1/($B$16:$B356&lt;&gt;""),$B$16:$B356), [1]Лист1!$C$12:$D$1205, 2, 0),
  IF(LOOKUP(2,1/($R$16:$R356&lt;&gt;""),$R$16:$R356)="12.2027",
    VLOOKUP(LOOKUP(2,1/($B$16:$B356&lt;&gt;""),$B$16:$B356), [1]Лист1!$C$1209:$D$2016, 2, 0),
  IF(LOOKUP(2,1/($R$16:$R356&lt;&gt;""),$R$16:$R356)="12.2028",
    VLOOKUP(LOOKUP(2,1/($B$16:$B356&lt;&gt;""),$B$16:$B356), [1]Лист1!$C$2020:$D$2907, 2, 0),
  ""))), "")</f>
        <v>8891908.5199999996</v>
      </c>
      <c r="P356" s="211">
        <f>K356/H356</f>
        <v>8567.7065058197804</v>
      </c>
      <c r="Q356" s="211">
        <v>9673</v>
      </c>
      <c r="R356" s="218" t="s">
        <v>563</v>
      </c>
      <c r="S356" s="48"/>
    </row>
    <row r="357" spans="1:21" ht="30" customHeight="1" x14ac:dyDescent="0.25">
      <c r="A357" s="212">
        <f>IF(B357&lt;&gt;"",MAX(A$1:A356)+1,"")</f>
        <v>323</v>
      </c>
      <c r="B357" s="223" t="s">
        <v>433</v>
      </c>
      <c r="C357" s="212">
        <v>1963</v>
      </c>
      <c r="D357" s="212" t="s">
        <v>1844</v>
      </c>
      <c r="E357" s="210" t="s">
        <v>16</v>
      </c>
      <c r="F357" s="210">
        <v>2</v>
      </c>
      <c r="G357" s="210">
        <v>1</v>
      </c>
      <c r="H357" s="211">
        <v>302.2</v>
      </c>
      <c r="I357" s="211">
        <v>132.1</v>
      </c>
      <c r="J357" s="211">
        <v>170.1</v>
      </c>
      <c r="K357" s="211">
        <f>SUM(L357:O357)</f>
        <v>167858</v>
      </c>
      <c r="L357" s="211">
        <v>0</v>
      </c>
      <c r="M357" s="211">
        <v>0</v>
      </c>
      <c r="N357" s="211">
        <v>0</v>
      </c>
      <c r="O357" s="211">
        <f>IFERROR(
  IF(LOOKUP(2,1/($R$16:$R357&lt;&gt;""),$R$16:$R357)="12.2026",
    VLOOKUP(LOOKUP(2,1/($B$16:$B357&lt;&gt;""),$B$16:$B357), [1]Лист1!$C$12:$D$1205, 2, 0),
  IF(LOOKUP(2,1/($R$16:$R357&lt;&gt;""),$R$16:$R357)="12.2027",
    VLOOKUP(LOOKUP(2,1/($B$16:$B357&lt;&gt;""),$B$16:$B357), [1]Лист1!$C$1209:$D$2016, 2, 0),
  IF(LOOKUP(2,1/($R$16:$R357&lt;&gt;""),$R$16:$R357)="12.2028",
    VLOOKUP(LOOKUP(2,1/($B$16:$B357&lt;&gt;""),$B$16:$B357), [1]Лист1!$C$2020:$D$2907, 2, 0),
  ""))), "")</f>
        <v>167858</v>
      </c>
      <c r="P357" s="211">
        <f>K357/H357</f>
        <v>555.45334215751166</v>
      </c>
      <c r="Q357" s="211">
        <v>9673</v>
      </c>
      <c r="R357" s="218" t="s">
        <v>563</v>
      </c>
      <c r="S357" s="48"/>
    </row>
    <row r="358" spans="1:21" ht="30" customHeight="1" x14ac:dyDescent="0.25">
      <c r="A358" s="212">
        <f>IF(B358&lt;&gt;"",MAX(A$1:A357)+1,"")</f>
        <v>324</v>
      </c>
      <c r="B358" s="223" t="s">
        <v>432</v>
      </c>
      <c r="C358" s="210">
        <v>1970</v>
      </c>
      <c r="D358" s="212" t="s">
        <v>1844</v>
      </c>
      <c r="E358" s="210" t="s">
        <v>16</v>
      </c>
      <c r="F358" s="210">
        <v>2</v>
      </c>
      <c r="G358" s="210">
        <v>1</v>
      </c>
      <c r="H358" s="211">
        <v>493.58</v>
      </c>
      <c r="I358" s="211">
        <v>279.2</v>
      </c>
      <c r="J358" s="211">
        <v>214.38</v>
      </c>
      <c r="K358" s="211">
        <f t="shared" ref="K358:K374" si="103">SUM(L358:O358)</f>
        <v>423235.94000000006</v>
      </c>
      <c r="L358" s="211">
        <v>0</v>
      </c>
      <c r="M358" s="211">
        <v>0</v>
      </c>
      <c r="N358" s="211">
        <v>0</v>
      </c>
      <c r="O358" s="211">
        <f>IFERROR(
  IF(LOOKUP(2,1/($R$16:$R358&lt;&gt;""),$R$16:$R358)="12.2026",
    VLOOKUP(LOOKUP(2,1/($B$16:$B358&lt;&gt;""),$B$16:$B358), [1]Лист1!$C$12:$D$1205, 2, 0),
  IF(LOOKUP(2,1/($R$16:$R358&lt;&gt;""),$R$16:$R358)="12.2027",
    VLOOKUP(LOOKUP(2,1/($B$16:$B358&lt;&gt;""),$B$16:$B358), [1]Лист1!$C$1209:$D$2016, 2, 0),
  IF(LOOKUP(2,1/($R$16:$R358&lt;&gt;""),$R$16:$R358)="12.2028",
    VLOOKUP(LOOKUP(2,1/($B$16:$B358&lt;&gt;""),$B$16:$B358), [1]Лист1!$C$2020:$D$2907, 2, 0),
  ""))), "")</f>
        <v>423235.94000000006</v>
      </c>
      <c r="P358" s="211">
        <f t="shared" ref="P358" si="104">K358/H358</f>
        <v>857.48194821508184</v>
      </c>
      <c r="Q358" s="211">
        <v>9673</v>
      </c>
      <c r="R358" s="218" t="s">
        <v>565</v>
      </c>
      <c r="S358" s="48"/>
    </row>
    <row r="359" spans="1:21" ht="30" customHeight="1" x14ac:dyDescent="0.25">
      <c r="A359" s="212">
        <f>IF(B359&lt;&gt;"",MAX(A$1:A358)+1,"")</f>
        <v>325</v>
      </c>
      <c r="B359" s="223" t="s">
        <v>1864</v>
      </c>
      <c r="C359" s="210">
        <v>1969</v>
      </c>
      <c r="D359" s="212" t="s">
        <v>1844</v>
      </c>
      <c r="E359" s="210" t="s">
        <v>16</v>
      </c>
      <c r="F359" s="210">
        <v>2</v>
      </c>
      <c r="G359" s="210">
        <v>1</v>
      </c>
      <c r="H359" s="211">
        <v>333.71</v>
      </c>
      <c r="I359" s="211">
        <v>0</v>
      </c>
      <c r="J359" s="211">
        <v>333.68</v>
      </c>
      <c r="K359" s="211">
        <f t="shared" si="103"/>
        <v>4169485.63</v>
      </c>
      <c r="L359" s="211">
        <v>0</v>
      </c>
      <c r="M359" s="211">
        <v>0</v>
      </c>
      <c r="N359" s="211">
        <v>0</v>
      </c>
      <c r="O359" s="211">
        <f>IFERROR(
  IF(LOOKUP(2,1/($R$16:$R359&lt;&gt;""),$R$16:$R359)="12.2026",
    VLOOKUP(LOOKUP(2,1/($B$16:$B359&lt;&gt;""),$B$16:$B359), [1]Лист1!$C$12:$D$1205, 2, 0),
  IF(LOOKUP(2,1/($R$16:$R359&lt;&gt;""),$R$16:$R359)="12.2027",
    VLOOKUP(LOOKUP(2,1/($B$16:$B359&lt;&gt;""),$B$16:$B359), [1]Лист1!$C$1209:$D$2016, 2, 0),
  IF(LOOKUP(2,1/($R$16:$R359&lt;&gt;""),$R$16:$R359)="12.2028",
    VLOOKUP(LOOKUP(2,1/($B$16:$B359&lt;&gt;""),$B$16:$B359), [1]Лист1!$C$2020:$D$2907, 2, 0),
  ""))), "")</f>
        <v>4169485.63</v>
      </c>
      <c r="P359" s="211">
        <f t="shared" ref="P359:P361" si="105">K359/H359</f>
        <v>12494.338287734859</v>
      </c>
      <c r="Q359" s="211">
        <v>9673</v>
      </c>
      <c r="R359" s="218" t="s">
        <v>563</v>
      </c>
      <c r="S359" s="48"/>
    </row>
    <row r="360" spans="1:21" s="33" customFormat="1" ht="30" customHeight="1" x14ac:dyDescent="0.25">
      <c r="A360" s="212">
        <f>IF(B360&lt;&gt;"",MAX(A$1:A359)+1,"")</f>
        <v>326</v>
      </c>
      <c r="B360" s="121" t="s">
        <v>2593</v>
      </c>
      <c r="C360" s="198">
        <v>1964</v>
      </c>
      <c r="D360" s="198" t="s">
        <v>1844</v>
      </c>
      <c r="E360" s="189" t="s">
        <v>16</v>
      </c>
      <c r="F360" s="202">
        <v>2</v>
      </c>
      <c r="G360" s="202">
        <v>2</v>
      </c>
      <c r="H360" s="191">
        <v>485.1</v>
      </c>
      <c r="I360" s="246">
        <v>0</v>
      </c>
      <c r="J360" s="240">
        <v>376.6</v>
      </c>
      <c r="K360" s="211">
        <f t="shared" ref="K360" si="106">SUM(L360:O360)</f>
        <v>5183590.6999999993</v>
      </c>
      <c r="L360" s="211">
        <v>0</v>
      </c>
      <c r="M360" s="211">
        <v>0</v>
      </c>
      <c r="N360" s="211">
        <v>0</v>
      </c>
      <c r="O360" s="211">
        <f>IFERROR(
  IF(LOOKUP(2,1/($R$16:$R360&lt;&gt;""),$R$16:$R360)="12.2026",
    VLOOKUP(LOOKUP(2,1/($B$16:$B360&lt;&gt;""),$B$16:$B360), [1]Лист1!$C$12:$D$1205, 2, 0),
  IF(LOOKUP(2,1/($R$16:$R360&lt;&gt;""),$R$16:$R360)="12.2027",
    VLOOKUP(LOOKUP(2,1/($B$16:$B360&lt;&gt;""),$B$16:$B360), [1]Лист1!$C$1209:$D$2016, 2, 0),
  IF(LOOKUP(2,1/($R$16:$R360&lt;&gt;""),$R$16:$R360)="12.2028",
    VLOOKUP(LOOKUP(2,1/($B$16:$B360&lt;&gt;""),$B$16:$B360), [1]Лист1!$C$2020:$D$2907, 2, 0),
  ""))), "")</f>
        <v>5183590.6999999993</v>
      </c>
      <c r="P360" s="25">
        <f t="shared" si="105"/>
        <v>10685.612657184083</v>
      </c>
      <c r="Q360" s="237">
        <v>9673</v>
      </c>
      <c r="R360" s="218" t="s">
        <v>565</v>
      </c>
      <c r="S360" s="32"/>
      <c r="T360" s="32"/>
      <c r="U360" s="32"/>
    </row>
    <row r="361" spans="1:21" ht="30" customHeight="1" x14ac:dyDescent="0.25">
      <c r="A361" s="212">
        <f>IF(B361&lt;&gt;"",MAX(A$1:A360)+1,"")</f>
        <v>327</v>
      </c>
      <c r="B361" s="223" t="s">
        <v>722</v>
      </c>
      <c r="C361" s="210">
        <v>1968</v>
      </c>
      <c r="D361" s="212" t="s">
        <v>1844</v>
      </c>
      <c r="E361" s="210" t="s">
        <v>16</v>
      </c>
      <c r="F361" s="210">
        <v>2</v>
      </c>
      <c r="G361" s="210">
        <v>2</v>
      </c>
      <c r="H361" s="211">
        <v>754</v>
      </c>
      <c r="I361" s="211">
        <v>440.35</v>
      </c>
      <c r="J361" s="211">
        <v>313.64999999999998</v>
      </c>
      <c r="K361" s="211">
        <f t="shared" si="103"/>
        <v>32182.720000000001</v>
      </c>
      <c r="L361" s="211">
        <v>0</v>
      </c>
      <c r="M361" s="211">
        <v>0</v>
      </c>
      <c r="N361" s="211">
        <v>0</v>
      </c>
      <c r="O361" s="211">
        <f>IFERROR(
  IF(LOOKUP(2,1/($R$16:$R361&lt;&gt;""),$R$16:$R361)="12.2026",
    VLOOKUP(LOOKUP(2,1/($B$16:$B361&lt;&gt;""),$B$16:$B361), [1]Лист1!$C$12:$D$1205, 2, 0),
  IF(LOOKUP(2,1/($R$16:$R361&lt;&gt;""),$R$16:$R361)="12.2027",
    VLOOKUP(LOOKUP(2,1/($B$16:$B361&lt;&gt;""),$B$16:$B361), [1]Лист1!$C$1209:$D$2016, 2, 0),
  IF(LOOKUP(2,1/($R$16:$R361&lt;&gt;""),$R$16:$R361)="12.2028",
    VLOOKUP(LOOKUP(2,1/($B$16:$B361&lt;&gt;""),$B$16:$B361), [1]Лист1!$C$2020:$D$2907, 2, 0),
  ""))), "")</f>
        <v>32182.720000000001</v>
      </c>
      <c r="P361" s="211">
        <f t="shared" si="105"/>
        <v>42.6826525198939</v>
      </c>
      <c r="Q361" s="211">
        <v>9673</v>
      </c>
      <c r="R361" s="218" t="s">
        <v>565</v>
      </c>
      <c r="S361" s="48"/>
    </row>
    <row r="362" spans="1:21" ht="30" customHeight="1" x14ac:dyDescent="0.25">
      <c r="A362" s="309">
        <f>IF(B362&lt;&gt;"",MAX(A$1:A361)+1,"")</f>
        <v>328</v>
      </c>
      <c r="B362" s="317" t="s">
        <v>431</v>
      </c>
      <c r="C362" s="307">
        <v>1964</v>
      </c>
      <c r="D362" s="309" t="s">
        <v>1844</v>
      </c>
      <c r="E362" s="307" t="s">
        <v>16</v>
      </c>
      <c r="F362" s="307">
        <v>2</v>
      </c>
      <c r="G362" s="307">
        <v>2</v>
      </c>
      <c r="H362" s="311">
        <v>478.4</v>
      </c>
      <c r="I362" s="311">
        <f>H362-J362</f>
        <v>221.47999999999996</v>
      </c>
      <c r="J362" s="311">
        <v>256.92</v>
      </c>
      <c r="K362" s="211">
        <f t="shared" si="103"/>
        <v>2756675</v>
      </c>
      <c r="L362" s="211">
        <v>0</v>
      </c>
      <c r="M362" s="211">
        <v>0</v>
      </c>
      <c r="N362" s="211">
        <v>0</v>
      </c>
      <c r="O362" s="211">
        <f>IFERROR(
  IF(LOOKUP(2,1/($R$16:$R362&lt;&gt;""),$R$16:$R362)="12.2026",
    VLOOKUP(LOOKUP(2,1/($B$16:$B362&lt;&gt;""),$B$16:$B362), [1]Лист1!$C$12:$D$1205, 2, 0),
  IF(LOOKUP(2,1/($R$16:$R362&lt;&gt;""),$R$16:$R362)="12.2027",
    VLOOKUP(LOOKUP(2,1/($B$16:$B362&lt;&gt;""),$B$16:$B362), [1]Лист1!$C$1209:$D$2016, 2, 0),
  IF(LOOKUP(2,1/($R$16:$R362&lt;&gt;""),$R$16:$R362)="12.2028",
    VLOOKUP(LOOKUP(2,1/($B$16:$B362&lt;&gt;""),$B$16:$B362), [1]Лист1!$C$2020:$D$2907, 2, 0),
  ""))), "")</f>
        <v>2756675</v>
      </c>
      <c r="P362" s="211">
        <f t="shared" ref="P362:P369" si="107">K362/H362</f>
        <v>5762.2805183946493</v>
      </c>
      <c r="Q362" s="211">
        <v>9673</v>
      </c>
      <c r="R362" s="218" t="s">
        <v>565</v>
      </c>
      <c r="S362" s="48"/>
    </row>
    <row r="363" spans="1:21" ht="30" customHeight="1" x14ac:dyDescent="0.25">
      <c r="A363" s="310"/>
      <c r="B363" s="318"/>
      <c r="C363" s="308"/>
      <c r="D363" s="310"/>
      <c r="E363" s="308"/>
      <c r="F363" s="308"/>
      <c r="G363" s="308"/>
      <c r="H363" s="312"/>
      <c r="I363" s="312"/>
      <c r="J363" s="312"/>
      <c r="K363" s="211">
        <f t="shared" si="103"/>
        <v>509264</v>
      </c>
      <c r="L363" s="211">
        <v>0</v>
      </c>
      <c r="M363" s="211">
        <v>0</v>
      </c>
      <c r="N363" s="211">
        <v>0</v>
      </c>
      <c r="O363" s="211">
        <f>IFERROR(
  IF(LOOKUP(2,1/($R$16:$R363&lt;&gt;""),$R$16:$R363)="12.2026",
    VLOOKUP(LOOKUP(2,1/($B$16:$B363&lt;&gt;""),$B$16:$B363), [1]Лист1!$C$12:$D$1205, 2, 0),
  IF(LOOKUP(2,1/($R$16:$R363&lt;&gt;""),$R$16:$R363)="12.2027",
    VLOOKUP(LOOKUP(2,1/($B$16:$B363&lt;&gt;""),$B$16:$B363), [1]Лист1!$C$1209:$D$2016, 2, 0),
  IF(LOOKUP(2,1/($R$16:$R363&lt;&gt;""),$R$16:$R363)="12.2028",
    VLOOKUP(LOOKUP(2,1/($B$16:$B363&lt;&gt;""),$B$16:$B363), [1]Лист1!$C$2020:$D$2907, 2, 0),
  ""))), "")</f>
        <v>509264</v>
      </c>
      <c r="P363" s="211">
        <f>K363/H362</f>
        <v>1064.5150501672242</v>
      </c>
      <c r="Q363" s="211">
        <v>9673</v>
      </c>
      <c r="R363" s="218" t="s">
        <v>564</v>
      </c>
      <c r="S363" s="48"/>
    </row>
    <row r="364" spans="1:21" ht="30" customHeight="1" x14ac:dyDescent="0.25">
      <c r="A364" s="212">
        <f>IF(B364&lt;&gt;"",MAX(A$1:A363)+1,"")</f>
        <v>329</v>
      </c>
      <c r="B364" s="223" t="s">
        <v>2524</v>
      </c>
      <c r="C364" s="212">
        <v>1982</v>
      </c>
      <c r="D364" s="212" t="s">
        <v>1844</v>
      </c>
      <c r="E364" s="210" t="s">
        <v>16</v>
      </c>
      <c r="F364" s="122">
        <v>2</v>
      </c>
      <c r="G364" s="122">
        <v>3</v>
      </c>
      <c r="H364" s="211">
        <v>994.26</v>
      </c>
      <c r="I364" s="211">
        <v>0</v>
      </c>
      <c r="J364" s="239">
        <v>936.8</v>
      </c>
      <c r="K364" s="211">
        <f t="shared" ref="K364" si="108">SUM(L364:O364)</f>
        <v>7257500</v>
      </c>
      <c r="L364" s="211">
        <v>0</v>
      </c>
      <c r="M364" s="211">
        <v>0</v>
      </c>
      <c r="N364" s="211">
        <v>0</v>
      </c>
      <c r="O364" s="211">
        <f>IFERROR(
  IF(LOOKUP(2,1/($R$16:$R364&lt;&gt;""),$R$16:$R364)="12.2026",
    VLOOKUP(LOOKUP(2,1/($B$16:$B364&lt;&gt;""),$B$16:$B364), [1]Лист1!$C$12:$D$1205, 2, 0),
  IF(LOOKUP(2,1/($R$16:$R364&lt;&gt;""),$R$16:$R364)="12.2027",
    VLOOKUP(LOOKUP(2,1/($B$16:$B364&lt;&gt;""),$B$16:$B364), [1]Лист1!$C$1209:$D$2016, 2, 0),
  IF(LOOKUP(2,1/($R$16:$R364&lt;&gt;""),$R$16:$R364)="12.2028",
    VLOOKUP(LOOKUP(2,1/($B$16:$B364&lt;&gt;""),$B$16:$B364), [1]Лист1!$C$2020:$D$2907, 2, 0),
  ""))), "")</f>
        <v>7257500</v>
      </c>
      <c r="P364" s="211">
        <f t="shared" si="107"/>
        <v>7299.3985476635889</v>
      </c>
      <c r="Q364" s="211">
        <v>9673</v>
      </c>
      <c r="R364" s="218" t="s">
        <v>563</v>
      </c>
      <c r="S364" s="48"/>
    </row>
    <row r="365" spans="1:21" ht="30" customHeight="1" x14ac:dyDescent="0.25">
      <c r="A365" s="212">
        <f>IF(B365&lt;&gt;"",MAX(A$1:A364)+1,"")</f>
        <v>330</v>
      </c>
      <c r="B365" s="223" t="s">
        <v>724</v>
      </c>
      <c r="C365" s="210">
        <v>1968</v>
      </c>
      <c r="D365" s="212" t="s">
        <v>1844</v>
      </c>
      <c r="E365" s="210" t="s">
        <v>16</v>
      </c>
      <c r="F365" s="210">
        <v>2</v>
      </c>
      <c r="G365" s="210">
        <v>2</v>
      </c>
      <c r="H365" s="211">
        <v>436.46</v>
      </c>
      <c r="I365" s="211">
        <v>183.23</v>
      </c>
      <c r="J365" s="211">
        <v>253.23</v>
      </c>
      <c r="K365" s="211">
        <f t="shared" si="103"/>
        <v>56710.37</v>
      </c>
      <c r="L365" s="211">
        <v>0</v>
      </c>
      <c r="M365" s="211">
        <v>0</v>
      </c>
      <c r="N365" s="211">
        <v>0</v>
      </c>
      <c r="O365" s="211">
        <f>IFERROR(
  IF(LOOKUP(2,1/($R$16:$R365&lt;&gt;""),$R$16:$R365)="12.2026",
    VLOOKUP(LOOKUP(2,1/($B$16:$B365&lt;&gt;""),$B$16:$B365), [1]Лист1!$C$12:$D$1205, 2, 0),
  IF(LOOKUP(2,1/($R$16:$R365&lt;&gt;""),$R$16:$R365)="12.2027",
    VLOOKUP(LOOKUP(2,1/($B$16:$B365&lt;&gt;""),$B$16:$B365), [1]Лист1!$C$1209:$D$2016, 2, 0),
  IF(LOOKUP(2,1/($R$16:$R365&lt;&gt;""),$R$16:$R365)="12.2028",
    VLOOKUP(LOOKUP(2,1/($B$16:$B365&lt;&gt;""),$B$16:$B365), [1]Лист1!$C$2020:$D$2907, 2, 0),
  ""))), "")</f>
        <v>56710.37</v>
      </c>
      <c r="P365" s="211">
        <f t="shared" si="107"/>
        <v>129.93257114053981</v>
      </c>
      <c r="Q365" s="211">
        <v>9673</v>
      </c>
      <c r="R365" s="218" t="s">
        <v>564</v>
      </c>
      <c r="S365" s="48"/>
    </row>
    <row r="366" spans="1:21" ht="30" customHeight="1" x14ac:dyDescent="0.25">
      <c r="A366" s="212">
        <f>IF(B366&lt;&gt;"",MAX(A$1:A365)+1,"")</f>
        <v>331</v>
      </c>
      <c r="B366" s="223" t="s">
        <v>725</v>
      </c>
      <c r="C366" s="210">
        <v>1972</v>
      </c>
      <c r="D366" s="212" t="s">
        <v>1844</v>
      </c>
      <c r="E366" s="210" t="s">
        <v>16</v>
      </c>
      <c r="F366" s="210">
        <v>2</v>
      </c>
      <c r="G366" s="210">
        <v>2</v>
      </c>
      <c r="H366" s="211">
        <v>576.09</v>
      </c>
      <c r="I366" s="211">
        <v>273.5</v>
      </c>
      <c r="J366" s="211">
        <v>302.58999999999997</v>
      </c>
      <c r="K366" s="211">
        <f t="shared" si="103"/>
        <v>71978.570000000007</v>
      </c>
      <c r="L366" s="211">
        <v>0</v>
      </c>
      <c r="M366" s="211">
        <v>0</v>
      </c>
      <c r="N366" s="211">
        <v>0</v>
      </c>
      <c r="O366" s="211">
        <f>IFERROR(
  IF(LOOKUP(2,1/($R$16:$R366&lt;&gt;""),$R$16:$R366)="12.2026",
    VLOOKUP(LOOKUP(2,1/($B$16:$B366&lt;&gt;""),$B$16:$B366), [1]Лист1!$C$12:$D$1205, 2, 0),
  IF(LOOKUP(2,1/($R$16:$R366&lt;&gt;""),$R$16:$R366)="12.2027",
    VLOOKUP(LOOKUP(2,1/($B$16:$B366&lt;&gt;""),$B$16:$B366), [1]Лист1!$C$1209:$D$2016, 2, 0),
  IF(LOOKUP(2,1/($R$16:$R366&lt;&gt;""),$R$16:$R366)="12.2028",
    VLOOKUP(LOOKUP(2,1/($B$16:$B366&lt;&gt;""),$B$16:$B366), [1]Лист1!$C$2020:$D$2907, 2, 0),
  ""))), "")</f>
        <v>71978.570000000007</v>
      </c>
      <c r="P366" s="211">
        <f t="shared" si="107"/>
        <v>124.94327275252131</v>
      </c>
      <c r="Q366" s="211">
        <v>9673</v>
      </c>
      <c r="R366" s="218" t="s">
        <v>564</v>
      </c>
      <c r="S366" s="48"/>
    </row>
    <row r="367" spans="1:21" ht="30" customHeight="1" x14ac:dyDescent="0.25">
      <c r="A367" s="212">
        <f>IF(B367&lt;&gt;"",MAX(A$1:A366)+1,"")</f>
        <v>332</v>
      </c>
      <c r="B367" s="223" t="s">
        <v>726</v>
      </c>
      <c r="C367" s="210">
        <v>1973</v>
      </c>
      <c r="D367" s="212" t="s">
        <v>1844</v>
      </c>
      <c r="E367" s="210" t="s">
        <v>16</v>
      </c>
      <c r="F367" s="210">
        <v>2</v>
      </c>
      <c r="G367" s="210">
        <v>2</v>
      </c>
      <c r="H367" s="211">
        <v>569.14</v>
      </c>
      <c r="I367" s="211">
        <v>276.55</v>
      </c>
      <c r="J367" s="211">
        <v>301.58999999999997</v>
      </c>
      <c r="K367" s="211">
        <f t="shared" si="103"/>
        <v>71218.600000000006</v>
      </c>
      <c r="L367" s="211">
        <v>0</v>
      </c>
      <c r="M367" s="211">
        <v>0</v>
      </c>
      <c r="N367" s="211">
        <v>0</v>
      </c>
      <c r="O367" s="211">
        <f>IFERROR(
  IF(LOOKUP(2,1/($R$16:$R367&lt;&gt;""),$R$16:$R367)="12.2026",
    VLOOKUP(LOOKUP(2,1/($B$16:$B367&lt;&gt;""),$B$16:$B367), [1]Лист1!$C$12:$D$1205, 2, 0),
  IF(LOOKUP(2,1/($R$16:$R367&lt;&gt;""),$R$16:$R367)="12.2027",
    VLOOKUP(LOOKUP(2,1/($B$16:$B367&lt;&gt;""),$B$16:$B367), [1]Лист1!$C$1209:$D$2016, 2, 0),
  IF(LOOKUP(2,1/($R$16:$R367&lt;&gt;""),$R$16:$R367)="12.2028",
    VLOOKUP(LOOKUP(2,1/($B$16:$B367&lt;&gt;""),$B$16:$B367), [1]Лист1!$C$2020:$D$2907, 2, 0),
  ""))), "")</f>
        <v>71218.600000000006</v>
      </c>
      <c r="P367" s="211">
        <f t="shared" si="107"/>
        <v>125.13371051059495</v>
      </c>
      <c r="Q367" s="211">
        <v>9673</v>
      </c>
      <c r="R367" s="218" t="s">
        <v>564</v>
      </c>
      <c r="S367" s="48"/>
    </row>
    <row r="368" spans="1:21" ht="30" customHeight="1" x14ac:dyDescent="0.25">
      <c r="A368" s="212">
        <f>IF(B368&lt;&gt;"",MAX(A$1:A367)+1,"")</f>
        <v>333</v>
      </c>
      <c r="B368" s="223" t="s">
        <v>2482</v>
      </c>
      <c r="C368" s="210">
        <v>1991</v>
      </c>
      <c r="D368" s="212" t="s">
        <v>1844</v>
      </c>
      <c r="E368" s="210" t="s">
        <v>16</v>
      </c>
      <c r="F368" s="210">
        <v>3</v>
      </c>
      <c r="G368" s="210">
        <v>2</v>
      </c>
      <c r="H368" s="211">
        <v>1655.17</v>
      </c>
      <c r="I368" s="211">
        <v>0</v>
      </c>
      <c r="J368" s="211">
        <v>1534.6</v>
      </c>
      <c r="K368" s="211">
        <f t="shared" ref="K368:K371" si="109">SUM(L368:O368)</f>
        <v>5475000</v>
      </c>
      <c r="L368" s="211">
        <v>0</v>
      </c>
      <c r="M368" s="211">
        <v>0</v>
      </c>
      <c r="N368" s="211">
        <v>0</v>
      </c>
      <c r="O368" s="211">
        <f>IFERROR(
  IF(LOOKUP(2,1/($R$16:$R368&lt;&gt;""),$R$16:$R368)="12.2026",
    VLOOKUP(LOOKUP(2,1/($B$16:$B368&lt;&gt;""),$B$16:$B368), [1]Лист1!$C$12:$D$1205, 2, 0),
  IF(LOOKUP(2,1/($R$16:$R368&lt;&gt;""),$R$16:$R368)="12.2027",
    VLOOKUP(LOOKUP(2,1/($B$16:$B368&lt;&gt;""),$B$16:$B368), [1]Лист1!$C$1209:$D$2016, 2, 0),
  IF(LOOKUP(2,1/($R$16:$R368&lt;&gt;""),$R$16:$R368)="12.2028",
    VLOOKUP(LOOKUP(2,1/($B$16:$B368&lt;&gt;""),$B$16:$B368), [1]Лист1!$C$2020:$D$2907, 2, 0),
  ""))), "")</f>
        <v>5475000</v>
      </c>
      <c r="P368" s="211">
        <f t="shared" si="107"/>
        <v>3307.817323900264</v>
      </c>
      <c r="Q368" s="237">
        <v>9673</v>
      </c>
      <c r="R368" s="218" t="s">
        <v>564</v>
      </c>
      <c r="S368" s="48"/>
    </row>
    <row r="369" spans="1:39" ht="30" customHeight="1" x14ac:dyDescent="0.25">
      <c r="A369" s="212">
        <f>IF(B369&lt;&gt;"",MAX(A$1:A368)+1,"")</f>
        <v>334</v>
      </c>
      <c r="B369" s="223" t="s">
        <v>1863</v>
      </c>
      <c r="C369" s="210">
        <v>1974</v>
      </c>
      <c r="D369" s="212" t="s">
        <v>1844</v>
      </c>
      <c r="E369" s="210" t="s">
        <v>16</v>
      </c>
      <c r="F369" s="210">
        <v>2</v>
      </c>
      <c r="G369" s="210">
        <v>2</v>
      </c>
      <c r="H369" s="211">
        <v>778.1</v>
      </c>
      <c r="I369" s="211">
        <v>0</v>
      </c>
      <c r="J369" s="211">
        <v>718.04</v>
      </c>
      <c r="K369" s="211">
        <f t="shared" si="109"/>
        <v>2762500</v>
      </c>
      <c r="L369" s="211">
        <v>0</v>
      </c>
      <c r="M369" s="211">
        <v>0</v>
      </c>
      <c r="N369" s="211">
        <v>0</v>
      </c>
      <c r="O369" s="211">
        <f>IFERROR(
  IF(LOOKUP(2,1/($R$16:$R369&lt;&gt;""),$R$16:$R369)="12.2026",
    VLOOKUP(LOOKUP(2,1/($B$16:$B369&lt;&gt;""),$B$16:$B369), [1]Лист1!$C$12:$D$1205, 2, 0),
  IF(LOOKUP(2,1/($R$16:$R369&lt;&gt;""),$R$16:$R369)="12.2027",
    VLOOKUP(LOOKUP(2,1/($B$16:$B369&lt;&gt;""),$B$16:$B369), [1]Лист1!$C$1209:$D$2016, 2, 0),
  IF(LOOKUP(2,1/($R$16:$R369&lt;&gt;""),$R$16:$R369)="12.2028",
    VLOOKUP(LOOKUP(2,1/($B$16:$B369&lt;&gt;""),$B$16:$B369), [1]Лист1!$C$2020:$D$2907, 2, 0),
  ""))), "")</f>
        <v>2762500</v>
      </c>
      <c r="P369" s="211">
        <f t="shared" si="107"/>
        <v>3550.3148695540417</v>
      </c>
      <c r="Q369" s="211">
        <v>9673</v>
      </c>
      <c r="R369" s="218" t="s">
        <v>563</v>
      </c>
      <c r="S369" s="48"/>
    </row>
    <row r="370" spans="1:39" ht="30" customHeight="1" x14ac:dyDescent="0.25">
      <c r="A370" s="309">
        <f>IF(B370&lt;&gt;"",MAX(A$1:A369)+1,"")</f>
        <v>335</v>
      </c>
      <c r="B370" s="317" t="s">
        <v>430</v>
      </c>
      <c r="C370" s="307">
        <v>1964</v>
      </c>
      <c r="D370" s="309" t="s">
        <v>1844</v>
      </c>
      <c r="E370" s="307" t="s">
        <v>16</v>
      </c>
      <c r="F370" s="307">
        <v>2</v>
      </c>
      <c r="G370" s="307">
        <v>1</v>
      </c>
      <c r="H370" s="311">
        <v>308</v>
      </c>
      <c r="I370" s="311">
        <v>0</v>
      </c>
      <c r="J370" s="311">
        <v>224.91</v>
      </c>
      <c r="K370" s="211">
        <f t="shared" si="109"/>
        <v>4368794.43</v>
      </c>
      <c r="L370" s="211">
        <v>0</v>
      </c>
      <c r="M370" s="211">
        <v>0</v>
      </c>
      <c r="N370" s="211">
        <v>0</v>
      </c>
      <c r="O370" s="211">
        <f>IFERROR(
  IF(LOOKUP(2,1/($R$16:$R370&lt;&gt;""),$R$16:$R370)="12.2026",
    VLOOKUP(LOOKUP(2,1/($B$16:$B370&lt;&gt;""),$B$16:$B370), [1]Лист1!$C$12:$D$1205, 2, 0),
  IF(LOOKUP(2,1/($R$16:$R370&lt;&gt;""),$R$16:$R370)="12.2027",
    VLOOKUP(LOOKUP(2,1/($B$16:$B370&lt;&gt;""),$B$16:$B370), [1]Лист1!$C$1209:$D$2016, 2, 0),
  IF(LOOKUP(2,1/($R$16:$R370&lt;&gt;""),$R$16:$R370)="12.2028",
    VLOOKUP(LOOKUP(2,1/($B$16:$B370&lt;&gt;""),$B$16:$B370), [1]Лист1!$C$2020:$D$2907, 2, 0),
  ""))), "")</f>
        <v>4368794.43</v>
      </c>
      <c r="P370" s="211">
        <f>K370/H370</f>
        <v>14184.397499999999</v>
      </c>
      <c r="Q370" s="211">
        <v>9673</v>
      </c>
      <c r="R370" s="218" t="s">
        <v>565</v>
      </c>
      <c r="S370" s="48"/>
    </row>
    <row r="371" spans="1:39" ht="30" customHeight="1" x14ac:dyDescent="0.25">
      <c r="A371" s="310"/>
      <c r="B371" s="318"/>
      <c r="C371" s="308"/>
      <c r="D371" s="310"/>
      <c r="E371" s="308"/>
      <c r="F371" s="308"/>
      <c r="G371" s="308"/>
      <c r="H371" s="312"/>
      <c r="I371" s="312"/>
      <c r="J371" s="312"/>
      <c r="K371" s="211">
        <f t="shared" si="109"/>
        <v>46967.39</v>
      </c>
      <c r="L371" s="211">
        <v>0</v>
      </c>
      <c r="M371" s="211">
        <v>0</v>
      </c>
      <c r="N371" s="211">
        <v>0</v>
      </c>
      <c r="O371" s="211">
        <f>IFERROR(
  IF(LOOKUP(2,1/($R$16:$R371&lt;&gt;""),$R$16:$R371)="12.2026",
    VLOOKUP(LOOKUP(2,1/($B$16:$B371&lt;&gt;""),$B$16:$B371), [1]Лист1!$C$12:$D$1205, 2, 0),
  IF(LOOKUP(2,1/($R$16:$R371&lt;&gt;""),$R$16:$R371)="12.2027",
    VLOOKUP(LOOKUP(2,1/($B$16:$B371&lt;&gt;""),$B$16:$B371), [1]Лист1!$C$1209:$D$2016, 2, 0),
  IF(LOOKUP(2,1/($R$16:$R371&lt;&gt;""),$R$16:$R371)="12.2028",
    VLOOKUP(LOOKUP(2,1/($B$16:$B371&lt;&gt;""),$B$16:$B371), [1]Лист1!$C$2020:$D$2907, 2, 0),
  ""))), "")</f>
        <v>46967.39</v>
      </c>
      <c r="P371" s="211">
        <f>K371/H370</f>
        <v>152.49152597402596</v>
      </c>
      <c r="Q371" s="211">
        <v>9673</v>
      </c>
      <c r="R371" s="218" t="s">
        <v>564</v>
      </c>
      <c r="S371" s="48"/>
    </row>
    <row r="372" spans="1:39" s="33" customFormat="1" ht="30" customHeight="1" x14ac:dyDescent="0.25">
      <c r="A372" s="212">
        <f>IF(B372&lt;&gt;"",MAX(A$1:A371)+1,"")</f>
        <v>336</v>
      </c>
      <c r="B372" s="121" t="s">
        <v>2594</v>
      </c>
      <c r="C372" s="198">
        <v>1968</v>
      </c>
      <c r="D372" s="198" t="s">
        <v>1844</v>
      </c>
      <c r="E372" s="189" t="s">
        <v>16</v>
      </c>
      <c r="F372" s="202">
        <v>2</v>
      </c>
      <c r="G372" s="202">
        <v>2</v>
      </c>
      <c r="H372" s="191">
        <v>529.71</v>
      </c>
      <c r="I372" s="246">
        <v>0</v>
      </c>
      <c r="J372" s="240">
        <v>529.71</v>
      </c>
      <c r="K372" s="211">
        <f t="shared" ref="K372" si="110">SUM(L372:O372)</f>
        <v>6578200</v>
      </c>
      <c r="L372" s="211">
        <v>0</v>
      </c>
      <c r="M372" s="211">
        <v>0</v>
      </c>
      <c r="N372" s="211">
        <v>0</v>
      </c>
      <c r="O372" s="211">
        <f>IFERROR(
  IF(LOOKUP(2,1/($R$16:$R372&lt;&gt;""),$R$16:$R372)="12.2026",
    VLOOKUP(LOOKUP(2,1/($B$16:$B372&lt;&gt;""),$B$16:$B372), [1]Лист1!$C$12:$D$1205, 2, 0),
  IF(LOOKUP(2,1/($R$16:$R372&lt;&gt;""),$R$16:$R372)="12.2027",
    VLOOKUP(LOOKUP(2,1/($B$16:$B372&lt;&gt;""),$B$16:$B372), [1]Лист1!$C$1209:$D$2016, 2, 0),
  IF(LOOKUP(2,1/($R$16:$R372&lt;&gt;""),$R$16:$R372)="12.2028",
    VLOOKUP(LOOKUP(2,1/($B$16:$B372&lt;&gt;""),$B$16:$B372), [1]Лист1!$C$2020:$D$2907, 2, 0),
  ""))), "")</f>
        <v>6578200</v>
      </c>
      <c r="P372" s="25">
        <f t="shared" ref="P372" si="111">K372/H372</f>
        <v>12418.49313775462</v>
      </c>
      <c r="Q372" s="237">
        <v>9673</v>
      </c>
      <c r="R372" s="218" t="s">
        <v>565</v>
      </c>
      <c r="S372" s="32"/>
      <c r="T372" s="32"/>
      <c r="U372" s="32"/>
    </row>
    <row r="373" spans="1:39" ht="30" customHeight="1" x14ac:dyDescent="0.25">
      <c r="A373" s="309">
        <f>IF(B373&lt;&gt;"",MAX(A$1:A372)+1,"")</f>
        <v>337</v>
      </c>
      <c r="B373" s="317" t="s">
        <v>429</v>
      </c>
      <c r="C373" s="307">
        <v>1967</v>
      </c>
      <c r="D373" s="309" t="s">
        <v>1844</v>
      </c>
      <c r="E373" s="307" t="s">
        <v>16</v>
      </c>
      <c r="F373" s="307">
        <v>2</v>
      </c>
      <c r="G373" s="307">
        <v>2</v>
      </c>
      <c r="H373" s="311">
        <v>519.1</v>
      </c>
      <c r="I373" s="311">
        <v>0</v>
      </c>
      <c r="J373" s="311">
        <v>356.6</v>
      </c>
      <c r="K373" s="211">
        <f t="shared" si="103"/>
        <v>3088375</v>
      </c>
      <c r="L373" s="211">
        <v>0</v>
      </c>
      <c r="M373" s="211">
        <v>0</v>
      </c>
      <c r="N373" s="211">
        <v>0</v>
      </c>
      <c r="O373" s="211">
        <f>IFERROR(
  IF(LOOKUP(2,1/($R$16:$R373&lt;&gt;""),$R$16:$R373)="12.2026",
    VLOOKUP(LOOKUP(2,1/($B$16:$B373&lt;&gt;""),$B$16:$B373), [1]Лист1!$C$12:$D$1205, 2, 0),
  IF(LOOKUP(2,1/($R$16:$R373&lt;&gt;""),$R$16:$R373)="12.2027",
    VLOOKUP(LOOKUP(2,1/($B$16:$B373&lt;&gt;""),$B$16:$B373), [1]Лист1!$C$1209:$D$2016, 2, 0),
  IF(LOOKUP(2,1/($R$16:$R373&lt;&gt;""),$R$16:$R373)="12.2028",
    VLOOKUP(LOOKUP(2,1/($B$16:$B373&lt;&gt;""),$B$16:$B373), [1]Лист1!$C$2020:$D$2907, 2, 0),
  ""))), "")</f>
        <v>3088375</v>
      </c>
      <c r="P373" s="211">
        <f>K373/H373</f>
        <v>5949.4798690040452</v>
      </c>
      <c r="Q373" s="211">
        <v>9673</v>
      </c>
      <c r="R373" s="218" t="s">
        <v>565</v>
      </c>
      <c r="S373" s="48"/>
    </row>
    <row r="374" spans="1:39" ht="30" customHeight="1" x14ac:dyDescent="0.25">
      <c r="A374" s="310"/>
      <c r="B374" s="318"/>
      <c r="C374" s="308"/>
      <c r="D374" s="310"/>
      <c r="E374" s="308"/>
      <c r="F374" s="308"/>
      <c r="G374" s="308"/>
      <c r="H374" s="312"/>
      <c r="I374" s="312"/>
      <c r="J374" s="312"/>
      <c r="K374" s="211">
        <f t="shared" si="103"/>
        <v>548336</v>
      </c>
      <c r="L374" s="211">
        <v>0</v>
      </c>
      <c r="M374" s="211">
        <v>0</v>
      </c>
      <c r="N374" s="211">
        <v>0</v>
      </c>
      <c r="O374" s="211">
        <f>IFERROR(
  IF(LOOKUP(2,1/($R$16:$R374&lt;&gt;""),$R$16:$R374)="12.2026",
    VLOOKUP(LOOKUP(2,1/($B$16:$B374&lt;&gt;""),$B$16:$B374), [1]Лист1!$C$12:$D$1205, 2, 0),
  IF(LOOKUP(2,1/($R$16:$R374&lt;&gt;""),$R$16:$R374)="12.2027",
    VLOOKUP(LOOKUP(2,1/($B$16:$B374&lt;&gt;""),$B$16:$B374), [1]Лист1!$C$1209:$D$2016, 2, 0),
  IF(LOOKUP(2,1/($R$16:$R374&lt;&gt;""),$R$16:$R374)="12.2028",
    VLOOKUP(LOOKUP(2,1/($B$16:$B374&lt;&gt;""),$B$16:$B374), [1]Лист1!$C$2020:$D$2907, 2, 0),
  ""))), "")</f>
        <v>548336</v>
      </c>
      <c r="P374" s="211">
        <f>K374/H373</f>
        <v>1056.3205548063956</v>
      </c>
      <c r="Q374" s="211">
        <v>9673</v>
      </c>
      <c r="R374" s="218" t="s">
        <v>564</v>
      </c>
      <c r="S374" s="48"/>
    </row>
    <row r="375" spans="1:39" ht="30" customHeight="1" x14ac:dyDescent="0.25">
      <c r="A375" s="212">
        <f>IF(B375&lt;&gt;"",MAX(A$1:A374)+1,"")</f>
        <v>338</v>
      </c>
      <c r="B375" s="223" t="s">
        <v>451</v>
      </c>
      <c r="C375" s="210">
        <v>1969</v>
      </c>
      <c r="D375" s="212" t="s">
        <v>1844</v>
      </c>
      <c r="E375" s="210" t="s">
        <v>16</v>
      </c>
      <c r="F375" s="210">
        <v>2</v>
      </c>
      <c r="G375" s="210">
        <v>3</v>
      </c>
      <c r="H375" s="211">
        <v>1006</v>
      </c>
      <c r="I375" s="211">
        <v>554.52</v>
      </c>
      <c r="J375" s="211">
        <v>451.48</v>
      </c>
      <c r="K375" s="211">
        <f>SUM(L375:O375)</f>
        <v>5013004</v>
      </c>
      <c r="L375" s="211">
        <v>0</v>
      </c>
      <c r="M375" s="211">
        <v>0</v>
      </c>
      <c r="N375" s="211">
        <v>0</v>
      </c>
      <c r="O375" s="211">
        <f>IFERROR(
  IF(LOOKUP(2,1/($R$16:$R375&lt;&gt;""),$R$16:$R375)="12.2026",
    VLOOKUP(LOOKUP(2,1/($B$16:$B375&lt;&gt;""),$B$16:$B375), [1]Лист1!$C$12:$D$1205, 2, 0),
  IF(LOOKUP(2,1/($R$16:$R375&lt;&gt;""),$R$16:$R375)="12.2027",
    VLOOKUP(LOOKUP(2,1/($B$16:$B375&lt;&gt;""),$B$16:$B375), [1]Лист1!$C$1209:$D$2016, 2, 0),
  IF(LOOKUP(2,1/($R$16:$R375&lt;&gt;""),$R$16:$R375)="12.2028",
    VLOOKUP(LOOKUP(2,1/($B$16:$B375&lt;&gt;""),$B$16:$B375), [1]Лист1!$C$2020:$D$2907, 2, 0),
  ""))), "")</f>
        <v>5013004</v>
      </c>
      <c r="P375" s="211">
        <f>K375/H375</f>
        <v>4983.1053677932405</v>
      </c>
      <c r="Q375" s="211">
        <v>9673</v>
      </c>
      <c r="R375" s="218" t="s">
        <v>563</v>
      </c>
      <c r="S375" s="48"/>
    </row>
    <row r="376" spans="1:39" ht="30" customHeight="1" x14ac:dyDescent="0.25">
      <c r="A376" s="212">
        <f>IF(B376&lt;&gt;"",MAX(A$1:A375)+1,"")</f>
        <v>339</v>
      </c>
      <c r="B376" s="223" t="s">
        <v>2525</v>
      </c>
      <c r="C376" s="212">
        <v>1971</v>
      </c>
      <c r="D376" s="212" t="s">
        <v>1844</v>
      </c>
      <c r="E376" s="210" t="s">
        <v>16</v>
      </c>
      <c r="F376" s="122">
        <v>2</v>
      </c>
      <c r="G376" s="122">
        <v>2</v>
      </c>
      <c r="H376" s="211">
        <v>982.4</v>
      </c>
      <c r="I376" s="211">
        <v>0</v>
      </c>
      <c r="J376" s="239">
        <v>693.2</v>
      </c>
      <c r="K376" s="211">
        <f>SUM(L376:O376)</f>
        <v>4023912</v>
      </c>
      <c r="L376" s="211">
        <v>0</v>
      </c>
      <c r="M376" s="211">
        <v>0</v>
      </c>
      <c r="N376" s="211">
        <v>0</v>
      </c>
      <c r="O376" s="211">
        <f>IFERROR(
  IF(LOOKUP(2,1/($R$16:$R376&lt;&gt;""),$R$16:$R376)="12.2026",
    VLOOKUP(LOOKUP(2,1/($B$16:$B376&lt;&gt;""),$B$16:$B376), [1]Лист1!$C$12:$D$1205, 2, 0),
  IF(LOOKUP(2,1/($R$16:$R376&lt;&gt;""),$R$16:$R376)="12.2027",
    VLOOKUP(LOOKUP(2,1/($B$16:$B376&lt;&gt;""),$B$16:$B376), [1]Лист1!$C$1209:$D$2016, 2, 0),
  IF(LOOKUP(2,1/($R$16:$R376&lt;&gt;""),$R$16:$R376)="12.2028",
    VLOOKUP(LOOKUP(2,1/($B$16:$B376&lt;&gt;""),$B$16:$B376), [1]Лист1!$C$2020:$D$2907, 2, 0),
  ""))), "")</f>
        <v>4023912</v>
      </c>
      <c r="P376" s="211">
        <f>K376/H376</f>
        <v>4096.001628664495</v>
      </c>
      <c r="Q376" s="211">
        <v>9673</v>
      </c>
      <c r="R376" s="218" t="s">
        <v>563</v>
      </c>
      <c r="S376" s="48"/>
    </row>
    <row r="377" spans="1:39" s="124" customFormat="1" ht="30" customHeight="1" x14ac:dyDescent="0.25">
      <c r="A377" s="212">
        <f>IF(B377&lt;&gt;"",MAX(A$1:A376)+1,"")</f>
        <v>340</v>
      </c>
      <c r="B377" s="223" t="s">
        <v>2526</v>
      </c>
      <c r="C377" s="212">
        <v>1971</v>
      </c>
      <c r="D377" s="212" t="s">
        <v>1844</v>
      </c>
      <c r="E377" s="210" t="s">
        <v>16</v>
      </c>
      <c r="F377" s="122">
        <v>2</v>
      </c>
      <c r="G377" s="122">
        <v>2</v>
      </c>
      <c r="H377" s="211">
        <v>997.5</v>
      </c>
      <c r="I377" s="211">
        <v>0</v>
      </c>
      <c r="J377" s="239">
        <v>728.8</v>
      </c>
      <c r="K377" s="211">
        <f>SUM(L377:O377)</f>
        <v>1998117.5</v>
      </c>
      <c r="L377" s="211">
        <v>0</v>
      </c>
      <c r="M377" s="211">
        <v>0</v>
      </c>
      <c r="N377" s="211">
        <v>0</v>
      </c>
      <c r="O377" s="211">
        <f>IFERROR(
  IF(LOOKUP(2,1/($R$16:$R377&lt;&gt;""),$R$16:$R377)="12.2026",
    VLOOKUP(LOOKUP(2,1/($B$16:$B377&lt;&gt;""),$B$16:$B377), [1]Лист1!$C$12:$D$1205, 2, 0),
  IF(LOOKUP(2,1/($R$16:$R377&lt;&gt;""),$R$16:$R377)="12.2027",
    VLOOKUP(LOOKUP(2,1/($B$16:$B377&lt;&gt;""),$B$16:$B377), [1]Лист1!$C$1209:$D$2016, 2, 0),
  IF(LOOKUP(2,1/($R$16:$R377&lt;&gt;""),$R$16:$R377)="12.2028",
    VLOOKUP(LOOKUP(2,1/($B$16:$B377&lt;&gt;""),$B$16:$B377), [1]Лист1!$C$2020:$D$2907, 2, 0),
  ""))), "")</f>
        <v>1998117.5</v>
      </c>
      <c r="P377" s="211">
        <f>K377/H377</f>
        <v>2003.125313283208</v>
      </c>
      <c r="Q377" s="211">
        <v>9673</v>
      </c>
      <c r="R377" s="218" t="s">
        <v>563</v>
      </c>
      <c r="S377" s="123"/>
      <c r="T377" s="123"/>
      <c r="U377" s="123"/>
    </row>
    <row r="378" spans="1:39" ht="30" customHeight="1" x14ac:dyDescent="0.25">
      <c r="A378" s="309">
        <f>IF(B378&lt;&gt;"",MAX(A$1:A377)+1,"")</f>
        <v>341</v>
      </c>
      <c r="B378" s="317" t="s">
        <v>2345</v>
      </c>
      <c r="C378" s="309">
        <v>1988</v>
      </c>
      <c r="D378" s="309" t="s">
        <v>1844</v>
      </c>
      <c r="E378" s="309" t="s">
        <v>18</v>
      </c>
      <c r="F378" s="309">
        <v>3</v>
      </c>
      <c r="G378" s="309">
        <v>1</v>
      </c>
      <c r="H378" s="311">
        <v>735.09</v>
      </c>
      <c r="I378" s="311">
        <v>0</v>
      </c>
      <c r="J378" s="311">
        <v>645</v>
      </c>
      <c r="K378" s="192">
        <f t="shared" ref="K378:K381" si="112">SUM(L378:O378)</f>
        <v>3100000</v>
      </c>
      <c r="L378" s="192">
        <v>0</v>
      </c>
      <c r="M378" s="192">
        <v>0</v>
      </c>
      <c r="N378" s="192">
        <v>0</v>
      </c>
      <c r="O378" s="211">
        <f>IFERROR(
  IF(LOOKUP(2,1/($R$16:$R378&lt;&gt;""),$R$16:$R378)="12.2026",
    VLOOKUP(LOOKUP(2,1/($B$16:$B378&lt;&gt;""),$B$16:$B378), [1]Лист1!$C$12:$D$1205, 2, 0),
  IF(LOOKUP(2,1/($R$16:$R378&lt;&gt;""),$R$16:$R378)="12.2027",
    VLOOKUP(LOOKUP(2,1/($B$16:$B378&lt;&gt;""),$B$16:$B378), [1]Лист1!$C$1209:$D$2016, 2, 0),
  IF(LOOKUP(2,1/($R$16:$R378&lt;&gt;""),$R$16:$R378)="12.2028",
    VLOOKUP(LOOKUP(2,1/($B$16:$B378&lt;&gt;""),$B$16:$B378), [1]Лист1!$C$2020:$D$2907, 2, 0),
  ""))), "")</f>
        <v>3100000</v>
      </c>
      <c r="P378" s="192">
        <f t="shared" ref="P378:P381" si="113">K378/H378</f>
        <v>4217.1706865825954</v>
      </c>
      <c r="Q378" s="196">
        <v>9673</v>
      </c>
      <c r="R378" s="188" t="s">
        <v>565</v>
      </c>
      <c r="S378" s="116"/>
      <c r="T378" s="194"/>
      <c r="U378" s="190"/>
      <c r="V378" s="190"/>
      <c r="W378" s="190"/>
      <c r="X378" s="203"/>
      <c r="Y378" s="203"/>
      <c r="Z378" s="5"/>
      <c r="AA378" s="5"/>
      <c r="AB378" s="5"/>
      <c r="AC378" s="117"/>
      <c r="AD378" s="5"/>
      <c r="AE378" s="5"/>
      <c r="AF378" s="5"/>
      <c r="AG378" s="117"/>
      <c r="AH378" s="118"/>
      <c r="AI378" s="118"/>
      <c r="AJ378" s="97"/>
      <c r="AK378" s="48"/>
      <c r="AL378" s="48"/>
      <c r="AM378" s="48"/>
    </row>
    <row r="379" spans="1:39" ht="30" customHeight="1" x14ac:dyDescent="0.25">
      <c r="A379" s="310"/>
      <c r="B379" s="318"/>
      <c r="C379" s="310"/>
      <c r="D379" s="310"/>
      <c r="E379" s="310"/>
      <c r="F379" s="310"/>
      <c r="G379" s="310"/>
      <c r="H379" s="312"/>
      <c r="I379" s="312"/>
      <c r="J379" s="312"/>
      <c r="K379" s="211">
        <f t="shared" ref="K379" si="114">SUM(L379:O379)</f>
        <v>1537910</v>
      </c>
      <c r="L379" s="211">
        <v>0</v>
      </c>
      <c r="M379" s="211">
        <v>0</v>
      </c>
      <c r="N379" s="211">
        <v>0</v>
      </c>
      <c r="O379" s="211">
        <f>IFERROR(
  IF(LOOKUP(2,1/($R$16:$R379&lt;&gt;""),$R$16:$R379)="12.2026",
    VLOOKUP(LOOKUP(2,1/($B$16:$B379&lt;&gt;""),$B$16:$B379), [1]Лист1!$C$12:$D$1205, 2, 0),
  IF(LOOKUP(2,1/($R$16:$R379&lt;&gt;""),$R$16:$R379)="12.2027",
    VLOOKUP(LOOKUP(2,1/($B$16:$B379&lt;&gt;""),$B$16:$B379), [1]Лист1!$C$1209:$D$2016, 2, 0),
  IF(LOOKUP(2,1/($R$16:$R379&lt;&gt;""),$R$16:$R379)="12.2028",
    VLOOKUP(LOOKUP(2,1/($B$16:$B379&lt;&gt;""),$B$16:$B379), [1]Лист1!$C$2020:$D$2907, 2, 0),
  ""))), "")</f>
        <v>1537910</v>
      </c>
      <c r="P379" s="211">
        <f>K379/H378</f>
        <v>2092.1383776136254</v>
      </c>
      <c r="Q379" s="237">
        <v>9673</v>
      </c>
      <c r="R379" s="218" t="s">
        <v>563</v>
      </c>
      <c r="S379" s="43"/>
      <c r="T379" s="44"/>
      <c r="U379" s="33"/>
      <c r="V379" s="33"/>
      <c r="W379" s="33"/>
      <c r="X379" s="45"/>
      <c r="Y379" s="45"/>
      <c r="Z379" s="8"/>
      <c r="AA379" s="8"/>
      <c r="AB379" s="8"/>
      <c r="AC379" s="46"/>
      <c r="AD379" s="8"/>
      <c r="AE379" s="8"/>
      <c r="AF379" s="8"/>
      <c r="AG379" s="46"/>
      <c r="AH379" s="47"/>
      <c r="AI379" s="47"/>
      <c r="AJ379" s="43"/>
      <c r="AK379" s="48"/>
      <c r="AL379" s="48"/>
      <c r="AM379" s="48"/>
    </row>
    <row r="380" spans="1:39" ht="30" customHeight="1" x14ac:dyDescent="0.25">
      <c r="A380" s="212">
        <f>IF(B380&lt;&gt;"",MAX(A$1:A379)+1,"")</f>
        <v>342</v>
      </c>
      <c r="B380" s="223" t="s">
        <v>723</v>
      </c>
      <c r="C380" s="210">
        <v>1969</v>
      </c>
      <c r="D380" s="212" t="s">
        <v>1844</v>
      </c>
      <c r="E380" s="210" t="s">
        <v>16</v>
      </c>
      <c r="F380" s="210">
        <v>2</v>
      </c>
      <c r="G380" s="210">
        <v>2</v>
      </c>
      <c r="H380" s="211">
        <v>1091.3399999999999</v>
      </c>
      <c r="I380" s="211">
        <v>455.61</v>
      </c>
      <c r="J380" s="211">
        <v>635.73</v>
      </c>
      <c r="K380" s="211">
        <f t="shared" si="112"/>
        <v>50880.160000000003</v>
      </c>
      <c r="L380" s="211">
        <v>0</v>
      </c>
      <c r="M380" s="211">
        <v>0</v>
      </c>
      <c r="N380" s="211">
        <v>0</v>
      </c>
      <c r="O380" s="211">
        <f>IFERROR(
  IF(LOOKUP(2,1/($R$16:$R380&lt;&gt;""),$R$16:$R380)="12.2026",
    VLOOKUP(LOOKUP(2,1/($B$16:$B380&lt;&gt;""),$B$16:$B380), [1]Лист1!$C$12:$D$1205, 2, 0),
  IF(LOOKUP(2,1/($R$16:$R380&lt;&gt;""),$R$16:$R380)="12.2027",
    VLOOKUP(LOOKUP(2,1/($B$16:$B380&lt;&gt;""),$B$16:$B380), [1]Лист1!$C$1209:$D$2016, 2, 0),
  IF(LOOKUP(2,1/($R$16:$R380&lt;&gt;""),$R$16:$R380)="12.2028",
    VLOOKUP(LOOKUP(2,1/($B$16:$B380&lt;&gt;""),$B$16:$B380), [1]Лист1!$C$2020:$D$2907, 2, 0),
  ""))), "")</f>
        <v>50880.160000000003</v>
      </c>
      <c r="P380" s="211">
        <f t="shared" si="113"/>
        <v>46.621731082888935</v>
      </c>
      <c r="Q380" s="211">
        <v>9673</v>
      </c>
      <c r="R380" s="218" t="s">
        <v>565</v>
      </c>
      <c r="S380" s="48"/>
    </row>
    <row r="381" spans="1:39" ht="30" customHeight="1" x14ac:dyDescent="0.25">
      <c r="A381" s="212">
        <f>IF(B381&lt;&gt;"",MAX(A$1:A380)+1,"")</f>
        <v>343</v>
      </c>
      <c r="B381" s="223" t="s">
        <v>2346</v>
      </c>
      <c r="C381" s="212">
        <v>1990</v>
      </c>
      <c r="D381" s="212" t="s">
        <v>1844</v>
      </c>
      <c r="E381" s="212" t="s">
        <v>16</v>
      </c>
      <c r="F381" s="212">
        <v>3</v>
      </c>
      <c r="G381" s="212">
        <v>1</v>
      </c>
      <c r="H381" s="211">
        <v>633.1</v>
      </c>
      <c r="I381" s="211">
        <v>0</v>
      </c>
      <c r="J381" s="211">
        <v>598</v>
      </c>
      <c r="K381" s="211">
        <f t="shared" si="112"/>
        <v>2388614.4</v>
      </c>
      <c r="L381" s="211">
        <v>0</v>
      </c>
      <c r="M381" s="211">
        <v>0</v>
      </c>
      <c r="N381" s="211">
        <v>0</v>
      </c>
      <c r="O381" s="211">
        <f>IFERROR(
  IF(LOOKUP(2,1/($R$16:$R381&lt;&gt;""),$R$16:$R381)="12.2026",
    VLOOKUP(LOOKUP(2,1/($B$16:$B381&lt;&gt;""),$B$16:$B381), [1]Лист1!$C$12:$D$1205, 2, 0),
  IF(LOOKUP(2,1/($R$16:$R381&lt;&gt;""),$R$16:$R381)="12.2027",
    VLOOKUP(LOOKUP(2,1/($B$16:$B381&lt;&gt;""),$B$16:$B381), [1]Лист1!$C$1209:$D$2016, 2, 0),
  IF(LOOKUP(2,1/($R$16:$R381&lt;&gt;""),$R$16:$R381)="12.2028",
    VLOOKUP(LOOKUP(2,1/($B$16:$B381&lt;&gt;""),$B$16:$B381), [1]Лист1!$C$2020:$D$2907, 2, 0),
  ""))), "")</f>
        <v>2388614.4</v>
      </c>
      <c r="P381" s="211">
        <f t="shared" si="113"/>
        <v>3772.8864318433102</v>
      </c>
      <c r="Q381" s="237">
        <v>9673</v>
      </c>
      <c r="R381" s="218" t="s">
        <v>565</v>
      </c>
      <c r="S381" s="116"/>
      <c r="T381" s="194"/>
      <c r="U381" s="190"/>
      <c r="V381" s="190"/>
      <c r="W381" s="190"/>
      <c r="X381" s="203"/>
      <c r="Y381" s="203"/>
      <c r="Z381" s="5"/>
      <c r="AA381" s="5"/>
      <c r="AB381" s="5"/>
      <c r="AC381" s="117"/>
      <c r="AD381" s="5"/>
      <c r="AE381" s="5"/>
      <c r="AF381" s="5"/>
      <c r="AG381" s="117"/>
      <c r="AH381" s="118"/>
      <c r="AI381" s="118"/>
      <c r="AJ381" s="97"/>
      <c r="AK381" s="48"/>
      <c r="AL381" s="48"/>
      <c r="AM381" s="48"/>
    </row>
    <row r="382" spans="1:39" ht="30" customHeight="1" x14ac:dyDescent="0.25">
      <c r="A382" s="182" t="s">
        <v>2079</v>
      </c>
      <c r="B382" s="182"/>
      <c r="C382" s="182"/>
      <c r="D382" s="182"/>
      <c r="E382" s="182"/>
      <c r="F382" s="182"/>
      <c r="G382" s="182"/>
      <c r="H382" s="182"/>
      <c r="I382" s="182"/>
      <c r="J382" s="182"/>
      <c r="K382" s="182"/>
      <c r="L382" s="182"/>
      <c r="M382" s="182"/>
      <c r="N382" s="182"/>
      <c r="O382" s="182"/>
      <c r="P382" s="182"/>
      <c r="Q382" s="182"/>
      <c r="R382" s="182"/>
      <c r="S382" s="48"/>
    </row>
    <row r="383" spans="1:39" ht="30" customHeight="1" x14ac:dyDescent="0.25">
      <c r="A383" s="388" t="s">
        <v>2080</v>
      </c>
      <c r="B383" s="388"/>
      <c r="C383" s="181" t="s">
        <v>17</v>
      </c>
      <c r="D383" s="296" t="s">
        <v>17</v>
      </c>
      <c r="E383" s="181" t="s">
        <v>17</v>
      </c>
      <c r="F383" s="181" t="s">
        <v>17</v>
      </c>
      <c r="G383" s="181" t="s">
        <v>17</v>
      </c>
      <c r="H383" s="297">
        <f>SUM(H384:H445)</f>
        <v>354095.61999999988</v>
      </c>
      <c r="I383" s="297">
        <f t="shared" ref="I383:O383" si="115">SUM(I384:I445)</f>
        <v>2743.6</v>
      </c>
      <c r="J383" s="297">
        <f t="shared" si="115"/>
        <v>342439.03999999992</v>
      </c>
      <c r="K383" s="297">
        <f t="shared" si="115"/>
        <v>728460255.92000031</v>
      </c>
      <c r="L383" s="297">
        <f t="shared" si="115"/>
        <v>0</v>
      </c>
      <c r="M383" s="297">
        <f t="shared" si="115"/>
        <v>0</v>
      </c>
      <c r="N383" s="297">
        <f t="shared" si="115"/>
        <v>0</v>
      </c>
      <c r="O383" s="297">
        <f t="shared" si="115"/>
        <v>728460255.92000031</v>
      </c>
      <c r="P383" s="297">
        <f>K383/H383</f>
        <v>2057.2416454064032</v>
      </c>
      <c r="Q383" s="298" t="s">
        <v>17</v>
      </c>
      <c r="R383" s="299" t="s">
        <v>17</v>
      </c>
      <c r="S383" s="48"/>
    </row>
    <row r="384" spans="1:39" s="112" customFormat="1" ht="30" customHeight="1" x14ac:dyDescent="0.25">
      <c r="A384" s="285">
        <f>IF(B384&lt;&gt;"",MAX(A$1:A383)+1,"")</f>
        <v>344</v>
      </c>
      <c r="B384" s="283" t="s">
        <v>1952</v>
      </c>
      <c r="C384" s="285">
        <v>1975</v>
      </c>
      <c r="D384" s="285" t="s">
        <v>1844</v>
      </c>
      <c r="E384" s="287" t="s">
        <v>18</v>
      </c>
      <c r="F384" s="287">
        <v>8</v>
      </c>
      <c r="G384" s="287">
        <v>4</v>
      </c>
      <c r="H384" s="282">
        <v>7208</v>
      </c>
      <c r="I384" s="282">
        <v>102.9</v>
      </c>
      <c r="J384" s="282">
        <v>7100.7</v>
      </c>
      <c r="K384" s="282">
        <f t="shared" ref="K384" si="116">SUM(L384:O384)</f>
        <v>38163718.800000004</v>
      </c>
      <c r="L384" s="282">
        <v>0</v>
      </c>
      <c r="M384" s="282">
        <v>0</v>
      </c>
      <c r="N384" s="282">
        <v>0</v>
      </c>
      <c r="O384" s="282">
        <f>IFERROR(
  IF(LOOKUP(2,1/($R$16:$R384&lt;&gt;""),$R$16:$R384)="12.2026",
    VLOOKUP(LOOKUP(2,1/($B$16:$B384&lt;&gt;""),$B$16:$B384), [1]Лист1!$C$12:$D$1205, 2, 0),
  IF(LOOKUP(2,1/($R$16:$R384&lt;&gt;""),$R$16:$R384)="12.2027",
    VLOOKUP(LOOKUP(2,1/($B$16:$B384&lt;&gt;""),$B$16:$B384), [1]Лист1!$C$1209:$D$2016, 2, 0),
  IF(LOOKUP(2,1/($R$16:$R384&lt;&gt;""),$R$16:$R384)="12.2028",
    VLOOKUP(LOOKUP(2,1/($B$16:$B384&lt;&gt;""),$B$16:$B384), [1]Лист1!$C$2020:$D$2907, 2, 0),
  ""))), "")</f>
        <v>38163718.800000004</v>
      </c>
      <c r="P384" s="282">
        <f>K384/H384</f>
        <v>5294.6335738068819</v>
      </c>
      <c r="Q384" s="282">
        <v>9673</v>
      </c>
      <c r="R384" s="294" t="s">
        <v>564</v>
      </c>
      <c r="S384" s="111"/>
      <c r="T384" s="111"/>
      <c r="U384" s="111"/>
    </row>
    <row r="385" spans="1:39" ht="30" customHeight="1" x14ac:dyDescent="0.25">
      <c r="A385" s="309">
        <f>IF(B385&lt;&gt;"",MAX(A$1:A384)+1,"")</f>
        <v>345</v>
      </c>
      <c r="B385" s="317" t="s">
        <v>2347</v>
      </c>
      <c r="C385" s="309">
        <v>1975</v>
      </c>
      <c r="D385" s="309" t="s">
        <v>1844</v>
      </c>
      <c r="E385" s="309" t="s">
        <v>18</v>
      </c>
      <c r="F385" s="309">
        <v>5</v>
      </c>
      <c r="G385" s="309">
        <v>3</v>
      </c>
      <c r="H385" s="311">
        <v>4685.8999999999996</v>
      </c>
      <c r="I385" s="311">
        <v>0</v>
      </c>
      <c r="J385" s="311">
        <v>3987.2</v>
      </c>
      <c r="K385" s="256">
        <f t="shared" ref="K385:K388" si="117">SUM(L385:O385)</f>
        <v>21025605.369999997</v>
      </c>
      <c r="L385" s="256">
        <v>0</v>
      </c>
      <c r="M385" s="256">
        <v>0</v>
      </c>
      <c r="N385" s="256">
        <v>0</v>
      </c>
      <c r="O385" s="256">
        <f>IFERROR(
  IF(LOOKUP(2,1/($R$16:$R385&lt;&gt;""),$R$16:$R385)="12.2026",
    VLOOKUP(LOOKUP(2,1/($B$16:$B385&lt;&gt;""),$B$16:$B385), [1]Лист1!$C$12:$D$1205, 2, 0),
  IF(LOOKUP(2,1/($R$16:$R385&lt;&gt;""),$R$16:$R385)="12.2027",
    VLOOKUP(LOOKUP(2,1/($B$16:$B385&lt;&gt;""),$B$16:$B385), [1]Лист1!$C$1209:$D$2016, 2, 0),
  IF(LOOKUP(2,1/($R$16:$R385&lt;&gt;""),$R$16:$R385)="12.2028",
    VLOOKUP(LOOKUP(2,1/($B$16:$B385&lt;&gt;""),$B$16:$B385), [1]Лист1!$C$2020:$D$2907, 2, 0),
  ""))), "")</f>
        <v>21025605.369999997</v>
      </c>
      <c r="P385" s="256">
        <f t="shared" ref="P385:P389" si="118">K385/H385</f>
        <v>4486.9940395655049</v>
      </c>
      <c r="Q385" s="275">
        <v>9673</v>
      </c>
      <c r="R385" s="188" t="s">
        <v>564</v>
      </c>
      <c r="S385" s="116"/>
      <c r="T385" s="194"/>
      <c r="U385" s="190"/>
      <c r="V385" s="190"/>
      <c r="W385" s="190"/>
      <c r="X385" s="203"/>
      <c r="Y385" s="203"/>
      <c r="Z385" s="5"/>
      <c r="AA385" s="5"/>
      <c r="AB385" s="5"/>
      <c r="AC385" s="117"/>
      <c r="AD385" s="5"/>
      <c r="AE385" s="5"/>
      <c r="AF385" s="5"/>
      <c r="AG385" s="117"/>
      <c r="AH385" s="118"/>
      <c r="AI385" s="118"/>
      <c r="AJ385" s="97"/>
      <c r="AK385" s="48"/>
      <c r="AL385" s="48"/>
      <c r="AM385" s="48"/>
    </row>
    <row r="386" spans="1:39" ht="30" customHeight="1" x14ac:dyDescent="0.25">
      <c r="A386" s="310"/>
      <c r="B386" s="318"/>
      <c r="C386" s="310"/>
      <c r="D386" s="310"/>
      <c r="E386" s="310"/>
      <c r="F386" s="310"/>
      <c r="G386" s="310"/>
      <c r="H386" s="312"/>
      <c r="I386" s="312"/>
      <c r="J386" s="312"/>
      <c r="K386" s="211">
        <f t="shared" ref="K386" si="119">SUM(L386:O386)</f>
        <v>9172720</v>
      </c>
      <c r="L386" s="211">
        <v>0</v>
      </c>
      <c r="M386" s="211">
        <v>0</v>
      </c>
      <c r="N386" s="211">
        <v>0</v>
      </c>
      <c r="O386" s="211">
        <f>IFERROR(
  IF(LOOKUP(2,1/($R$16:$R386&lt;&gt;""),$R$16:$R386)="12.2026",
    VLOOKUP(LOOKUP(2,1/($B$16:$B386&lt;&gt;""),$B$16:$B386), [1]Лист1!$C$12:$D$1205, 2, 0),
  IF(LOOKUP(2,1/($R$16:$R386&lt;&gt;""),$R$16:$R386)="12.2027",
    VLOOKUP(LOOKUP(2,1/($B$16:$B386&lt;&gt;""),$B$16:$B386), [1]Лист1!$C$1209:$D$2016, 2, 0),
  IF(LOOKUP(2,1/($R$16:$R386&lt;&gt;""),$R$16:$R386)="12.2028",
    VLOOKUP(LOOKUP(2,1/($B$16:$B386&lt;&gt;""),$B$16:$B386), [1]Лист1!$C$2020:$D$2907, 2, 0),
  ""))), "")</f>
        <v>9172720</v>
      </c>
      <c r="P386" s="211">
        <f>K386/H385</f>
        <v>1957.5150984869504</v>
      </c>
      <c r="Q386" s="237">
        <v>9673</v>
      </c>
      <c r="R386" s="218" t="s">
        <v>563</v>
      </c>
      <c r="S386" s="43"/>
      <c r="T386" s="44"/>
      <c r="U386" s="33"/>
      <c r="V386" s="33"/>
      <c r="W386" s="33"/>
      <c r="X386" s="45"/>
      <c r="Y386" s="45"/>
      <c r="Z386" s="8"/>
      <c r="AA386" s="8"/>
      <c r="AB386" s="8"/>
      <c r="AC386" s="46"/>
      <c r="AD386" s="8"/>
      <c r="AE386" s="8"/>
      <c r="AF386" s="8"/>
      <c r="AG386" s="46"/>
      <c r="AH386" s="47"/>
      <c r="AI386" s="47"/>
      <c r="AJ386" s="43"/>
      <c r="AK386" s="48"/>
      <c r="AL386" s="48"/>
      <c r="AM386" s="48"/>
    </row>
    <row r="387" spans="1:39" ht="30" customHeight="1" x14ac:dyDescent="0.25">
      <c r="A387" s="212">
        <f>IF(B387&lt;&gt;"",MAX(A$1:A386)+1,"")</f>
        <v>346</v>
      </c>
      <c r="B387" s="194" t="s">
        <v>2656</v>
      </c>
      <c r="C387" s="199">
        <v>1979</v>
      </c>
      <c r="D387" s="199" t="s">
        <v>1844</v>
      </c>
      <c r="E387" s="199" t="s">
        <v>16</v>
      </c>
      <c r="F387" s="199">
        <v>5</v>
      </c>
      <c r="G387" s="199">
        <v>1</v>
      </c>
      <c r="H387" s="192">
        <v>2242.0500000000002</v>
      </c>
      <c r="I387" s="192">
        <v>243</v>
      </c>
      <c r="J387" s="192">
        <v>1951.25</v>
      </c>
      <c r="K387" s="211">
        <f t="shared" ref="K387" si="120">SUM(L387:O387)</f>
        <v>18865021.75</v>
      </c>
      <c r="L387" s="211">
        <v>0</v>
      </c>
      <c r="M387" s="211">
        <v>0</v>
      </c>
      <c r="N387" s="211">
        <v>0</v>
      </c>
      <c r="O387" s="211">
        <f>IFERROR(
  IF(R387="12.2026", VLOOKUP(B387, [1]Лист1!$C$12:$D$1205, 2, 0),
  IF(R387="12.2027", VLOOKUP(B387, [1]Лист1!$C$1209:$D$2016, 2, 0),
  IF(R387="12.2028", VLOOKUP(B387, [1]Лист1!$C$2020:$D$2907, 2, 0)))
), "")</f>
        <v>18865021.75</v>
      </c>
      <c r="P387" s="211">
        <f>K387/H387</f>
        <v>8414.1842287192521</v>
      </c>
      <c r="Q387" s="237">
        <v>9673</v>
      </c>
      <c r="R387" s="218" t="s">
        <v>564</v>
      </c>
      <c r="S387" s="43"/>
      <c r="T387" s="44"/>
      <c r="U387" s="33"/>
      <c r="V387" s="33"/>
      <c r="W387" s="33"/>
      <c r="X387" s="45"/>
      <c r="Y387" s="45"/>
      <c r="Z387" s="8"/>
      <c r="AA387" s="8"/>
      <c r="AB387" s="8"/>
      <c r="AC387" s="46"/>
      <c r="AD387" s="8"/>
      <c r="AE387" s="8"/>
      <c r="AF387" s="8"/>
      <c r="AG387" s="46"/>
      <c r="AH387" s="47"/>
      <c r="AI387" s="47"/>
      <c r="AJ387" s="43"/>
      <c r="AK387" s="48"/>
      <c r="AL387" s="48"/>
      <c r="AM387" s="48"/>
    </row>
    <row r="388" spans="1:39" ht="30" customHeight="1" x14ac:dyDescent="0.25">
      <c r="A388" s="212">
        <f>IF(B388&lt;&gt;"",MAX(A$1:A387)+1,"")</f>
        <v>347</v>
      </c>
      <c r="B388" s="223" t="s">
        <v>761</v>
      </c>
      <c r="C388" s="212">
        <v>1976</v>
      </c>
      <c r="D388" s="212" t="s">
        <v>1844</v>
      </c>
      <c r="E388" s="210" t="s">
        <v>109</v>
      </c>
      <c r="F388" s="210">
        <v>9</v>
      </c>
      <c r="G388" s="210">
        <v>6</v>
      </c>
      <c r="H388" s="211">
        <v>11688</v>
      </c>
      <c r="I388" s="211">
        <v>0</v>
      </c>
      <c r="J388" s="211">
        <v>11652</v>
      </c>
      <c r="K388" s="211">
        <f t="shared" si="117"/>
        <v>85005800</v>
      </c>
      <c r="L388" s="211">
        <v>0</v>
      </c>
      <c r="M388" s="211">
        <v>0</v>
      </c>
      <c r="N388" s="211">
        <v>0</v>
      </c>
      <c r="O388" s="211">
        <f>IFERROR(
  IF(R388="12.2026", VLOOKUP(B388, [1]Лист1!$C$12:$D$1205, 2, 0),
  IF(R388="12.2027", VLOOKUP(B388, [1]Лист1!$C$1209:$D$2016, 2, 0),
  IF(R388="12.2028", VLOOKUP(B388, [1]Лист1!$C$2020:$D$2907, 2, 0)))
), "")</f>
        <v>85005800</v>
      </c>
      <c r="P388" s="211">
        <f t="shared" si="118"/>
        <v>7272.9123887748119</v>
      </c>
      <c r="Q388" s="211">
        <v>9673</v>
      </c>
      <c r="R388" s="218" t="s">
        <v>563</v>
      </c>
      <c r="S388" s="48"/>
    </row>
    <row r="389" spans="1:39" ht="30" customHeight="1" x14ac:dyDescent="0.25">
      <c r="A389" s="309">
        <f>IF(B389&lt;&gt;"",MAX(A$1:A388)+1,"")</f>
        <v>348</v>
      </c>
      <c r="B389" s="317" t="s">
        <v>2348</v>
      </c>
      <c r="C389" s="309">
        <v>1978</v>
      </c>
      <c r="D389" s="309" t="s">
        <v>1844</v>
      </c>
      <c r="E389" s="309" t="s">
        <v>18</v>
      </c>
      <c r="F389" s="309">
        <v>9</v>
      </c>
      <c r="G389" s="309">
        <v>6</v>
      </c>
      <c r="H389" s="311">
        <v>11815.2</v>
      </c>
      <c r="I389" s="311">
        <v>0</v>
      </c>
      <c r="J389" s="311">
        <v>10820.1</v>
      </c>
      <c r="K389" s="211">
        <f t="shared" ref="K389" si="121">SUM(L389:O389)</f>
        <v>63774085.259999998</v>
      </c>
      <c r="L389" s="211">
        <v>0</v>
      </c>
      <c r="M389" s="211">
        <v>0</v>
      </c>
      <c r="N389" s="211">
        <v>0</v>
      </c>
      <c r="O389" s="211">
        <f>IFERROR(
  IF(LOOKUP(2,1/($R$16:$R389&lt;&gt;""),$R$16:$R389)="12.2026",
    VLOOKUP(LOOKUP(2,1/($B$16:$B389&lt;&gt;""),$B$16:$B389), [1]Лист1!$C$12:$D$1205, 2, 0),
  IF(LOOKUP(2,1/($R$16:$R389&lt;&gt;""),$R$16:$R389)="12.2027",
    VLOOKUP(LOOKUP(2,1/($B$16:$B389&lt;&gt;""),$B$16:$B389), [1]Лист1!$C$1209:$D$2016, 2, 0),
  IF(LOOKUP(2,1/($R$16:$R389&lt;&gt;""),$R$16:$R389)="12.2028",
    VLOOKUP(LOOKUP(2,1/($B$16:$B389&lt;&gt;""),$B$16:$B389), [1]Лист1!$C$2020:$D$2907, 2, 0),
  ""))), "")</f>
        <v>63774085.259999998</v>
      </c>
      <c r="P389" s="211">
        <f t="shared" si="118"/>
        <v>5397.630616494007</v>
      </c>
      <c r="Q389" s="237">
        <v>9673</v>
      </c>
      <c r="R389" s="218" t="s">
        <v>564</v>
      </c>
      <c r="S389" s="116"/>
      <c r="T389" s="194"/>
      <c r="U389" s="190"/>
      <c r="V389" s="190"/>
      <c r="W389" s="190"/>
      <c r="X389" s="203"/>
      <c r="Y389" s="203"/>
      <c r="Z389" s="5"/>
      <c r="AA389" s="5"/>
      <c r="AB389" s="5"/>
      <c r="AC389" s="117"/>
      <c r="AD389" s="5"/>
      <c r="AE389" s="5"/>
      <c r="AF389" s="5"/>
      <c r="AG389" s="117"/>
      <c r="AH389" s="118"/>
      <c r="AI389" s="118"/>
      <c r="AJ389" s="97"/>
      <c r="AK389" s="48"/>
      <c r="AL389" s="48"/>
      <c r="AM389" s="48"/>
    </row>
    <row r="390" spans="1:39" ht="30" customHeight="1" x14ac:dyDescent="0.25">
      <c r="A390" s="310"/>
      <c r="B390" s="318"/>
      <c r="C390" s="310"/>
      <c r="D390" s="310"/>
      <c r="E390" s="310"/>
      <c r="F390" s="310"/>
      <c r="G390" s="310"/>
      <c r="H390" s="312"/>
      <c r="I390" s="312"/>
      <c r="J390" s="312"/>
      <c r="K390" s="191">
        <f t="shared" ref="K390" si="122">SUM(L390:O390)</f>
        <v>9520480</v>
      </c>
      <c r="L390" s="191">
        <v>0</v>
      </c>
      <c r="M390" s="191">
        <v>0</v>
      </c>
      <c r="N390" s="191">
        <v>0</v>
      </c>
      <c r="O390" s="211">
        <f>IFERROR(
  IF(LOOKUP(2,1/($R$16:$R390&lt;&gt;""),$R$16:$R390)="12.2026",
    VLOOKUP(LOOKUP(2,1/($B$16:$B390&lt;&gt;""),$B$16:$B390), [1]Лист1!$C$12:$D$1205, 2, 0),
  IF(LOOKUP(2,1/($R$16:$R390&lt;&gt;""),$R$16:$R390)="12.2027",
    VLOOKUP(LOOKUP(2,1/($B$16:$B390&lt;&gt;""),$B$16:$B390), [1]Лист1!$C$1209:$D$2016, 2, 0),
  IF(LOOKUP(2,1/($R$16:$R390&lt;&gt;""),$R$16:$R390)="12.2028",
    VLOOKUP(LOOKUP(2,1/($B$16:$B390&lt;&gt;""),$B$16:$B390), [1]Лист1!$C$2020:$D$2907, 2, 0),
  ""))), "")</f>
        <v>9520480</v>
      </c>
      <c r="P390" s="191">
        <f>K390/H389</f>
        <v>805.78238201638567</v>
      </c>
      <c r="Q390" s="195">
        <v>9673</v>
      </c>
      <c r="R390" s="101" t="s">
        <v>563</v>
      </c>
      <c r="S390" s="43"/>
      <c r="T390" s="44"/>
      <c r="U390" s="33"/>
      <c r="V390" s="33"/>
      <c r="W390" s="33"/>
      <c r="X390" s="45"/>
      <c r="Y390" s="45"/>
      <c r="Z390" s="8"/>
      <c r="AA390" s="8"/>
      <c r="AB390" s="8"/>
      <c r="AC390" s="46"/>
      <c r="AD390" s="8"/>
      <c r="AE390" s="8"/>
      <c r="AF390" s="8"/>
      <c r="AG390" s="46"/>
      <c r="AH390" s="47"/>
      <c r="AI390" s="47"/>
      <c r="AJ390" s="43"/>
      <c r="AK390" s="48"/>
      <c r="AL390" s="48"/>
      <c r="AM390" s="48"/>
    </row>
    <row r="391" spans="1:39" ht="30" customHeight="1" x14ac:dyDescent="0.25">
      <c r="A391" s="212">
        <f>IF(B391&lt;&gt;"",MAX(A$1:A390)+1,"")</f>
        <v>349</v>
      </c>
      <c r="B391" s="223" t="s">
        <v>1979</v>
      </c>
      <c r="C391" s="212">
        <v>1979</v>
      </c>
      <c r="D391" s="212" t="s">
        <v>1844</v>
      </c>
      <c r="E391" s="210" t="s">
        <v>18</v>
      </c>
      <c r="F391" s="210">
        <v>9</v>
      </c>
      <c r="G391" s="210">
        <v>2</v>
      </c>
      <c r="H391" s="211">
        <v>3636.5</v>
      </c>
      <c r="I391" s="211">
        <v>0</v>
      </c>
      <c r="J391" s="211">
        <v>3615.45</v>
      </c>
      <c r="K391" s="211">
        <f t="shared" ref="K391:K394" si="123">SUM(L391:O391)</f>
        <v>7242049.1500000004</v>
      </c>
      <c r="L391" s="211">
        <v>0</v>
      </c>
      <c r="M391" s="211">
        <v>0</v>
      </c>
      <c r="N391" s="211">
        <v>0</v>
      </c>
      <c r="O391" s="211">
        <f>IFERROR(
  IF(LOOKUP(2,1/($R$16:$R391&lt;&gt;""),$R$16:$R391)="12.2026",
    VLOOKUP(LOOKUP(2,1/($B$16:$B391&lt;&gt;""),$B$16:$B391), [1]Лист1!$C$12:$D$1205, 2, 0),
  IF(LOOKUP(2,1/($R$16:$R391&lt;&gt;""),$R$16:$R391)="12.2027",
    VLOOKUP(LOOKUP(2,1/($B$16:$B391&lt;&gt;""),$B$16:$B391), [1]Лист1!$C$1209:$D$2016, 2, 0),
  IF(LOOKUP(2,1/($R$16:$R391&lt;&gt;""),$R$16:$R391)="12.2028",
    VLOOKUP(LOOKUP(2,1/($B$16:$B391&lt;&gt;""),$B$16:$B391), [1]Лист1!$C$2020:$D$2907, 2, 0),
  ""))), "")</f>
        <v>7242049.1500000004</v>
      </c>
      <c r="P391" s="211">
        <f t="shared" ref="P391:P394" si="124">K391/H391</f>
        <v>1991.4888354186719</v>
      </c>
      <c r="Q391" s="211">
        <v>9673</v>
      </c>
      <c r="R391" s="30" t="s">
        <v>564</v>
      </c>
      <c r="S391" s="48"/>
    </row>
    <row r="392" spans="1:39" ht="30" customHeight="1" x14ac:dyDescent="0.25">
      <c r="A392" s="212">
        <f>IF(B392&lt;&gt;"",MAX(A$1:A391)+1,"")</f>
        <v>350</v>
      </c>
      <c r="B392" s="223" t="s">
        <v>1980</v>
      </c>
      <c r="C392" s="212">
        <v>1979</v>
      </c>
      <c r="D392" s="212" t="s">
        <v>1844</v>
      </c>
      <c r="E392" s="210" t="s">
        <v>18</v>
      </c>
      <c r="F392" s="210">
        <v>9</v>
      </c>
      <c r="G392" s="210">
        <v>2</v>
      </c>
      <c r="H392" s="211">
        <v>3642.8</v>
      </c>
      <c r="I392" s="211">
        <v>0</v>
      </c>
      <c r="J392" s="211">
        <v>3642</v>
      </c>
      <c r="K392" s="211">
        <f t="shared" si="123"/>
        <v>7242049.1500000004</v>
      </c>
      <c r="L392" s="211">
        <v>0</v>
      </c>
      <c r="M392" s="211">
        <v>0</v>
      </c>
      <c r="N392" s="211">
        <v>0</v>
      </c>
      <c r="O392" s="211">
        <f>IFERROR(
  IF(LOOKUP(2,1/($R$16:$R392&lt;&gt;""),$R$16:$R392)="12.2026",
    VLOOKUP(LOOKUP(2,1/($B$16:$B392&lt;&gt;""),$B$16:$B392), [1]Лист1!$C$12:$D$1205, 2, 0),
  IF(LOOKUP(2,1/($R$16:$R392&lt;&gt;""),$R$16:$R392)="12.2027",
    VLOOKUP(LOOKUP(2,1/($B$16:$B392&lt;&gt;""),$B$16:$B392), [1]Лист1!$C$1209:$D$2016, 2, 0),
  IF(LOOKUP(2,1/($R$16:$R392&lt;&gt;""),$R$16:$R392)="12.2028",
    VLOOKUP(LOOKUP(2,1/($B$16:$B392&lt;&gt;""),$B$16:$B392), [1]Лист1!$C$2020:$D$2907, 2, 0),
  ""))), "")</f>
        <v>7242049.1500000004</v>
      </c>
      <c r="P392" s="211">
        <f t="shared" si="124"/>
        <v>1988.0446771714066</v>
      </c>
      <c r="Q392" s="211">
        <v>9673</v>
      </c>
      <c r="R392" s="30" t="s">
        <v>564</v>
      </c>
      <c r="S392" s="48"/>
    </row>
    <row r="393" spans="1:39" ht="30" customHeight="1" x14ac:dyDescent="0.25">
      <c r="A393" s="212">
        <f>IF(B393&lt;&gt;"",MAX(A$1:A392)+1,"")</f>
        <v>351</v>
      </c>
      <c r="B393" s="223" t="s">
        <v>1981</v>
      </c>
      <c r="C393" s="212">
        <v>1979</v>
      </c>
      <c r="D393" s="212" t="s">
        <v>1844</v>
      </c>
      <c r="E393" s="210" t="s">
        <v>18</v>
      </c>
      <c r="F393" s="210">
        <v>9</v>
      </c>
      <c r="G393" s="210">
        <v>2</v>
      </c>
      <c r="H393" s="211">
        <v>3628</v>
      </c>
      <c r="I393" s="211">
        <v>0</v>
      </c>
      <c r="J393" s="211">
        <v>3625.1</v>
      </c>
      <c r="K393" s="211">
        <f t="shared" si="123"/>
        <v>7242828.3200000003</v>
      </c>
      <c r="L393" s="211">
        <v>0</v>
      </c>
      <c r="M393" s="211">
        <v>0</v>
      </c>
      <c r="N393" s="211">
        <v>0</v>
      </c>
      <c r="O393" s="211">
        <f>IFERROR(
  IF(LOOKUP(2,1/($R$16:$R393&lt;&gt;""),$R$16:$R393)="12.2026",
    VLOOKUP(LOOKUP(2,1/($B$16:$B393&lt;&gt;""),$B$16:$B393), [1]Лист1!$C$12:$D$1205, 2, 0),
  IF(LOOKUP(2,1/($R$16:$R393&lt;&gt;""),$R$16:$R393)="12.2027",
    VLOOKUP(LOOKUP(2,1/($B$16:$B393&lt;&gt;""),$B$16:$B393), [1]Лист1!$C$1209:$D$2016, 2, 0),
  IF(LOOKUP(2,1/($R$16:$R393&lt;&gt;""),$R$16:$R393)="12.2028",
    VLOOKUP(LOOKUP(2,1/($B$16:$B393&lt;&gt;""),$B$16:$B393), [1]Лист1!$C$2020:$D$2907, 2, 0),
  ""))), "")</f>
        <v>7242828.3200000003</v>
      </c>
      <c r="P393" s="211">
        <f t="shared" si="124"/>
        <v>1996.3694377067256</v>
      </c>
      <c r="Q393" s="211">
        <v>9673</v>
      </c>
      <c r="R393" s="30" t="s">
        <v>564</v>
      </c>
      <c r="S393" s="48"/>
    </row>
    <row r="394" spans="1:39" ht="30" customHeight="1" x14ac:dyDescent="0.25">
      <c r="A394" s="212">
        <f>IF(B394&lt;&gt;"",MAX(A$1:A393)+1,"")</f>
        <v>352</v>
      </c>
      <c r="B394" s="223" t="s">
        <v>1982</v>
      </c>
      <c r="C394" s="212">
        <v>1979</v>
      </c>
      <c r="D394" s="212" t="s">
        <v>1844</v>
      </c>
      <c r="E394" s="210" t="s">
        <v>18</v>
      </c>
      <c r="F394" s="210">
        <v>9</v>
      </c>
      <c r="G394" s="210">
        <v>2</v>
      </c>
      <c r="H394" s="211">
        <v>3642.5</v>
      </c>
      <c r="I394" s="211">
        <v>0</v>
      </c>
      <c r="J394" s="211">
        <v>3642</v>
      </c>
      <c r="K394" s="211">
        <f t="shared" si="123"/>
        <v>7242828.3200000003</v>
      </c>
      <c r="L394" s="211">
        <v>0</v>
      </c>
      <c r="M394" s="211">
        <v>0</v>
      </c>
      <c r="N394" s="211">
        <v>0</v>
      </c>
      <c r="O394" s="211">
        <f>IFERROR(
  IF(LOOKUP(2,1/($R$16:$R394&lt;&gt;""),$R$16:$R394)="12.2026",
    VLOOKUP(LOOKUP(2,1/($B$16:$B394&lt;&gt;""),$B$16:$B394), [1]Лист1!$C$12:$D$1205, 2, 0),
  IF(LOOKUP(2,1/($R$16:$R394&lt;&gt;""),$R$16:$R394)="12.2027",
    VLOOKUP(LOOKUP(2,1/($B$16:$B394&lt;&gt;""),$B$16:$B394), [1]Лист1!$C$1209:$D$2016, 2, 0),
  IF(LOOKUP(2,1/($R$16:$R394&lt;&gt;""),$R$16:$R394)="12.2028",
    VLOOKUP(LOOKUP(2,1/($B$16:$B394&lt;&gt;""),$B$16:$B394), [1]Лист1!$C$2020:$D$2907, 2, 0),
  ""))), "")</f>
        <v>7242828.3200000003</v>
      </c>
      <c r="P394" s="211">
        <f t="shared" si="124"/>
        <v>1988.4223253260125</v>
      </c>
      <c r="Q394" s="211">
        <v>9673</v>
      </c>
      <c r="R394" s="30" t="s">
        <v>564</v>
      </c>
      <c r="S394" s="48"/>
    </row>
    <row r="395" spans="1:39" s="112" customFormat="1" ht="30" customHeight="1" x14ac:dyDescent="0.25">
      <c r="A395" s="212">
        <f>IF(B395&lt;&gt;"",MAX(A$1:A394)+1,"")</f>
        <v>353</v>
      </c>
      <c r="B395" s="223" t="s">
        <v>1968</v>
      </c>
      <c r="C395" s="212">
        <v>1980</v>
      </c>
      <c r="D395" s="212" t="s">
        <v>1844</v>
      </c>
      <c r="E395" s="210" t="s">
        <v>18</v>
      </c>
      <c r="F395" s="210">
        <v>9</v>
      </c>
      <c r="G395" s="210">
        <v>6</v>
      </c>
      <c r="H395" s="211">
        <v>11844.1</v>
      </c>
      <c r="I395" s="211">
        <v>47.6</v>
      </c>
      <c r="J395" s="211">
        <v>11792.8</v>
      </c>
      <c r="K395" s="211">
        <f t="shared" ref="K395:K429" si="125">SUM(L395:O395)</f>
        <v>21340017.640000001</v>
      </c>
      <c r="L395" s="211">
        <v>0</v>
      </c>
      <c r="M395" s="211">
        <v>0</v>
      </c>
      <c r="N395" s="211">
        <v>0</v>
      </c>
      <c r="O395" s="211">
        <f>IFERROR(
  IF(LOOKUP(2,1/($R$16:$R395&lt;&gt;""),$R$16:$R395)="12.2026",
    VLOOKUP(LOOKUP(2,1/($B$16:$B395&lt;&gt;""),$B$16:$B395), [1]Лист1!$C$12:$D$1205, 2, 0),
  IF(LOOKUP(2,1/($R$16:$R395&lt;&gt;""),$R$16:$R395)="12.2027",
    VLOOKUP(LOOKUP(2,1/($B$16:$B395&lt;&gt;""),$B$16:$B395), [1]Лист1!$C$1209:$D$2016, 2, 0),
  IF(LOOKUP(2,1/($R$16:$R395&lt;&gt;""),$R$16:$R395)="12.2028",
    VLOOKUP(LOOKUP(2,1/($B$16:$B395&lt;&gt;""),$B$16:$B395), [1]Лист1!$C$2020:$D$2907, 2, 0),
  ""))), "")</f>
        <v>21340017.640000001</v>
      </c>
      <c r="P395" s="211">
        <f t="shared" ref="P395:P429" si="126">K395/H395</f>
        <v>1801.7424405400157</v>
      </c>
      <c r="Q395" s="211">
        <v>9673</v>
      </c>
      <c r="R395" s="30" t="s">
        <v>564</v>
      </c>
      <c r="S395" s="111"/>
      <c r="T395" s="111"/>
      <c r="U395" s="111"/>
    </row>
    <row r="396" spans="1:39" s="112" customFormat="1" ht="30" customHeight="1" x14ac:dyDescent="0.25">
      <c r="A396" s="212">
        <f>IF(B396&lt;&gt;"",MAX(A$1:A395)+1,"")</f>
        <v>354</v>
      </c>
      <c r="B396" s="223" t="s">
        <v>1969</v>
      </c>
      <c r="C396" s="212">
        <v>1982</v>
      </c>
      <c r="D396" s="212" t="s">
        <v>1844</v>
      </c>
      <c r="E396" s="210" t="s">
        <v>18</v>
      </c>
      <c r="F396" s="210">
        <v>9</v>
      </c>
      <c r="G396" s="210">
        <v>2</v>
      </c>
      <c r="H396" s="211">
        <v>3670</v>
      </c>
      <c r="I396" s="211">
        <v>0</v>
      </c>
      <c r="J396" s="211">
        <v>3661</v>
      </c>
      <c r="K396" s="211">
        <f t="shared" si="125"/>
        <v>7244081.8899999997</v>
      </c>
      <c r="L396" s="211">
        <v>0</v>
      </c>
      <c r="M396" s="211">
        <v>0</v>
      </c>
      <c r="N396" s="211">
        <v>0</v>
      </c>
      <c r="O396" s="211">
        <f>IFERROR(
  IF(LOOKUP(2,1/($R$16:$R396&lt;&gt;""),$R$16:$R396)="12.2026",
    VLOOKUP(LOOKUP(2,1/($B$16:$B396&lt;&gt;""),$B$16:$B396), [1]Лист1!$C$12:$D$1205, 2, 0),
  IF(LOOKUP(2,1/($R$16:$R396&lt;&gt;""),$R$16:$R396)="12.2027",
    VLOOKUP(LOOKUP(2,1/($B$16:$B396&lt;&gt;""),$B$16:$B396), [1]Лист1!$C$1209:$D$2016, 2, 0),
  IF(LOOKUP(2,1/($R$16:$R396&lt;&gt;""),$R$16:$R396)="12.2028",
    VLOOKUP(LOOKUP(2,1/($B$16:$B396&lt;&gt;""),$B$16:$B396), [1]Лист1!$C$2020:$D$2907, 2, 0),
  ""))), "")</f>
        <v>7244081.8899999997</v>
      </c>
      <c r="P396" s="211">
        <f t="shared" si="126"/>
        <v>1973.8642752043595</v>
      </c>
      <c r="Q396" s="211">
        <v>9673</v>
      </c>
      <c r="R396" s="30" t="s">
        <v>564</v>
      </c>
      <c r="S396" s="111"/>
      <c r="T396" s="111"/>
      <c r="U396" s="111"/>
    </row>
    <row r="397" spans="1:39" ht="30" customHeight="1" x14ac:dyDescent="0.25">
      <c r="A397" s="212">
        <f>IF(B397&lt;&gt;"",MAX(A$1:A396)+1,"")</f>
        <v>355</v>
      </c>
      <c r="B397" s="194" t="s">
        <v>1970</v>
      </c>
      <c r="C397" s="199">
        <v>1985</v>
      </c>
      <c r="D397" s="199" t="s">
        <v>1844</v>
      </c>
      <c r="E397" s="190" t="s">
        <v>18</v>
      </c>
      <c r="F397" s="190">
        <v>9</v>
      </c>
      <c r="G397" s="190">
        <v>1</v>
      </c>
      <c r="H397" s="192">
        <v>2062.9</v>
      </c>
      <c r="I397" s="192">
        <v>0</v>
      </c>
      <c r="J397" s="192">
        <v>2062</v>
      </c>
      <c r="K397" s="192">
        <f t="shared" si="125"/>
        <v>3720665.4600000004</v>
      </c>
      <c r="L397" s="192">
        <v>0</v>
      </c>
      <c r="M397" s="192">
        <v>0</v>
      </c>
      <c r="N397" s="192">
        <v>0</v>
      </c>
      <c r="O397" s="211">
        <f>IFERROR(
  IF(LOOKUP(2,1/($R$16:$R397&lt;&gt;""),$R$16:$R397)="12.2026",
    VLOOKUP(LOOKUP(2,1/($B$16:$B397&lt;&gt;""),$B$16:$B397), [1]Лист1!$C$12:$D$1205, 2, 0),
  IF(LOOKUP(2,1/($R$16:$R397&lt;&gt;""),$R$16:$R397)="12.2027",
    VLOOKUP(LOOKUP(2,1/($B$16:$B397&lt;&gt;""),$B$16:$B397), [1]Лист1!$C$1209:$D$2016, 2, 0),
  IF(LOOKUP(2,1/($R$16:$R397&lt;&gt;""),$R$16:$R397)="12.2028",
    VLOOKUP(LOOKUP(2,1/($B$16:$B397&lt;&gt;""),$B$16:$B397), [1]Лист1!$C$2020:$D$2907, 2, 0),
  ""))), "")</f>
        <v>3720665.4600000004</v>
      </c>
      <c r="P397" s="192">
        <f t="shared" si="126"/>
        <v>1803.609220030055</v>
      </c>
      <c r="Q397" s="192">
        <v>9673</v>
      </c>
      <c r="R397" s="97" t="s">
        <v>564</v>
      </c>
      <c r="S397" s="48"/>
    </row>
    <row r="398" spans="1:39" ht="30" customHeight="1" x14ac:dyDescent="0.25">
      <c r="A398" s="212">
        <f>IF(B398&lt;&gt;"",MAX(A$1:A397)+1,"")</f>
        <v>356</v>
      </c>
      <c r="B398" s="223" t="s">
        <v>1971</v>
      </c>
      <c r="C398" s="212">
        <v>1982</v>
      </c>
      <c r="D398" s="212" t="s">
        <v>1844</v>
      </c>
      <c r="E398" s="210" t="s">
        <v>18</v>
      </c>
      <c r="F398" s="210">
        <v>9</v>
      </c>
      <c r="G398" s="210">
        <v>4</v>
      </c>
      <c r="H398" s="211">
        <v>7674.2</v>
      </c>
      <c r="I398" s="211">
        <v>100.2</v>
      </c>
      <c r="J398" s="211">
        <v>7557.8</v>
      </c>
      <c r="K398" s="211">
        <f t="shared" si="125"/>
        <v>14302702.289999999</v>
      </c>
      <c r="L398" s="211">
        <v>0</v>
      </c>
      <c r="M398" s="211">
        <v>0</v>
      </c>
      <c r="N398" s="211">
        <v>0</v>
      </c>
      <c r="O398" s="211">
        <f>IFERROR(
  IF(LOOKUP(2,1/($R$16:$R398&lt;&gt;""),$R$16:$R398)="12.2026",
    VLOOKUP(LOOKUP(2,1/($B$16:$B398&lt;&gt;""),$B$16:$B398), [1]Лист1!$C$12:$D$1205, 2, 0),
  IF(LOOKUP(2,1/($R$16:$R398&lt;&gt;""),$R$16:$R398)="12.2027",
    VLOOKUP(LOOKUP(2,1/($B$16:$B398&lt;&gt;""),$B$16:$B398), [1]Лист1!$C$1209:$D$2016, 2, 0),
  IF(LOOKUP(2,1/($R$16:$R398&lt;&gt;""),$R$16:$R398)="12.2028",
    VLOOKUP(LOOKUP(2,1/($B$16:$B398&lt;&gt;""),$B$16:$B398), [1]Лист1!$C$2020:$D$2907, 2, 0),
  ""))), "")</f>
        <v>14302702.289999999</v>
      </c>
      <c r="P398" s="211">
        <f t="shared" si="126"/>
        <v>1863.7385382189673</v>
      </c>
      <c r="Q398" s="211">
        <v>9673</v>
      </c>
      <c r="R398" s="30" t="s">
        <v>564</v>
      </c>
      <c r="S398" s="48"/>
    </row>
    <row r="399" spans="1:39" ht="30" customHeight="1" x14ac:dyDescent="0.25">
      <c r="A399" s="212">
        <f>IF(B399&lt;&gt;"",MAX(A$1:A398)+1,"")</f>
        <v>357</v>
      </c>
      <c r="B399" s="223" t="s">
        <v>1972</v>
      </c>
      <c r="C399" s="212">
        <v>1983</v>
      </c>
      <c r="D399" s="212" t="s">
        <v>1844</v>
      </c>
      <c r="E399" s="210" t="s">
        <v>18</v>
      </c>
      <c r="F399" s="210">
        <v>9</v>
      </c>
      <c r="G399" s="210">
        <v>4</v>
      </c>
      <c r="H399" s="211">
        <v>7674.52</v>
      </c>
      <c r="I399" s="211">
        <v>0</v>
      </c>
      <c r="J399" s="211">
        <v>7691.48</v>
      </c>
      <c r="K399" s="211">
        <f t="shared" si="125"/>
        <v>14297724.58</v>
      </c>
      <c r="L399" s="211">
        <v>0</v>
      </c>
      <c r="M399" s="211">
        <v>0</v>
      </c>
      <c r="N399" s="211">
        <v>0</v>
      </c>
      <c r="O399" s="211">
        <f>IFERROR(
  IF(LOOKUP(2,1/($R$16:$R399&lt;&gt;""),$R$16:$R399)="12.2026",
    VLOOKUP(LOOKUP(2,1/($B$16:$B399&lt;&gt;""),$B$16:$B399), [1]Лист1!$C$12:$D$1205, 2, 0),
  IF(LOOKUP(2,1/($R$16:$R399&lt;&gt;""),$R$16:$R399)="12.2027",
    VLOOKUP(LOOKUP(2,1/($B$16:$B399&lt;&gt;""),$B$16:$B399), [1]Лист1!$C$1209:$D$2016, 2, 0),
  IF(LOOKUP(2,1/($R$16:$R399&lt;&gt;""),$R$16:$R399)="12.2028",
    VLOOKUP(LOOKUP(2,1/($B$16:$B399&lt;&gt;""),$B$16:$B399), [1]Лист1!$C$2020:$D$2907, 2, 0),
  ""))), "")</f>
        <v>14297724.58</v>
      </c>
      <c r="P399" s="211">
        <f t="shared" si="126"/>
        <v>1863.0122248687865</v>
      </c>
      <c r="Q399" s="211">
        <v>9673</v>
      </c>
      <c r="R399" s="30" t="s">
        <v>564</v>
      </c>
      <c r="S399" s="48"/>
    </row>
    <row r="400" spans="1:39" ht="30" customHeight="1" x14ac:dyDescent="0.25">
      <c r="A400" s="212">
        <f>IF(B400&lt;&gt;"",MAX(A$1:A399)+1,"")</f>
        <v>358</v>
      </c>
      <c r="B400" s="223" t="s">
        <v>1973</v>
      </c>
      <c r="C400" s="212">
        <v>1981</v>
      </c>
      <c r="D400" s="212" t="s">
        <v>1844</v>
      </c>
      <c r="E400" s="210" t="s">
        <v>18</v>
      </c>
      <c r="F400" s="210">
        <v>9</v>
      </c>
      <c r="G400" s="210">
        <v>2</v>
      </c>
      <c r="H400" s="211">
        <v>3579.2</v>
      </c>
      <c r="I400" s="211">
        <v>0</v>
      </c>
      <c r="J400" s="211">
        <v>3582.6</v>
      </c>
      <c r="K400" s="211">
        <f t="shared" si="125"/>
        <v>7242010.0599999996</v>
      </c>
      <c r="L400" s="211">
        <v>0</v>
      </c>
      <c r="M400" s="211">
        <v>0</v>
      </c>
      <c r="N400" s="211">
        <v>0</v>
      </c>
      <c r="O400" s="211">
        <f>IFERROR(
  IF(LOOKUP(2,1/($R$16:$R400&lt;&gt;""),$R$16:$R400)="12.2026",
    VLOOKUP(LOOKUP(2,1/($B$16:$B400&lt;&gt;""),$B$16:$B400), [1]Лист1!$C$12:$D$1205, 2, 0),
  IF(LOOKUP(2,1/($R$16:$R400&lt;&gt;""),$R$16:$R400)="12.2027",
    VLOOKUP(LOOKUP(2,1/($B$16:$B400&lt;&gt;""),$B$16:$B400), [1]Лист1!$C$1209:$D$2016, 2, 0),
  IF(LOOKUP(2,1/($R$16:$R400&lt;&gt;""),$R$16:$R400)="12.2028",
    VLOOKUP(LOOKUP(2,1/($B$16:$B400&lt;&gt;""),$B$16:$B400), [1]Лист1!$C$2020:$D$2907, 2, 0),
  ""))), "")</f>
        <v>7242010.0599999996</v>
      </c>
      <c r="P400" s="211">
        <f t="shared" si="126"/>
        <v>2023.3599854716138</v>
      </c>
      <c r="Q400" s="211">
        <v>9673</v>
      </c>
      <c r="R400" s="30" t="s">
        <v>564</v>
      </c>
      <c r="S400" s="48"/>
    </row>
    <row r="401" spans="1:21" ht="30" customHeight="1" x14ac:dyDescent="0.25">
      <c r="A401" s="212">
        <f>IF(B401&lt;&gt;"",MAX(A$1:A400)+1,"")</f>
        <v>359</v>
      </c>
      <c r="B401" s="223" t="s">
        <v>1974</v>
      </c>
      <c r="C401" s="212">
        <v>1988</v>
      </c>
      <c r="D401" s="212" t="s">
        <v>1844</v>
      </c>
      <c r="E401" s="210" t="s">
        <v>18</v>
      </c>
      <c r="F401" s="210">
        <v>9</v>
      </c>
      <c r="G401" s="210">
        <v>1</v>
      </c>
      <c r="H401" s="211">
        <v>2080</v>
      </c>
      <c r="I401" s="211">
        <v>0</v>
      </c>
      <c r="J401" s="211">
        <v>2070.1999999999998</v>
      </c>
      <c r="K401" s="211">
        <f t="shared" si="125"/>
        <v>3719359.7300000004</v>
      </c>
      <c r="L401" s="211">
        <v>0</v>
      </c>
      <c r="M401" s="211">
        <v>0</v>
      </c>
      <c r="N401" s="211">
        <v>0</v>
      </c>
      <c r="O401" s="211">
        <f>IFERROR(
  IF(LOOKUP(2,1/($R$16:$R401&lt;&gt;""),$R$16:$R401)="12.2026",
    VLOOKUP(LOOKUP(2,1/($B$16:$B401&lt;&gt;""),$B$16:$B401), [1]Лист1!$C$12:$D$1205, 2, 0),
  IF(LOOKUP(2,1/($R$16:$R401&lt;&gt;""),$R$16:$R401)="12.2027",
    VLOOKUP(LOOKUP(2,1/($B$16:$B401&lt;&gt;""),$B$16:$B401), [1]Лист1!$C$1209:$D$2016, 2, 0),
  IF(LOOKUP(2,1/($R$16:$R401&lt;&gt;""),$R$16:$R401)="12.2028",
    VLOOKUP(LOOKUP(2,1/($B$16:$B401&lt;&gt;""),$B$16:$B401), [1]Лист1!$C$2020:$D$2907, 2, 0),
  ""))), "")</f>
        <v>3719359.7300000004</v>
      </c>
      <c r="P401" s="211">
        <f t="shared" si="126"/>
        <v>1788.1537163461542</v>
      </c>
      <c r="Q401" s="211">
        <v>9673</v>
      </c>
      <c r="R401" s="30" t="s">
        <v>564</v>
      </c>
      <c r="S401" s="48"/>
    </row>
    <row r="402" spans="1:21" ht="30" customHeight="1" x14ac:dyDescent="0.25">
      <c r="A402" s="212">
        <f>IF(B402&lt;&gt;"",MAX(A$1:A401)+1,"")</f>
        <v>360</v>
      </c>
      <c r="B402" s="223" t="s">
        <v>1975</v>
      </c>
      <c r="C402" s="212">
        <v>1981</v>
      </c>
      <c r="D402" s="212" t="s">
        <v>1844</v>
      </c>
      <c r="E402" s="210" t="s">
        <v>18</v>
      </c>
      <c r="F402" s="210">
        <v>9</v>
      </c>
      <c r="G402" s="210">
        <v>2</v>
      </c>
      <c r="H402" s="211">
        <v>3624.8</v>
      </c>
      <c r="I402" s="211">
        <v>0</v>
      </c>
      <c r="J402" s="211">
        <v>3624</v>
      </c>
      <c r="K402" s="211">
        <f t="shared" si="125"/>
        <v>7242007.4199999999</v>
      </c>
      <c r="L402" s="211">
        <v>0</v>
      </c>
      <c r="M402" s="211">
        <v>0</v>
      </c>
      <c r="N402" s="211">
        <v>0</v>
      </c>
      <c r="O402" s="211">
        <f>IFERROR(
  IF(LOOKUP(2,1/($R$16:$R402&lt;&gt;""),$R$16:$R402)="12.2026",
    VLOOKUP(LOOKUP(2,1/($B$16:$B402&lt;&gt;""),$B$16:$B402), [1]Лист1!$C$12:$D$1205, 2, 0),
  IF(LOOKUP(2,1/($R$16:$R402&lt;&gt;""),$R$16:$R402)="12.2027",
    VLOOKUP(LOOKUP(2,1/($B$16:$B402&lt;&gt;""),$B$16:$B402), [1]Лист1!$C$1209:$D$2016, 2, 0),
  IF(LOOKUP(2,1/($R$16:$R402&lt;&gt;""),$R$16:$R402)="12.2028",
    VLOOKUP(LOOKUP(2,1/($B$16:$B402&lt;&gt;""),$B$16:$B402), [1]Лист1!$C$2020:$D$2907, 2, 0),
  ""))), "")</f>
        <v>7242007.4199999999</v>
      </c>
      <c r="P402" s="211">
        <f t="shared" si="126"/>
        <v>1997.9053796071505</v>
      </c>
      <c r="Q402" s="211">
        <v>9673</v>
      </c>
      <c r="R402" s="30" t="s">
        <v>564</v>
      </c>
      <c r="S402" s="48"/>
    </row>
    <row r="403" spans="1:21" ht="30" customHeight="1" x14ac:dyDescent="0.25">
      <c r="A403" s="212">
        <f>IF(B403&lt;&gt;"",MAX(A$1:A402)+1,"")</f>
        <v>361</v>
      </c>
      <c r="B403" s="223" t="s">
        <v>1976</v>
      </c>
      <c r="C403" s="212">
        <v>1982</v>
      </c>
      <c r="D403" s="212" t="s">
        <v>1844</v>
      </c>
      <c r="E403" s="210" t="s">
        <v>18</v>
      </c>
      <c r="F403" s="210">
        <v>9</v>
      </c>
      <c r="G403" s="210">
        <v>2</v>
      </c>
      <c r="H403" s="211">
        <v>3579.1</v>
      </c>
      <c r="I403" s="211">
        <v>0</v>
      </c>
      <c r="J403" s="211">
        <v>3577.8</v>
      </c>
      <c r="K403" s="211">
        <f t="shared" si="125"/>
        <v>7241913.6099999994</v>
      </c>
      <c r="L403" s="211">
        <v>0</v>
      </c>
      <c r="M403" s="211">
        <v>0</v>
      </c>
      <c r="N403" s="211">
        <v>0</v>
      </c>
      <c r="O403" s="211">
        <f>IFERROR(
  IF(LOOKUP(2,1/($R$16:$R403&lt;&gt;""),$R$16:$R403)="12.2026",
    VLOOKUP(LOOKUP(2,1/($B$16:$B403&lt;&gt;""),$B$16:$B403), [1]Лист1!$C$12:$D$1205, 2, 0),
  IF(LOOKUP(2,1/($R$16:$R403&lt;&gt;""),$R$16:$R403)="12.2027",
    VLOOKUP(LOOKUP(2,1/($B$16:$B403&lt;&gt;""),$B$16:$B403), [1]Лист1!$C$1209:$D$2016, 2, 0),
  IF(LOOKUP(2,1/($R$16:$R403&lt;&gt;""),$R$16:$R403)="12.2028",
    VLOOKUP(LOOKUP(2,1/($B$16:$B403&lt;&gt;""),$B$16:$B403), [1]Лист1!$C$2020:$D$2907, 2, 0),
  ""))), "")</f>
        <v>7241913.6099999994</v>
      </c>
      <c r="P403" s="211">
        <f t="shared" si="126"/>
        <v>2023.3895700036321</v>
      </c>
      <c r="Q403" s="211">
        <v>9673</v>
      </c>
      <c r="R403" s="30" t="s">
        <v>564</v>
      </c>
      <c r="S403" s="48"/>
    </row>
    <row r="404" spans="1:21" ht="30" customHeight="1" x14ac:dyDescent="0.25">
      <c r="A404" s="212">
        <f>IF(B404&lt;&gt;"",MAX(A$1:A403)+1,"")</f>
        <v>362</v>
      </c>
      <c r="B404" s="223" t="s">
        <v>1977</v>
      </c>
      <c r="C404" s="212">
        <v>1982</v>
      </c>
      <c r="D404" s="212" t="s">
        <v>1844</v>
      </c>
      <c r="E404" s="210" t="s">
        <v>18</v>
      </c>
      <c r="F404" s="210">
        <v>9</v>
      </c>
      <c r="G404" s="210">
        <v>2</v>
      </c>
      <c r="H404" s="211">
        <v>3586.6</v>
      </c>
      <c r="I404" s="211">
        <v>0</v>
      </c>
      <c r="J404" s="211">
        <v>3585.7</v>
      </c>
      <c r="K404" s="211">
        <f t="shared" si="125"/>
        <v>7241937.0199999996</v>
      </c>
      <c r="L404" s="211">
        <v>0</v>
      </c>
      <c r="M404" s="211">
        <v>0</v>
      </c>
      <c r="N404" s="211">
        <v>0</v>
      </c>
      <c r="O404" s="211">
        <f>IFERROR(
  IF(LOOKUP(2,1/($R$16:$R404&lt;&gt;""),$R$16:$R404)="12.2026",
    VLOOKUP(LOOKUP(2,1/($B$16:$B404&lt;&gt;""),$B$16:$B404), [1]Лист1!$C$12:$D$1205, 2, 0),
  IF(LOOKUP(2,1/($R$16:$R404&lt;&gt;""),$R$16:$R404)="12.2027",
    VLOOKUP(LOOKUP(2,1/($B$16:$B404&lt;&gt;""),$B$16:$B404), [1]Лист1!$C$1209:$D$2016, 2, 0),
  IF(LOOKUP(2,1/($R$16:$R404&lt;&gt;""),$R$16:$R404)="12.2028",
    VLOOKUP(LOOKUP(2,1/($B$16:$B404&lt;&gt;""),$B$16:$B404), [1]Лист1!$C$2020:$D$2907, 2, 0),
  ""))), "")</f>
        <v>7241937.0199999996</v>
      </c>
      <c r="P404" s="211">
        <f t="shared" si="126"/>
        <v>2019.1649528801649</v>
      </c>
      <c r="Q404" s="211">
        <v>9673</v>
      </c>
      <c r="R404" s="30" t="s">
        <v>564</v>
      </c>
      <c r="S404" s="48"/>
    </row>
    <row r="405" spans="1:21" ht="30" customHeight="1" x14ac:dyDescent="0.25">
      <c r="A405" s="212">
        <f>IF(B405&lt;&gt;"",MAX(A$1:A404)+1,"")</f>
        <v>363</v>
      </c>
      <c r="B405" s="223" t="s">
        <v>1978</v>
      </c>
      <c r="C405" s="212">
        <v>1982</v>
      </c>
      <c r="D405" s="212" t="s">
        <v>1844</v>
      </c>
      <c r="E405" s="210" t="s">
        <v>18</v>
      </c>
      <c r="F405" s="210">
        <v>9</v>
      </c>
      <c r="G405" s="210">
        <v>2</v>
      </c>
      <c r="H405" s="211">
        <v>3570.8</v>
      </c>
      <c r="I405" s="211">
        <v>0</v>
      </c>
      <c r="J405" s="211">
        <v>3568.9</v>
      </c>
      <c r="K405" s="211">
        <f t="shared" si="125"/>
        <v>7242169</v>
      </c>
      <c r="L405" s="211">
        <v>0</v>
      </c>
      <c r="M405" s="211">
        <v>0</v>
      </c>
      <c r="N405" s="211">
        <v>0</v>
      </c>
      <c r="O405" s="211">
        <f>IFERROR(
  IF(LOOKUP(2,1/($R$16:$R405&lt;&gt;""),$R$16:$R405)="12.2026",
    VLOOKUP(LOOKUP(2,1/($B$16:$B405&lt;&gt;""),$B$16:$B405), [1]Лист1!$C$12:$D$1205, 2, 0),
  IF(LOOKUP(2,1/($R$16:$R405&lt;&gt;""),$R$16:$R405)="12.2027",
    VLOOKUP(LOOKUP(2,1/($B$16:$B405&lt;&gt;""),$B$16:$B405), [1]Лист1!$C$1209:$D$2016, 2, 0),
  IF(LOOKUP(2,1/($R$16:$R405&lt;&gt;""),$R$16:$R405)="12.2028",
    VLOOKUP(LOOKUP(2,1/($B$16:$B405&lt;&gt;""),$B$16:$B405), [1]Лист1!$C$2020:$D$2907, 2, 0),
  ""))), "")</f>
        <v>7242169</v>
      </c>
      <c r="P405" s="211">
        <f t="shared" si="126"/>
        <v>2028.1642769127366</v>
      </c>
      <c r="Q405" s="211">
        <v>9673</v>
      </c>
      <c r="R405" s="30" t="s">
        <v>564</v>
      </c>
      <c r="S405" s="48"/>
    </row>
    <row r="406" spans="1:21" ht="30" customHeight="1" x14ac:dyDescent="0.25">
      <c r="A406" s="212">
        <f>IF(B406&lt;&gt;"",MAX(A$1:A405)+1,"")</f>
        <v>364</v>
      </c>
      <c r="B406" s="223" t="s">
        <v>1983</v>
      </c>
      <c r="C406" s="212">
        <v>1983</v>
      </c>
      <c r="D406" s="212" t="s">
        <v>1844</v>
      </c>
      <c r="E406" s="210" t="s">
        <v>18</v>
      </c>
      <c r="F406" s="210">
        <v>16</v>
      </c>
      <c r="G406" s="210">
        <v>1</v>
      </c>
      <c r="H406" s="211">
        <v>5242.7</v>
      </c>
      <c r="I406" s="211">
        <v>0</v>
      </c>
      <c r="J406" s="211">
        <v>5242</v>
      </c>
      <c r="K406" s="211">
        <f t="shared" si="125"/>
        <v>7522658.4100000001</v>
      </c>
      <c r="L406" s="211">
        <v>0</v>
      </c>
      <c r="M406" s="211">
        <v>0</v>
      </c>
      <c r="N406" s="211">
        <v>0</v>
      </c>
      <c r="O406" s="211">
        <f>IFERROR(
  IF(LOOKUP(2,1/($R$16:$R406&lt;&gt;""),$R$16:$R406)="12.2026",
    VLOOKUP(LOOKUP(2,1/($B$16:$B406&lt;&gt;""),$B$16:$B406), [1]Лист1!$C$12:$D$1205, 2, 0),
  IF(LOOKUP(2,1/($R$16:$R406&lt;&gt;""),$R$16:$R406)="12.2027",
    VLOOKUP(LOOKUP(2,1/($B$16:$B406&lt;&gt;""),$B$16:$B406), [1]Лист1!$C$1209:$D$2016, 2, 0),
  IF(LOOKUP(2,1/($R$16:$R406&lt;&gt;""),$R$16:$R406)="12.2028",
    VLOOKUP(LOOKUP(2,1/($B$16:$B406&lt;&gt;""),$B$16:$B406), [1]Лист1!$C$2020:$D$2907, 2, 0),
  ""))), "")</f>
        <v>7522658.4100000001</v>
      </c>
      <c r="P406" s="211">
        <f t="shared" si="126"/>
        <v>1434.8824861235623</v>
      </c>
      <c r="Q406" s="211">
        <v>9673</v>
      </c>
      <c r="R406" s="30" t="s">
        <v>564</v>
      </c>
      <c r="S406" s="48"/>
    </row>
    <row r="407" spans="1:21" ht="30" customHeight="1" x14ac:dyDescent="0.25">
      <c r="A407" s="212">
        <f>IF(B407&lt;&gt;"",MAX(A$1:A406)+1,"")</f>
        <v>365</v>
      </c>
      <c r="B407" s="223" t="s">
        <v>1996</v>
      </c>
      <c r="C407" s="212">
        <v>1985</v>
      </c>
      <c r="D407" s="212" t="s">
        <v>1844</v>
      </c>
      <c r="E407" s="210" t="s">
        <v>18</v>
      </c>
      <c r="F407" s="210">
        <v>16</v>
      </c>
      <c r="G407" s="210">
        <v>1</v>
      </c>
      <c r="H407" s="211">
        <v>5314.8</v>
      </c>
      <c r="I407" s="211">
        <v>0</v>
      </c>
      <c r="J407" s="211">
        <v>5314</v>
      </c>
      <c r="K407" s="211">
        <f t="shared" ref="K407:K409" si="127">SUM(L407:O407)</f>
        <v>7527366.1799999997</v>
      </c>
      <c r="L407" s="211">
        <v>0</v>
      </c>
      <c r="M407" s="211">
        <v>0</v>
      </c>
      <c r="N407" s="211">
        <v>0</v>
      </c>
      <c r="O407" s="211">
        <f>IFERROR(
  IF(LOOKUP(2,1/($R$16:$R407&lt;&gt;""),$R$16:$R407)="12.2026",
    VLOOKUP(LOOKUP(2,1/($B$16:$B407&lt;&gt;""),$B$16:$B407), [1]Лист1!$C$12:$D$1205, 2, 0),
  IF(LOOKUP(2,1/($R$16:$R407&lt;&gt;""),$R$16:$R407)="12.2027",
    VLOOKUP(LOOKUP(2,1/($B$16:$B407&lt;&gt;""),$B$16:$B407), [1]Лист1!$C$1209:$D$2016, 2, 0),
  IF(LOOKUP(2,1/($R$16:$R407&lt;&gt;""),$R$16:$R407)="12.2028",
    VLOOKUP(LOOKUP(2,1/($B$16:$B407&lt;&gt;""),$B$16:$B407), [1]Лист1!$C$2020:$D$2907, 2, 0),
  ""))), "")</f>
        <v>7527366.1799999997</v>
      </c>
      <c r="P407" s="211">
        <f t="shared" ref="P407:P416" si="128">K407/H407</f>
        <v>1416.3028110182884</v>
      </c>
      <c r="Q407" s="211">
        <v>9673</v>
      </c>
      <c r="R407" s="218" t="s">
        <v>563</v>
      </c>
      <c r="S407" s="48"/>
    </row>
    <row r="408" spans="1:21" ht="30" customHeight="1" x14ac:dyDescent="0.25">
      <c r="A408" s="212">
        <f>IF(B408&lt;&gt;"",MAX(A$1:A407)+1,"")</f>
        <v>366</v>
      </c>
      <c r="B408" s="223" t="s">
        <v>1962</v>
      </c>
      <c r="C408" s="212">
        <v>1984</v>
      </c>
      <c r="D408" s="212" t="s">
        <v>1844</v>
      </c>
      <c r="E408" s="210" t="s">
        <v>18</v>
      </c>
      <c r="F408" s="210">
        <v>16</v>
      </c>
      <c r="G408" s="210">
        <v>1</v>
      </c>
      <c r="H408" s="211">
        <v>5265.6</v>
      </c>
      <c r="I408" s="211">
        <v>0</v>
      </c>
      <c r="J408" s="211">
        <v>5265</v>
      </c>
      <c r="K408" s="211">
        <f t="shared" si="127"/>
        <v>7520643.0099999998</v>
      </c>
      <c r="L408" s="211">
        <v>0</v>
      </c>
      <c r="M408" s="211">
        <v>0</v>
      </c>
      <c r="N408" s="211">
        <v>0</v>
      </c>
      <c r="O408" s="211">
        <f>IFERROR(
  IF(LOOKUP(2,1/($R$16:$R408&lt;&gt;""),$R$16:$R408)="12.2026",
    VLOOKUP(LOOKUP(2,1/($B$16:$B408&lt;&gt;""),$B$16:$B408), [1]Лист1!$C$12:$D$1205, 2, 0),
  IF(LOOKUP(2,1/($R$16:$R408&lt;&gt;""),$R$16:$R408)="12.2027",
    VLOOKUP(LOOKUP(2,1/($B$16:$B408&lt;&gt;""),$B$16:$B408), [1]Лист1!$C$1209:$D$2016, 2, 0),
  IF(LOOKUP(2,1/($R$16:$R408&lt;&gt;""),$R$16:$R408)="12.2028",
    VLOOKUP(LOOKUP(2,1/($B$16:$B408&lt;&gt;""),$B$16:$B408), [1]Лист1!$C$2020:$D$2907, 2, 0),
  ""))), "")</f>
        <v>7520643.0099999998</v>
      </c>
      <c r="P408" s="211">
        <f t="shared" si="128"/>
        <v>1428.2594595107869</v>
      </c>
      <c r="Q408" s="211">
        <v>9673</v>
      </c>
      <c r="R408" s="30" t="s">
        <v>564</v>
      </c>
      <c r="S408" s="48"/>
    </row>
    <row r="409" spans="1:21" ht="30" customHeight="1" x14ac:dyDescent="0.25">
      <c r="A409" s="212">
        <f>IF(B409&lt;&gt;"",MAX(A$1:A408)+1,"")</f>
        <v>367</v>
      </c>
      <c r="B409" s="223" t="s">
        <v>1997</v>
      </c>
      <c r="C409" s="212">
        <v>1985</v>
      </c>
      <c r="D409" s="212" t="s">
        <v>1844</v>
      </c>
      <c r="E409" s="210" t="s">
        <v>18</v>
      </c>
      <c r="F409" s="210">
        <v>9</v>
      </c>
      <c r="G409" s="210">
        <v>2</v>
      </c>
      <c r="H409" s="211">
        <v>8025.9</v>
      </c>
      <c r="I409" s="211">
        <v>0</v>
      </c>
      <c r="J409" s="211">
        <v>8022.9</v>
      </c>
      <c r="K409" s="211">
        <f t="shared" si="127"/>
        <v>7294992.4500000002</v>
      </c>
      <c r="L409" s="211">
        <v>0</v>
      </c>
      <c r="M409" s="211">
        <v>0</v>
      </c>
      <c r="N409" s="211">
        <v>0</v>
      </c>
      <c r="O409" s="211">
        <f>IFERROR(
  IF(LOOKUP(2,1/($R$16:$R409&lt;&gt;""),$R$16:$R409)="12.2026",
    VLOOKUP(LOOKUP(2,1/($B$16:$B409&lt;&gt;""),$B$16:$B409), [1]Лист1!$C$12:$D$1205, 2, 0),
  IF(LOOKUP(2,1/($R$16:$R409&lt;&gt;""),$R$16:$R409)="12.2027",
    VLOOKUP(LOOKUP(2,1/($B$16:$B409&lt;&gt;""),$B$16:$B409), [1]Лист1!$C$1209:$D$2016, 2, 0),
  IF(LOOKUP(2,1/($R$16:$R409&lt;&gt;""),$R$16:$R409)="12.2028",
    VLOOKUP(LOOKUP(2,1/($B$16:$B409&lt;&gt;""),$B$16:$B409), [1]Лист1!$C$2020:$D$2907, 2, 0),
  ""))), "")</f>
        <v>7294992.4500000002</v>
      </c>
      <c r="P409" s="211">
        <f t="shared" si="128"/>
        <v>908.93139087205179</v>
      </c>
      <c r="Q409" s="211">
        <v>9673</v>
      </c>
      <c r="R409" s="30" t="s">
        <v>564</v>
      </c>
      <c r="S409" s="48"/>
    </row>
    <row r="410" spans="1:21" ht="30" customHeight="1" x14ac:dyDescent="0.25">
      <c r="A410" s="212">
        <f>IF(B410&lt;&gt;"",MAX(A$1:A409)+1,"")</f>
        <v>368</v>
      </c>
      <c r="B410" s="223" t="s">
        <v>2001</v>
      </c>
      <c r="C410" s="212">
        <v>1984</v>
      </c>
      <c r="D410" s="212" t="s">
        <v>1844</v>
      </c>
      <c r="E410" s="210" t="s">
        <v>18</v>
      </c>
      <c r="F410" s="210">
        <v>9</v>
      </c>
      <c r="G410" s="210">
        <v>2</v>
      </c>
      <c r="H410" s="211">
        <v>3863.09</v>
      </c>
      <c r="I410" s="211">
        <v>35.200000000000003</v>
      </c>
      <c r="J410" s="211">
        <v>3829.6</v>
      </c>
      <c r="K410" s="211">
        <f t="shared" ref="K410:K416" si="129">SUM(L410:O410)</f>
        <v>7249268.0899999999</v>
      </c>
      <c r="L410" s="211">
        <v>0</v>
      </c>
      <c r="M410" s="211">
        <v>0</v>
      </c>
      <c r="N410" s="211">
        <v>0</v>
      </c>
      <c r="O410" s="211">
        <f>IFERROR(
  IF(LOOKUP(2,1/($R$16:$R410&lt;&gt;""),$R$16:$R410)="12.2026",
    VLOOKUP(LOOKUP(2,1/($B$16:$B410&lt;&gt;""),$B$16:$B410), [1]Лист1!$C$12:$D$1205, 2, 0),
  IF(LOOKUP(2,1/($R$16:$R410&lt;&gt;""),$R$16:$R410)="12.2027",
    VLOOKUP(LOOKUP(2,1/($B$16:$B410&lt;&gt;""),$B$16:$B410), [1]Лист1!$C$1209:$D$2016, 2, 0),
  IF(LOOKUP(2,1/($R$16:$R410&lt;&gt;""),$R$16:$R410)="12.2028",
    VLOOKUP(LOOKUP(2,1/($B$16:$B410&lt;&gt;""),$B$16:$B410), [1]Лист1!$C$2020:$D$2907, 2, 0),
  ""))), "")</f>
        <v>7249268.0899999999</v>
      </c>
      <c r="P410" s="211">
        <f t="shared" si="128"/>
        <v>1876.5465184606105</v>
      </c>
      <c r="Q410" s="211">
        <v>9673</v>
      </c>
      <c r="R410" s="218" t="s">
        <v>563</v>
      </c>
      <c r="S410" s="48"/>
    </row>
    <row r="411" spans="1:21" ht="30" customHeight="1" x14ac:dyDescent="0.25">
      <c r="A411" s="212">
        <f>IF(B411&lt;&gt;"",MAX(A$1:A410)+1,"")</f>
        <v>369</v>
      </c>
      <c r="B411" s="223" t="s">
        <v>2002</v>
      </c>
      <c r="C411" s="212">
        <v>1984</v>
      </c>
      <c r="D411" s="212" t="s">
        <v>1844</v>
      </c>
      <c r="E411" s="210" t="s">
        <v>18</v>
      </c>
      <c r="F411" s="210">
        <v>9</v>
      </c>
      <c r="G411" s="210">
        <v>4</v>
      </c>
      <c r="H411" s="211">
        <v>7802.6</v>
      </c>
      <c r="I411" s="211">
        <v>51.3</v>
      </c>
      <c r="J411" s="211">
        <v>7551.3</v>
      </c>
      <c r="K411" s="211">
        <f t="shared" si="129"/>
        <v>14315907.529999999</v>
      </c>
      <c r="L411" s="211">
        <v>0</v>
      </c>
      <c r="M411" s="211">
        <v>0</v>
      </c>
      <c r="N411" s="211">
        <v>0</v>
      </c>
      <c r="O411" s="211">
        <f>IFERROR(
  IF(LOOKUP(2,1/($R$16:$R411&lt;&gt;""),$R$16:$R411)="12.2026",
    VLOOKUP(LOOKUP(2,1/($B$16:$B411&lt;&gt;""),$B$16:$B411), [1]Лист1!$C$12:$D$1205, 2, 0),
  IF(LOOKUP(2,1/($R$16:$R411&lt;&gt;""),$R$16:$R411)="12.2027",
    VLOOKUP(LOOKUP(2,1/($B$16:$B411&lt;&gt;""),$B$16:$B411), [1]Лист1!$C$1209:$D$2016, 2, 0),
  IF(LOOKUP(2,1/($R$16:$R411&lt;&gt;""),$R$16:$R411)="12.2028",
    VLOOKUP(LOOKUP(2,1/($B$16:$B411&lt;&gt;""),$B$16:$B411), [1]Лист1!$C$2020:$D$2907, 2, 0),
  ""))), "")</f>
        <v>14315907.529999999</v>
      </c>
      <c r="P411" s="211">
        <f t="shared" si="128"/>
        <v>1834.7611731986772</v>
      </c>
      <c r="Q411" s="211">
        <v>9673</v>
      </c>
      <c r="R411" s="218" t="s">
        <v>563</v>
      </c>
      <c r="S411" s="48"/>
    </row>
    <row r="412" spans="1:21" ht="30" customHeight="1" x14ac:dyDescent="0.25">
      <c r="A412" s="212">
        <f>IF(B412&lt;&gt;"",MAX(A$1:A411)+1,"")</f>
        <v>370</v>
      </c>
      <c r="B412" s="223" t="s">
        <v>2003</v>
      </c>
      <c r="C412" s="212">
        <v>1984</v>
      </c>
      <c r="D412" s="212" t="s">
        <v>1844</v>
      </c>
      <c r="E412" s="210" t="s">
        <v>18</v>
      </c>
      <c r="F412" s="210">
        <v>9</v>
      </c>
      <c r="G412" s="210">
        <v>6</v>
      </c>
      <c r="H412" s="211">
        <v>11586.3</v>
      </c>
      <c r="I412" s="211">
        <v>39.299999999999997</v>
      </c>
      <c r="J412" s="211">
        <v>11526.1</v>
      </c>
      <c r="K412" s="211">
        <f t="shared" si="129"/>
        <v>21373680.91</v>
      </c>
      <c r="L412" s="211">
        <v>0</v>
      </c>
      <c r="M412" s="211">
        <v>0</v>
      </c>
      <c r="N412" s="211">
        <v>0</v>
      </c>
      <c r="O412" s="211">
        <f>IFERROR(
  IF(LOOKUP(2,1/($R$16:$R412&lt;&gt;""),$R$16:$R412)="12.2026",
    VLOOKUP(LOOKUP(2,1/($B$16:$B412&lt;&gt;""),$B$16:$B412), [1]Лист1!$C$12:$D$1205, 2, 0),
  IF(LOOKUP(2,1/($R$16:$R412&lt;&gt;""),$R$16:$R412)="12.2027",
    VLOOKUP(LOOKUP(2,1/($B$16:$B412&lt;&gt;""),$B$16:$B412), [1]Лист1!$C$1209:$D$2016, 2, 0),
  IF(LOOKUP(2,1/($R$16:$R412&lt;&gt;""),$R$16:$R412)="12.2028",
    VLOOKUP(LOOKUP(2,1/($B$16:$B412&lt;&gt;""),$B$16:$B412), [1]Лист1!$C$2020:$D$2907, 2, 0),
  ""))), "")</f>
        <v>21373680.91</v>
      </c>
      <c r="P412" s="211">
        <f t="shared" si="128"/>
        <v>1844.7373976161502</v>
      </c>
      <c r="Q412" s="211">
        <v>9673</v>
      </c>
      <c r="R412" s="218" t="s">
        <v>563</v>
      </c>
      <c r="S412" s="48"/>
    </row>
    <row r="413" spans="1:21" ht="30" customHeight="1" x14ac:dyDescent="0.25">
      <c r="A413" s="212">
        <f>IF(B413&lt;&gt;"",MAX(A$1:A412)+1,"")</f>
        <v>371</v>
      </c>
      <c r="B413" s="223" t="s">
        <v>2004</v>
      </c>
      <c r="C413" s="212">
        <v>1983</v>
      </c>
      <c r="D413" s="212" t="s">
        <v>1844</v>
      </c>
      <c r="E413" s="210" t="s">
        <v>18</v>
      </c>
      <c r="F413" s="210">
        <v>9</v>
      </c>
      <c r="G413" s="210">
        <v>4</v>
      </c>
      <c r="H413" s="211">
        <v>7701.5</v>
      </c>
      <c r="I413" s="211">
        <v>0</v>
      </c>
      <c r="J413" s="211">
        <v>7670.5</v>
      </c>
      <c r="K413" s="211">
        <f t="shared" si="129"/>
        <v>14321987.58</v>
      </c>
      <c r="L413" s="211">
        <v>0</v>
      </c>
      <c r="M413" s="211">
        <v>0</v>
      </c>
      <c r="N413" s="211">
        <v>0</v>
      </c>
      <c r="O413" s="211">
        <f>IFERROR(
  IF(LOOKUP(2,1/($R$16:$R413&lt;&gt;""),$R$16:$R413)="12.2026",
    VLOOKUP(LOOKUP(2,1/($B$16:$B413&lt;&gt;""),$B$16:$B413), [1]Лист1!$C$12:$D$1205, 2, 0),
  IF(LOOKUP(2,1/($R$16:$R413&lt;&gt;""),$R$16:$R413)="12.2027",
    VLOOKUP(LOOKUP(2,1/($B$16:$B413&lt;&gt;""),$B$16:$B413), [1]Лист1!$C$1209:$D$2016, 2, 0),
  IF(LOOKUP(2,1/($R$16:$R413&lt;&gt;""),$R$16:$R413)="12.2028",
    VLOOKUP(LOOKUP(2,1/($B$16:$B413&lt;&gt;""),$B$16:$B413), [1]Лист1!$C$2020:$D$2907, 2, 0),
  ""))), "")</f>
        <v>14321987.58</v>
      </c>
      <c r="P413" s="211">
        <f t="shared" si="128"/>
        <v>1859.6361202363175</v>
      </c>
      <c r="Q413" s="211">
        <v>9673</v>
      </c>
      <c r="R413" s="218" t="s">
        <v>563</v>
      </c>
      <c r="S413" s="48"/>
    </row>
    <row r="414" spans="1:21" ht="30" customHeight="1" x14ac:dyDescent="0.25">
      <c r="A414" s="212">
        <f>IF(B414&lt;&gt;"",MAX(A$1:A413)+1,"")</f>
        <v>372</v>
      </c>
      <c r="B414" s="193" t="s">
        <v>2005</v>
      </c>
      <c r="C414" s="198">
        <v>1984</v>
      </c>
      <c r="D414" s="198" t="s">
        <v>1844</v>
      </c>
      <c r="E414" s="189" t="s">
        <v>18</v>
      </c>
      <c r="F414" s="189">
        <v>9</v>
      </c>
      <c r="G414" s="189">
        <v>4</v>
      </c>
      <c r="H414" s="191">
        <v>7631.6</v>
      </c>
      <c r="I414" s="191">
        <v>142.80000000000001</v>
      </c>
      <c r="J414" s="191">
        <v>7487.7</v>
      </c>
      <c r="K414" s="191">
        <f t="shared" si="129"/>
        <v>14312045.220000001</v>
      </c>
      <c r="L414" s="191">
        <v>0</v>
      </c>
      <c r="M414" s="191">
        <v>0</v>
      </c>
      <c r="N414" s="191">
        <v>0</v>
      </c>
      <c r="O414" s="211">
        <f>IFERROR(
  IF(LOOKUP(2,1/($R$16:$R414&lt;&gt;""),$R$16:$R414)="12.2026",
    VLOOKUP(LOOKUP(2,1/($B$16:$B414&lt;&gt;""),$B$16:$B414), [1]Лист1!$C$12:$D$1205, 2, 0),
  IF(LOOKUP(2,1/($R$16:$R414&lt;&gt;""),$R$16:$R414)="12.2027",
    VLOOKUP(LOOKUP(2,1/($B$16:$B414&lt;&gt;""),$B$16:$B414), [1]Лист1!$C$1209:$D$2016, 2, 0),
  IF(LOOKUP(2,1/($R$16:$R414&lt;&gt;""),$R$16:$R414)="12.2028",
    VLOOKUP(LOOKUP(2,1/($B$16:$B414&lt;&gt;""),$B$16:$B414), [1]Лист1!$C$2020:$D$2907, 2, 0),
  ""))), "")</f>
        <v>14312045.220000001</v>
      </c>
      <c r="P414" s="191">
        <f t="shared" si="128"/>
        <v>1875.3662691964987</v>
      </c>
      <c r="Q414" s="191">
        <v>9673</v>
      </c>
      <c r="R414" s="101" t="s">
        <v>563</v>
      </c>
      <c r="S414" s="48"/>
    </row>
    <row r="415" spans="1:21" s="112" customFormat="1" ht="30" customHeight="1" x14ac:dyDescent="0.25">
      <c r="A415" s="212">
        <f>IF(B415&lt;&gt;"",MAX(A$1:A414)+1,"")</f>
        <v>373</v>
      </c>
      <c r="B415" s="223" t="s">
        <v>2006</v>
      </c>
      <c r="C415" s="212">
        <v>1985</v>
      </c>
      <c r="D415" s="212" t="s">
        <v>1844</v>
      </c>
      <c r="E415" s="210" t="s">
        <v>18</v>
      </c>
      <c r="F415" s="210">
        <v>9</v>
      </c>
      <c r="G415" s="210">
        <v>2</v>
      </c>
      <c r="H415" s="211">
        <v>3829.6</v>
      </c>
      <c r="I415" s="211">
        <v>0</v>
      </c>
      <c r="J415" s="211">
        <v>3829</v>
      </c>
      <c r="K415" s="211">
        <f t="shared" si="129"/>
        <v>7249205.4900000002</v>
      </c>
      <c r="L415" s="211">
        <v>0</v>
      </c>
      <c r="M415" s="211">
        <v>0</v>
      </c>
      <c r="N415" s="211">
        <v>0</v>
      </c>
      <c r="O415" s="211">
        <f>IFERROR(
  IF(LOOKUP(2,1/($R$16:$R415&lt;&gt;""),$R$16:$R415)="12.2026",
    VLOOKUP(LOOKUP(2,1/($B$16:$B415&lt;&gt;""),$B$16:$B415), [1]Лист1!$C$12:$D$1205, 2, 0),
  IF(LOOKUP(2,1/($R$16:$R415&lt;&gt;""),$R$16:$R415)="12.2027",
    VLOOKUP(LOOKUP(2,1/($B$16:$B415&lt;&gt;""),$B$16:$B415), [1]Лист1!$C$1209:$D$2016, 2, 0),
  IF(LOOKUP(2,1/($R$16:$R415&lt;&gt;""),$R$16:$R415)="12.2028",
    VLOOKUP(LOOKUP(2,1/($B$16:$B415&lt;&gt;""),$B$16:$B415), [1]Лист1!$C$2020:$D$2907, 2, 0),
  ""))), "")</f>
        <v>7249205.4900000002</v>
      </c>
      <c r="P415" s="211">
        <f t="shared" si="128"/>
        <v>1892.9406439314812</v>
      </c>
      <c r="Q415" s="211">
        <v>9673</v>
      </c>
      <c r="R415" s="218" t="s">
        <v>563</v>
      </c>
      <c r="S415" s="111"/>
      <c r="T415" s="111"/>
      <c r="U415" s="111"/>
    </row>
    <row r="416" spans="1:21" s="112" customFormat="1" ht="30" customHeight="1" x14ac:dyDescent="0.25">
      <c r="A416" s="212">
        <f>IF(B416&lt;&gt;"",MAX(A$1:A415)+1,"")</f>
        <v>374</v>
      </c>
      <c r="B416" s="223" t="s">
        <v>2007</v>
      </c>
      <c r="C416" s="212">
        <v>1985</v>
      </c>
      <c r="D416" s="212" t="s">
        <v>1844</v>
      </c>
      <c r="E416" s="210" t="s">
        <v>18</v>
      </c>
      <c r="F416" s="210">
        <v>9</v>
      </c>
      <c r="G416" s="210">
        <v>2</v>
      </c>
      <c r="H416" s="211">
        <v>7943.3</v>
      </c>
      <c r="I416" s="211">
        <v>31.1</v>
      </c>
      <c r="J416" s="211">
        <v>7911.7</v>
      </c>
      <c r="K416" s="211">
        <f t="shared" si="129"/>
        <v>7300626.8499999996</v>
      </c>
      <c r="L416" s="211">
        <v>0</v>
      </c>
      <c r="M416" s="211">
        <v>0</v>
      </c>
      <c r="N416" s="211">
        <v>0</v>
      </c>
      <c r="O416" s="211">
        <f>IFERROR(
  IF(LOOKUP(2,1/($R$16:$R416&lt;&gt;""),$R$16:$R416)="12.2026",
    VLOOKUP(LOOKUP(2,1/($B$16:$B416&lt;&gt;""),$B$16:$B416), [1]Лист1!$C$12:$D$1205, 2, 0),
  IF(LOOKUP(2,1/($R$16:$R416&lt;&gt;""),$R$16:$R416)="12.2027",
    VLOOKUP(LOOKUP(2,1/($B$16:$B416&lt;&gt;""),$B$16:$B416), [1]Лист1!$C$1209:$D$2016, 2, 0),
  IF(LOOKUP(2,1/($R$16:$R416&lt;&gt;""),$R$16:$R416)="12.2028",
    VLOOKUP(LOOKUP(2,1/($B$16:$B416&lt;&gt;""),$B$16:$B416), [1]Лист1!$C$2020:$D$2907, 2, 0),
  ""))), "")</f>
        <v>7300626.8499999996</v>
      </c>
      <c r="P416" s="211">
        <f t="shared" si="128"/>
        <v>919.0924238037087</v>
      </c>
      <c r="Q416" s="211">
        <v>9673</v>
      </c>
      <c r="R416" s="218" t="s">
        <v>563</v>
      </c>
      <c r="S416" s="111"/>
      <c r="T416" s="111"/>
      <c r="U416" s="111"/>
    </row>
    <row r="417" spans="1:21" ht="30" customHeight="1" x14ac:dyDescent="0.25">
      <c r="A417" s="212">
        <f>IF(B417&lt;&gt;"",MAX(A$1:A416)+1,"")</f>
        <v>375</v>
      </c>
      <c r="B417" s="223" t="s">
        <v>1984</v>
      </c>
      <c r="C417" s="212">
        <v>1984</v>
      </c>
      <c r="D417" s="212" t="s">
        <v>1844</v>
      </c>
      <c r="E417" s="210" t="s">
        <v>18</v>
      </c>
      <c r="F417" s="210">
        <v>16</v>
      </c>
      <c r="G417" s="210">
        <v>1</v>
      </c>
      <c r="H417" s="211">
        <v>5240.34</v>
      </c>
      <c r="I417" s="211">
        <v>0</v>
      </c>
      <c r="J417" s="211">
        <v>5227.2</v>
      </c>
      <c r="K417" s="211">
        <f t="shared" si="125"/>
        <v>7525685.3700000001</v>
      </c>
      <c r="L417" s="211">
        <v>0</v>
      </c>
      <c r="M417" s="211">
        <v>0</v>
      </c>
      <c r="N417" s="211">
        <v>0</v>
      </c>
      <c r="O417" s="211">
        <f>IFERROR(
  IF(LOOKUP(2,1/($R$16:$R417&lt;&gt;""),$R$16:$R417)="12.2026",
    VLOOKUP(LOOKUP(2,1/($B$16:$B417&lt;&gt;""),$B$16:$B417), [1]Лист1!$C$12:$D$1205, 2, 0),
  IF(LOOKUP(2,1/($R$16:$R417&lt;&gt;""),$R$16:$R417)="12.2027",
    VLOOKUP(LOOKUP(2,1/($B$16:$B417&lt;&gt;""),$B$16:$B417), [1]Лист1!$C$1209:$D$2016, 2, 0),
  IF(LOOKUP(2,1/($R$16:$R417&lt;&gt;""),$R$16:$R417)="12.2028",
    VLOOKUP(LOOKUP(2,1/($B$16:$B417&lt;&gt;""),$B$16:$B417), [1]Лист1!$C$2020:$D$2907, 2, 0),
  ""))), "")</f>
        <v>7525685.3700000001</v>
      </c>
      <c r="P417" s="211">
        <f t="shared" si="126"/>
        <v>1436.1063156207422</v>
      </c>
      <c r="Q417" s="211">
        <v>9673</v>
      </c>
      <c r="R417" s="30" t="s">
        <v>564</v>
      </c>
      <c r="S417" s="48"/>
    </row>
    <row r="418" spans="1:21" ht="30" customHeight="1" x14ac:dyDescent="0.25">
      <c r="A418" s="212">
        <f>IF(B418&lt;&gt;"",MAX(A$1:A417)+1,"")</f>
        <v>376</v>
      </c>
      <c r="B418" s="223" t="s">
        <v>1961</v>
      </c>
      <c r="C418" s="212">
        <v>1985</v>
      </c>
      <c r="D418" s="212" t="s">
        <v>1844</v>
      </c>
      <c r="E418" s="210" t="s">
        <v>18</v>
      </c>
      <c r="F418" s="210">
        <v>16</v>
      </c>
      <c r="G418" s="210">
        <v>1</v>
      </c>
      <c r="H418" s="211">
        <v>5271.7</v>
      </c>
      <c r="I418" s="211">
        <v>145.80000000000001</v>
      </c>
      <c r="J418" s="211">
        <v>5139.8999999999996</v>
      </c>
      <c r="K418" s="211">
        <f t="shared" si="125"/>
        <v>7525685.3700000001</v>
      </c>
      <c r="L418" s="211">
        <v>0</v>
      </c>
      <c r="M418" s="211">
        <v>0</v>
      </c>
      <c r="N418" s="211">
        <v>0</v>
      </c>
      <c r="O418" s="211">
        <f>IFERROR(
  IF(LOOKUP(2,1/($R$16:$R418&lt;&gt;""),$R$16:$R418)="12.2026",
    VLOOKUP(LOOKUP(2,1/($B$16:$B418&lt;&gt;""),$B$16:$B418), [1]Лист1!$C$12:$D$1205, 2, 0),
  IF(LOOKUP(2,1/($R$16:$R418&lt;&gt;""),$R$16:$R418)="12.2027",
    VLOOKUP(LOOKUP(2,1/($B$16:$B418&lt;&gt;""),$B$16:$B418), [1]Лист1!$C$1209:$D$2016, 2, 0),
  IF(LOOKUP(2,1/($R$16:$R418&lt;&gt;""),$R$16:$R418)="12.2028",
    VLOOKUP(LOOKUP(2,1/($B$16:$B418&lt;&gt;""),$B$16:$B418), [1]Лист1!$C$2020:$D$2907, 2, 0),
  ""))), "")</f>
        <v>7525685.3700000001</v>
      </c>
      <c r="P418" s="211">
        <f t="shared" si="126"/>
        <v>1427.5632850883017</v>
      </c>
      <c r="Q418" s="211">
        <v>9673</v>
      </c>
      <c r="R418" s="30" t="s">
        <v>564</v>
      </c>
      <c r="S418" s="48"/>
    </row>
    <row r="419" spans="1:21" ht="30" customHeight="1" x14ac:dyDescent="0.25">
      <c r="A419" s="212">
        <f>IF(B419&lt;&gt;"",MAX(A$1:A418)+1,"")</f>
        <v>377</v>
      </c>
      <c r="B419" s="223" t="s">
        <v>1985</v>
      </c>
      <c r="C419" s="212">
        <v>1987</v>
      </c>
      <c r="D419" s="212" t="s">
        <v>1844</v>
      </c>
      <c r="E419" s="210" t="s">
        <v>18</v>
      </c>
      <c r="F419" s="210">
        <v>9</v>
      </c>
      <c r="G419" s="210">
        <v>4</v>
      </c>
      <c r="H419" s="211">
        <v>8199</v>
      </c>
      <c r="I419" s="211">
        <v>0</v>
      </c>
      <c r="J419" s="211">
        <v>8195.2000000000007</v>
      </c>
      <c r="K419" s="211">
        <f t="shared" si="125"/>
        <v>14321544.560000001</v>
      </c>
      <c r="L419" s="211">
        <v>0</v>
      </c>
      <c r="M419" s="211">
        <v>0</v>
      </c>
      <c r="N419" s="211">
        <v>0</v>
      </c>
      <c r="O419" s="211">
        <f>IFERROR(
  IF(LOOKUP(2,1/($R$16:$R419&lt;&gt;""),$R$16:$R419)="12.2026",
    VLOOKUP(LOOKUP(2,1/($B$16:$B419&lt;&gt;""),$B$16:$B419), [1]Лист1!$C$12:$D$1205, 2, 0),
  IF(LOOKUP(2,1/($R$16:$R419&lt;&gt;""),$R$16:$R419)="12.2027",
    VLOOKUP(LOOKUP(2,1/($B$16:$B419&lt;&gt;""),$B$16:$B419), [1]Лист1!$C$1209:$D$2016, 2, 0),
  IF(LOOKUP(2,1/($R$16:$R419&lt;&gt;""),$R$16:$R419)="12.2028",
    VLOOKUP(LOOKUP(2,1/($B$16:$B419&lt;&gt;""),$B$16:$B419), [1]Лист1!$C$2020:$D$2907, 2, 0),
  ""))), "")</f>
        <v>14321544.560000001</v>
      </c>
      <c r="P419" s="211">
        <f t="shared" si="126"/>
        <v>1746.7428418099769</v>
      </c>
      <c r="Q419" s="211">
        <v>9673</v>
      </c>
      <c r="R419" s="30" t="s">
        <v>564</v>
      </c>
      <c r="S419" s="48"/>
    </row>
    <row r="420" spans="1:21" ht="30" customHeight="1" x14ac:dyDescent="0.25">
      <c r="A420" s="212">
        <f>IF(B420&lt;&gt;"",MAX(A$1:A419)+1,"")</f>
        <v>378</v>
      </c>
      <c r="B420" s="223" t="s">
        <v>1986</v>
      </c>
      <c r="C420" s="212">
        <v>1985</v>
      </c>
      <c r="D420" s="212" t="s">
        <v>1844</v>
      </c>
      <c r="E420" s="210" t="s">
        <v>18</v>
      </c>
      <c r="F420" s="210">
        <v>9</v>
      </c>
      <c r="G420" s="210">
        <v>1</v>
      </c>
      <c r="H420" s="211">
        <v>4032</v>
      </c>
      <c r="I420" s="211">
        <v>0</v>
      </c>
      <c r="J420" s="211">
        <v>4019.8</v>
      </c>
      <c r="K420" s="211">
        <f t="shared" si="125"/>
        <v>3742515.14</v>
      </c>
      <c r="L420" s="211">
        <v>0</v>
      </c>
      <c r="M420" s="211">
        <v>0</v>
      </c>
      <c r="N420" s="211">
        <v>0</v>
      </c>
      <c r="O420" s="211">
        <f>IFERROR(
  IF(LOOKUP(2,1/($R$16:$R420&lt;&gt;""),$R$16:$R420)="12.2026",
    VLOOKUP(LOOKUP(2,1/($B$16:$B420&lt;&gt;""),$B$16:$B420), [1]Лист1!$C$12:$D$1205, 2, 0),
  IF(LOOKUP(2,1/($R$16:$R420&lt;&gt;""),$R$16:$R420)="12.2027",
    VLOOKUP(LOOKUP(2,1/($B$16:$B420&lt;&gt;""),$B$16:$B420), [1]Лист1!$C$1209:$D$2016, 2, 0),
  IF(LOOKUP(2,1/($R$16:$R420&lt;&gt;""),$R$16:$R420)="12.2028",
    VLOOKUP(LOOKUP(2,1/($B$16:$B420&lt;&gt;""),$B$16:$B420), [1]Лист1!$C$2020:$D$2907, 2, 0),
  ""))), "")</f>
        <v>3742515.14</v>
      </c>
      <c r="P420" s="211">
        <f t="shared" si="126"/>
        <v>928.20315972222227</v>
      </c>
      <c r="Q420" s="211">
        <v>9673</v>
      </c>
      <c r="R420" s="30" t="s">
        <v>564</v>
      </c>
      <c r="S420" s="48"/>
    </row>
    <row r="421" spans="1:21" ht="30" customHeight="1" x14ac:dyDescent="0.25">
      <c r="A421" s="212">
        <f>IF(B421&lt;&gt;"",MAX(A$1:A420)+1,"")</f>
        <v>379</v>
      </c>
      <c r="B421" s="223" t="s">
        <v>1987</v>
      </c>
      <c r="C421" s="212">
        <v>1987</v>
      </c>
      <c r="D421" s="212" t="s">
        <v>1844</v>
      </c>
      <c r="E421" s="210" t="s">
        <v>75</v>
      </c>
      <c r="F421" s="210">
        <v>9</v>
      </c>
      <c r="G421" s="210">
        <v>1</v>
      </c>
      <c r="H421" s="211">
        <v>4059.6</v>
      </c>
      <c r="I421" s="211">
        <v>0</v>
      </c>
      <c r="J421" s="211">
        <v>3985.8</v>
      </c>
      <c r="K421" s="211">
        <f t="shared" si="125"/>
        <v>3742197.24</v>
      </c>
      <c r="L421" s="211">
        <v>0</v>
      </c>
      <c r="M421" s="211">
        <v>0</v>
      </c>
      <c r="N421" s="211">
        <v>0</v>
      </c>
      <c r="O421" s="211">
        <f>IFERROR(
  IF(LOOKUP(2,1/($R$16:$R421&lt;&gt;""),$R$16:$R421)="12.2026",
    VLOOKUP(LOOKUP(2,1/($B$16:$B421&lt;&gt;""),$B$16:$B421), [1]Лист1!$C$12:$D$1205, 2, 0),
  IF(LOOKUP(2,1/($R$16:$R421&lt;&gt;""),$R$16:$R421)="12.2027",
    VLOOKUP(LOOKUP(2,1/($B$16:$B421&lt;&gt;""),$B$16:$B421), [1]Лист1!$C$1209:$D$2016, 2, 0),
  IF(LOOKUP(2,1/($R$16:$R421&lt;&gt;""),$R$16:$R421)="12.2028",
    VLOOKUP(LOOKUP(2,1/($B$16:$B421&lt;&gt;""),$B$16:$B421), [1]Лист1!$C$2020:$D$2907, 2, 0),
  ""))), "")</f>
        <v>3742197.24</v>
      </c>
      <c r="P421" s="211">
        <f t="shared" si="126"/>
        <v>921.81427726869651</v>
      </c>
      <c r="Q421" s="211">
        <v>9673</v>
      </c>
      <c r="R421" s="30" t="s">
        <v>564</v>
      </c>
      <c r="S421" s="48"/>
    </row>
    <row r="422" spans="1:21" ht="30" customHeight="1" x14ac:dyDescent="0.25">
      <c r="A422" s="253">
        <f>IF(B422&lt;&gt;"",MAX(A$1:A421)+1,"")</f>
        <v>380</v>
      </c>
      <c r="B422" s="257" t="s">
        <v>1988</v>
      </c>
      <c r="C422" s="253">
        <v>1987</v>
      </c>
      <c r="D422" s="253" t="s">
        <v>1844</v>
      </c>
      <c r="E422" s="251" t="s">
        <v>18</v>
      </c>
      <c r="F422" s="251">
        <v>9</v>
      </c>
      <c r="G422" s="251">
        <v>3</v>
      </c>
      <c r="H422" s="255">
        <v>6096.8</v>
      </c>
      <c r="I422" s="255">
        <v>0</v>
      </c>
      <c r="J422" s="255">
        <v>6093.5</v>
      </c>
      <c r="K422" s="255">
        <f t="shared" si="125"/>
        <v>10785089.640000001</v>
      </c>
      <c r="L422" s="255">
        <v>0</v>
      </c>
      <c r="M422" s="255">
        <v>0</v>
      </c>
      <c r="N422" s="255">
        <v>0</v>
      </c>
      <c r="O422" s="255">
        <f>IFERROR(
  IF(LOOKUP(2,1/($R$16:$R422&lt;&gt;""),$R$16:$R422)="12.2026",
    VLOOKUP(LOOKUP(2,1/($B$16:$B422&lt;&gt;""),$B$16:$B422), [1]Лист1!$C$12:$D$1205, 2, 0),
  IF(LOOKUP(2,1/($R$16:$R422&lt;&gt;""),$R$16:$R422)="12.2027",
    VLOOKUP(LOOKUP(2,1/($B$16:$B422&lt;&gt;""),$B$16:$B422), [1]Лист1!$C$1209:$D$2016, 2, 0),
  IF(LOOKUP(2,1/($R$16:$R422&lt;&gt;""),$R$16:$R422)="12.2028",
    VLOOKUP(LOOKUP(2,1/($B$16:$B422&lt;&gt;""),$B$16:$B422), [1]Лист1!$C$2020:$D$2907, 2, 0),
  ""))), "")</f>
        <v>10785089.640000001</v>
      </c>
      <c r="P422" s="255">
        <f t="shared" si="126"/>
        <v>1768.9754690985435</v>
      </c>
      <c r="Q422" s="255">
        <v>9673</v>
      </c>
      <c r="R422" s="94" t="s">
        <v>564</v>
      </c>
      <c r="S422" s="48"/>
    </row>
    <row r="423" spans="1:21" s="112" customFormat="1" ht="30" customHeight="1" x14ac:dyDescent="0.25">
      <c r="A423" s="285">
        <f>IF(B423&lt;&gt;"",MAX(A$1:A422)+1,"")</f>
        <v>381</v>
      </c>
      <c r="B423" s="283" t="s">
        <v>1989</v>
      </c>
      <c r="C423" s="285">
        <v>1983</v>
      </c>
      <c r="D423" s="285" t="s">
        <v>1844</v>
      </c>
      <c r="E423" s="287" t="s">
        <v>18</v>
      </c>
      <c r="F423" s="287">
        <v>9</v>
      </c>
      <c r="G423" s="287">
        <v>1</v>
      </c>
      <c r="H423" s="282">
        <v>5028.5600000000004</v>
      </c>
      <c r="I423" s="282">
        <v>0</v>
      </c>
      <c r="J423" s="282">
        <v>4997.46</v>
      </c>
      <c r="K423" s="282">
        <f t="shared" si="125"/>
        <v>7213525.0999999996</v>
      </c>
      <c r="L423" s="282">
        <v>0</v>
      </c>
      <c r="M423" s="282">
        <v>0</v>
      </c>
      <c r="N423" s="282">
        <v>0</v>
      </c>
      <c r="O423" s="282">
        <f>IFERROR(
  IF(LOOKUP(2,1/($R$16:$R423&lt;&gt;""),$R$16:$R423)="12.2026",
    VLOOKUP(LOOKUP(2,1/($B$16:$B423&lt;&gt;""),$B$16:$B423), [1]Лист1!$C$12:$D$1205, 2, 0),
  IF(LOOKUP(2,1/($R$16:$R423&lt;&gt;""),$R$16:$R423)="12.2027",
    VLOOKUP(LOOKUP(2,1/($B$16:$B423&lt;&gt;""),$B$16:$B423), [1]Лист1!$C$1209:$D$2016, 2, 0),
  IF(LOOKUP(2,1/($R$16:$R423&lt;&gt;""),$R$16:$R423)="12.2028",
    VLOOKUP(LOOKUP(2,1/($B$16:$B423&lt;&gt;""),$B$16:$B423), [1]Лист1!$C$2020:$D$2907, 2, 0),
  ""))), "")</f>
        <v>7213525.0999999996</v>
      </c>
      <c r="P423" s="282">
        <f t="shared" si="126"/>
        <v>1434.5110926388468</v>
      </c>
      <c r="Q423" s="282">
        <v>9673</v>
      </c>
      <c r="R423" s="30" t="s">
        <v>564</v>
      </c>
      <c r="S423" s="111"/>
      <c r="T423" s="111"/>
      <c r="U423" s="111"/>
    </row>
    <row r="424" spans="1:21" ht="30" customHeight="1" x14ac:dyDescent="0.25">
      <c r="A424" s="254">
        <f>IF(B424&lt;&gt;"",MAX(A$1:A423)+1,"")</f>
        <v>382</v>
      </c>
      <c r="B424" s="258" t="s">
        <v>1990</v>
      </c>
      <c r="C424" s="254">
        <v>1984</v>
      </c>
      <c r="D424" s="254" t="s">
        <v>1844</v>
      </c>
      <c r="E424" s="252" t="s">
        <v>18</v>
      </c>
      <c r="F424" s="252">
        <v>16</v>
      </c>
      <c r="G424" s="252">
        <v>1</v>
      </c>
      <c r="H424" s="256">
        <v>5259.56</v>
      </c>
      <c r="I424" s="256">
        <v>0</v>
      </c>
      <c r="J424" s="256">
        <v>5250</v>
      </c>
      <c r="K424" s="256">
        <f t="shared" si="125"/>
        <v>7526354.6100000003</v>
      </c>
      <c r="L424" s="256">
        <v>0</v>
      </c>
      <c r="M424" s="256">
        <v>0</v>
      </c>
      <c r="N424" s="256">
        <v>0</v>
      </c>
      <c r="O424" s="256">
        <f>IFERROR(
  IF(LOOKUP(2,1/($R$16:$R424&lt;&gt;""),$R$16:$R424)="12.2026",
    VLOOKUP(LOOKUP(2,1/($B$16:$B424&lt;&gt;""),$B$16:$B424), [1]Лист1!$C$12:$D$1205, 2, 0),
  IF(LOOKUP(2,1/($R$16:$R424&lt;&gt;""),$R$16:$R424)="12.2027",
    VLOOKUP(LOOKUP(2,1/($B$16:$B424&lt;&gt;""),$B$16:$B424), [1]Лист1!$C$1209:$D$2016, 2, 0),
  IF(LOOKUP(2,1/($R$16:$R424&lt;&gt;""),$R$16:$R424)="12.2028",
    VLOOKUP(LOOKUP(2,1/($B$16:$B424&lt;&gt;""),$B$16:$B424), [1]Лист1!$C$2020:$D$2907, 2, 0),
  ""))), "")</f>
        <v>7526354.6100000003</v>
      </c>
      <c r="P424" s="256">
        <f t="shared" si="126"/>
        <v>1430.9855976545566</v>
      </c>
      <c r="Q424" s="256">
        <v>9673</v>
      </c>
      <c r="R424" s="97" t="s">
        <v>564</v>
      </c>
      <c r="S424" s="48"/>
    </row>
    <row r="425" spans="1:21" ht="30" customHeight="1" x14ac:dyDescent="0.25">
      <c r="A425" s="212">
        <f>IF(B425&lt;&gt;"",MAX(A$1:A424)+1,"")</f>
        <v>383</v>
      </c>
      <c r="B425" s="223" t="s">
        <v>1991</v>
      </c>
      <c r="C425" s="212">
        <v>1987</v>
      </c>
      <c r="D425" s="212" t="s">
        <v>1844</v>
      </c>
      <c r="E425" s="210" t="s">
        <v>18</v>
      </c>
      <c r="F425" s="210">
        <v>16</v>
      </c>
      <c r="G425" s="210">
        <v>1</v>
      </c>
      <c r="H425" s="211">
        <v>5176.3999999999996</v>
      </c>
      <c r="I425" s="211">
        <v>0</v>
      </c>
      <c r="J425" s="211">
        <v>5167.7</v>
      </c>
      <c r="K425" s="211">
        <f t="shared" si="125"/>
        <v>7526354.6100000003</v>
      </c>
      <c r="L425" s="211">
        <v>0</v>
      </c>
      <c r="M425" s="211">
        <v>0</v>
      </c>
      <c r="N425" s="211">
        <v>0</v>
      </c>
      <c r="O425" s="211">
        <f>IFERROR(
  IF(LOOKUP(2,1/($R$16:$R425&lt;&gt;""),$R$16:$R425)="12.2026",
    VLOOKUP(LOOKUP(2,1/($B$16:$B425&lt;&gt;""),$B$16:$B425), [1]Лист1!$C$12:$D$1205, 2, 0),
  IF(LOOKUP(2,1/($R$16:$R425&lt;&gt;""),$R$16:$R425)="12.2027",
    VLOOKUP(LOOKUP(2,1/($B$16:$B425&lt;&gt;""),$B$16:$B425), [1]Лист1!$C$1209:$D$2016, 2, 0),
  IF(LOOKUP(2,1/($R$16:$R425&lt;&gt;""),$R$16:$R425)="12.2028",
    VLOOKUP(LOOKUP(2,1/($B$16:$B425&lt;&gt;""),$B$16:$B425), [1]Лист1!$C$2020:$D$2907, 2, 0),
  ""))), "")</f>
        <v>7526354.6100000003</v>
      </c>
      <c r="P425" s="211">
        <f t="shared" si="126"/>
        <v>1453.9746947685651</v>
      </c>
      <c r="Q425" s="211">
        <v>9673</v>
      </c>
      <c r="R425" s="218" t="s">
        <v>563</v>
      </c>
      <c r="S425" s="48"/>
    </row>
    <row r="426" spans="1:21" ht="30" customHeight="1" x14ac:dyDescent="0.25">
      <c r="A426" s="212">
        <f>IF(B426&lt;&gt;"",MAX(A$1:A425)+1,"")</f>
        <v>384</v>
      </c>
      <c r="B426" s="223" t="s">
        <v>1992</v>
      </c>
      <c r="C426" s="212">
        <v>1988</v>
      </c>
      <c r="D426" s="212" t="s">
        <v>1844</v>
      </c>
      <c r="E426" s="210" t="s">
        <v>18</v>
      </c>
      <c r="F426" s="210">
        <v>16</v>
      </c>
      <c r="G426" s="210">
        <v>1</v>
      </c>
      <c r="H426" s="211">
        <v>5303.1</v>
      </c>
      <c r="I426" s="211">
        <v>0</v>
      </c>
      <c r="J426" s="211">
        <v>5296.1</v>
      </c>
      <c r="K426" s="211">
        <f t="shared" si="125"/>
        <v>7522993</v>
      </c>
      <c r="L426" s="211">
        <v>0</v>
      </c>
      <c r="M426" s="211">
        <v>0</v>
      </c>
      <c r="N426" s="211">
        <v>0</v>
      </c>
      <c r="O426" s="211">
        <f>IFERROR(
  IF(LOOKUP(2,1/($R$16:$R426&lt;&gt;""),$R$16:$R426)="12.2026",
    VLOOKUP(LOOKUP(2,1/($B$16:$B426&lt;&gt;""),$B$16:$B426), [1]Лист1!$C$12:$D$1205, 2, 0),
  IF(LOOKUP(2,1/($R$16:$R426&lt;&gt;""),$R$16:$R426)="12.2027",
    VLOOKUP(LOOKUP(2,1/($B$16:$B426&lt;&gt;""),$B$16:$B426), [1]Лист1!$C$1209:$D$2016, 2, 0),
  IF(LOOKUP(2,1/($R$16:$R426&lt;&gt;""),$R$16:$R426)="12.2028",
    VLOOKUP(LOOKUP(2,1/($B$16:$B426&lt;&gt;""),$B$16:$B426), [1]Лист1!$C$2020:$D$2907, 2, 0),
  ""))), "")</f>
        <v>7522993</v>
      </c>
      <c r="P426" s="211">
        <f t="shared" si="126"/>
        <v>1418.6028926476965</v>
      </c>
      <c r="Q426" s="211">
        <v>9673</v>
      </c>
      <c r="R426" s="218" t="s">
        <v>563</v>
      </c>
      <c r="S426" s="48"/>
    </row>
    <row r="427" spans="1:21" ht="30" customHeight="1" x14ac:dyDescent="0.25">
      <c r="A427" s="212">
        <f>IF(B427&lt;&gt;"",MAX(A$1:A426)+1,"")</f>
        <v>385</v>
      </c>
      <c r="B427" s="223" t="s">
        <v>1993</v>
      </c>
      <c r="C427" s="212">
        <v>1986</v>
      </c>
      <c r="D427" s="212" t="s">
        <v>1844</v>
      </c>
      <c r="E427" s="210" t="s">
        <v>18</v>
      </c>
      <c r="F427" s="210">
        <v>9</v>
      </c>
      <c r="G427" s="210">
        <v>2</v>
      </c>
      <c r="H427" s="211">
        <v>8096.1</v>
      </c>
      <c r="I427" s="211">
        <v>84.6</v>
      </c>
      <c r="J427" s="211">
        <v>8016.9</v>
      </c>
      <c r="K427" s="211">
        <f t="shared" si="125"/>
        <v>7250403.9400000004</v>
      </c>
      <c r="L427" s="211">
        <v>0</v>
      </c>
      <c r="M427" s="211">
        <v>0</v>
      </c>
      <c r="N427" s="211">
        <v>0</v>
      </c>
      <c r="O427" s="211">
        <f>IFERROR(
  IF(LOOKUP(2,1/($R$16:$R427&lt;&gt;""),$R$16:$R427)="12.2026",
    VLOOKUP(LOOKUP(2,1/($B$16:$B427&lt;&gt;""),$B$16:$B427), [1]Лист1!$C$12:$D$1205, 2, 0),
  IF(LOOKUP(2,1/($R$16:$R427&lt;&gt;""),$R$16:$R427)="12.2027",
    VLOOKUP(LOOKUP(2,1/($B$16:$B427&lt;&gt;""),$B$16:$B427), [1]Лист1!$C$1209:$D$2016, 2, 0),
  IF(LOOKUP(2,1/($R$16:$R427&lt;&gt;""),$R$16:$R427)="12.2028",
    VLOOKUP(LOOKUP(2,1/($B$16:$B427&lt;&gt;""),$B$16:$B427), [1]Лист1!$C$2020:$D$2907, 2, 0),
  ""))), "")</f>
        <v>7250403.9400000004</v>
      </c>
      <c r="P427" s="211">
        <f t="shared" si="126"/>
        <v>895.54278479761865</v>
      </c>
      <c r="Q427" s="211">
        <v>9673</v>
      </c>
      <c r="R427" s="218" t="s">
        <v>563</v>
      </c>
      <c r="S427" s="48"/>
    </row>
    <row r="428" spans="1:21" ht="30" customHeight="1" x14ac:dyDescent="0.25">
      <c r="A428" s="212">
        <f>IF(B428&lt;&gt;"",MAX(A$1:A427)+1,"")</f>
        <v>386</v>
      </c>
      <c r="B428" s="223" t="s">
        <v>1994</v>
      </c>
      <c r="C428" s="212">
        <v>1987</v>
      </c>
      <c r="D428" s="212" t="s">
        <v>1844</v>
      </c>
      <c r="E428" s="210" t="s">
        <v>18</v>
      </c>
      <c r="F428" s="210">
        <v>9</v>
      </c>
      <c r="G428" s="210">
        <v>3</v>
      </c>
      <c r="H428" s="211">
        <v>6127.3</v>
      </c>
      <c r="I428" s="211">
        <v>0</v>
      </c>
      <c r="J428" s="211">
        <v>6121.3</v>
      </c>
      <c r="K428" s="211">
        <f t="shared" si="125"/>
        <v>10789712.890000001</v>
      </c>
      <c r="L428" s="211">
        <v>0</v>
      </c>
      <c r="M428" s="211">
        <v>0</v>
      </c>
      <c r="N428" s="211">
        <v>0</v>
      </c>
      <c r="O428" s="211">
        <f>IFERROR(
  IF(LOOKUP(2,1/($R$16:$R428&lt;&gt;""),$R$16:$R428)="12.2026",
    VLOOKUP(LOOKUP(2,1/($B$16:$B428&lt;&gt;""),$B$16:$B428), [1]Лист1!$C$12:$D$1205, 2, 0),
  IF(LOOKUP(2,1/($R$16:$R428&lt;&gt;""),$R$16:$R428)="12.2027",
    VLOOKUP(LOOKUP(2,1/($B$16:$B428&lt;&gt;""),$B$16:$B428), [1]Лист1!$C$1209:$D$2016, 2, 0),
  IF(LOOKUP(2,1/($R$16:$R428&lt;&gt;""),$R$16:$R428)="12.2028",
    VLOOKUP(LOOKUP(2,1/($B$16:$B428&lt;&gt;""),$B$16:$B428), [1]Лист1!$C$2020:$D$2907, 2, 0),
  ""))), "")</f>
        <v>10789712.890000001</v>
      </c>
      <c r="P428" s="211">
        <f t="shared" si="126"/>
        <v>1760.924532828489</v>
      </c>
      <c r="Q428" s="211">
        <v>9673</v>
      </c>
      <c r="R428" s="218" t="s">
        <v>563</v>
      </c>
      <c r="S428" s="48"/>
    </row>
    <row r="429" spans="1:21" ht="30" customHeight="1" x14ac:dyDescent="0.25">
      <c r="A429" s="212">
        <f>IF(B429&lt;&gt;"",MAX(A$1:A428)+1,"")</f>
        <v>387</v>
      </c>
      <c r="B429" s="223" t="s">
        <v>1995</v>
      </c>
      <c r="C429" s="212">
        <v>1988</v>
      </c>
      <c r="D429" s="212" t="s">
        <v>1844</v>
      </c>
      <c r="E429" s="210" t="s">
        <v>18</v>
      </c>
      <c r="F429" s="210">
        <v>9</v>
      </c>
      <c r="G429" s="210">
        <v>3</v>
      </c>
      <c r="H429" s="211">
        <v>12084.3</v>
      </c>
      <c r="I429" s="211">
        <v>708.8</v>
      </c>
      <c r="J429" s="211">
        <v>11375.5</v>
      </c>
      <c r="K429" s="211">
        <f t="shared" si="125"/>
        <v>10848165.550000001</v>
      </c>
      <c r="L429" s="211">
        <v>0</v>
      </c>
      <c r="M429" s="211">
        <v>0</v>
      </c>
      <c r="N429" s="211">
        <v>0</v>
      </c>
      <c r="O429" s="211">
        <f>IFERROR(
  IF(LOOKUP(2,1/($R$16:$R429&lt;&gt;""),$R$16:$R429)="12.2026",
    VLOOKUP(LOOKUP(2,1/($B$16:$B429&lt;&gt;""),$B$16:$B429), [1]Лист1!$C$12:$D$1205, 2, 0),
  IF(LOOKUP(2,1/($R$16:$R429&lt;&gt;""),$R$16:$R429)="12.2027",
    VLOOKUP(LOOKUP(2,1/($B$16:$B429&lt;&gt;""),$B$16:$B429), [1]Лист1!$C$1209:$D$2016, 2, 0),
  IF(LOOKUP(2,1/($R$16:$R429&lt;&gt;""),$R$16:$R429)="12.2028",
    VLOOKUP(LOOKUP(2,1/($B$16:$B429&lt;&gt;""),$B$16:$B429), [1]Лист1!$C$2020:$D$2907, 2, 0),
  ""))), "")</f>
        <v>10848165.550000001</v>
      </c>
      <c r="P429" s="211">
        <f t="shared" si="126"/>
        <v>897.70740133892753</v>
      </c>
      <c r="Q429" s="211">
        <v>9673</v>
      </c>
      <c r="R429" s="218" t="s">
        <v>563</v>
      </c>
      <c r="S429" s="48"/>
    </row>
    <row r="430" spans="1:21" ht="30" customHeight="1" x14ac:dyDescent="0.25">
      <c r="A430" s="212">
        <f>IF(B430&lt;&gt;"",MAX(A$1:A429)+1,"")</f>
        <v>388</v>
      </c>
      <c r="B430" s="223" t="s">
        <v>1998</v>
      </c>
      <c r="C430" s="212">
        <v>1989</v>
      </c>
      <c r="D430" s="212" t="s">
        <v>1844</v>
      </c>
      <c r="E430" s="210" t="s">
        <v>18</v>
      </c>
      <c r="F430" s="210">
        <v>9</v>
      </c>
      <c r="G430" s="210">
        <v>6</v>
      </c>
      <c r="H430" s="211">
        <v>12278.6</v>
      </c>
      <c r="I430" s="211">
        <v>451.7</v>
      </c>
      <c r="J430" s="211">
        <v>11820.6</v>
      </c>
      <c r="K430" s="211">
        <f t="shared" ref="K430:K445" si="130">SUM(L430:O430)</f>
        <v>21400216.440000001</v>
      </c>
      <c r="L430" s="211">
        <v>0</v>
      </c>
      <c r="M430" s="211">
        <v>0</v>
      </c>
      <c r="N430" s="211">
        <v>0</v>
      </c>
      <c r="O430" s="211">
        <f>IFERROR(
  IF(LOOKUP(2,1/($R$16:$R430&lt;&gt;""),$R$16:$R430)="12.2026",
    VLOOKUP(LOOKUP(2,1/($B$16:$B430&lt;&gt;""),$B$16:$B430), [1]Лист1!$C$12:$D$1205, 2, 0),
  IF(LOOKUP(2,1/($R$16:$R430&lt;&gt;""),$R$16:$R430)="12.2027",
    VLOOKUP(LOOKUP(2,1/($B$16:$B430&lt;&gt;""),$B$16:$B430), [1]Лист1!$C$1209:$D$2016, 2, 0),
  IF(LOOKUP(2,1/($R$16:$R430&lt;&gt;""),$R$16:$R430)="12.2028",
    VLOOKUP(LOOKUP(2,1/($B$16:$B430&lt;&gt;""),$B$16:$B430), [1]Лист1!$C$2020:$D$2907, 2, 0),
  ""))), "")</f>
        <v>21400216.440000001</v>
      </c>
      <c r="P430" s="211">
        <f t="shared" ref="P430:P445" si="131">K430/H430</f>
        <v>1742.8873356897366</v>
      </c>
      <c r="Q430" s="211">
        <v>9673</v>
      </c>
      <c r="R430" s="218" t="s">
        <v>563</v>
      </c>
      <c r="S430" s="48"/>
    </row>
    <row r="431" spans="1:21" ht="30" customHeight="1" x14ac:dyDescent="0.25">
      <c r="A431" s="212">
        <f>IF(B431&lt;&gt;"",MAX(A$1:A430)+1,"")</f>
        <v>389</v>
      </c>
      <c r="B431" s="223" t="s">
        <v>1999</v>
      </c>
      <c r="C431" s="212">
        <v>1987</v>
      </c>
      <c r="D431" s="212" t="s">
        <v>1844</v>
      </c>
      <c r="E431" s="210" t="s">
        <v>18</v>
      </c>
      <c r="F431" s="210">
        <v>9</v>
      </c>
      <c r="G431" s="210">
        <v>2</v>
      </c>
      <c r="H431" s="211">
        <v>8101</v>
      </c>
      <c r="I431" s="211">
        <v>0</v>
      </c>
      <c r="J431" s="211">
        <v>8058.8</v>
      </c>
      <c r="K431" s="211">
        <f t="shared" si="130"/>
        <v>7294802.1900000004</v>
      </c>
      <c r="L431" s="211">
        <v>0</v>
      </c>
      <c r="M431" s="211">
        <v>0</v>
      </c>
      <c r="N431" s="211">
        <v>0</v>
      </c>
      <c r="O431" s="211">
        <f>IFERROR(
  IF(LOOKUP(2,1/($R$16:$R431&lt;&gt;""),$R$16:$R431)="12.2026",
    VLOOKUP(LOOKUP(2,1/($B$16:$B431&lt;&gt;""),$B$16:$B431), [1]Лист1!$C$12:$D$1205, 2, 0),
  IF(LOOKUP(2,1/($R$16:$R431&lt;&gt;""),$R$16:$R431)="12.2027",
    VLOOKUP(LOOKUP(2,1/($B$16:$B431&lt;&gt;""),$B$16:$B431), [1]Лист1!$C$1209:$D$2016, 2, 0),
  IF(LOOKUP(2,1/($R$16:$R431&lt;&gt;""),$R$16:$R431)="12.2028",
    VLOOKUP(LOOKUP(2,1/($B$16:$B431&lt;&gt;""),$B$16:$B431), [1]Лист1!$C$2020:$D$2907, 2, 0),
  ""))), "")</f>
        <v>7294802.1900000004</v>
      </c>
      <c r="P431" s="211">
        <f t="shared" si="131"/>
        <v>900.48169238365642</v>
      </c>
      <c r="Q431" s="211">
        <v>9673</v>
      </c>
      <c r="R431" s="218" t="s">
        <v>563</v>
      </c>
      <c r="S431" s="48"/>
    </row>
    <row r="432" spans="1:21" ht="30" customHeight="1" x14ac:dyDescent="0.25">
      <c r="A432" s="212">
        <f>IF(B432&lt;&gt;"",MAX(A$1:A431)+1,"")</f>
        <v>390</v>
      </c>
      <c r="B432" s="223" t="s">
        <v>2000</v>
      </c>
      <c r="C432" s="212">
        <v>1989</v>
      </c>
      <c r="D432" s="212" t="s">
        <v>1844</v>
      </c>
      <c r="E432" s="210" t="s">
        <v>18</v>
      </c>
      <c r="F432" s="210">
        <v>9</v>
      </c>
      <c r="G432" s="210">
        <v>3</v>
      </c>
      <c r="H432" s="211">
        <v>6165.7</v>
      </c>
      <c r="I432" s="211">
        <v>102.8</v>
      </c>
      <c r="J432" s="211">
        <v>6046.4</v>
      </c>
      <c r="K432" s="211">
        <f t="shared" si="130"/>
        <v>10787117.199999999</v>
      </c>
      <c r="L432" s="211">
        <v>0</v>
      </c>
      <c r="M432" s="211">
        <v>0</v>
      </c>
      <c r="N432" s="211">
        <v>0</v>
      </c>
      <c r="O432" s="211">
        <f>IFERROR(
  IF(LOOKUP(2,1/($R$16:$R432&lt;&gt;""),$R$16:$R432)="12.2026",
    VLOOKUP(LOOKUP(2,1/($B$16:$B432&lt;&gt;""),$B$16:$B432), [1]Лист1!$C$12:$D$1205, 2, 0),
  IF(LOOKUP(2,1/($R$16:$R432&lt;&gt;""),$R$16:$R432)="12.2027",
    VLOOKUP(LOOKUP(2,1/($B$16:$B432&lt;&gt;""),$B$16:$B432), [1]Лист1!$C$1209:$D$2016, 2, 0),
  IF(LOOKUP(2,1/($R$16:$R432&lt;&gt;""),$R$16:$R432)="12.2028",
    VLOOKUP(LOOKUP(2,1/($B$16:$B432&lt;&gt;""),$B$16:$B432), [1]Лист1!$C$2020:$D$2907, 2, 0),
  ""))), "")</f>
        <v>10787117.199999999</v>
      </c>
      <c r="P432" s="211">
        <f t="shared" si="131"/>
        <v>1749.5365003162658</v>
      </c>
      <c r="Q432" s="211">
        <v>9673</v>
      </c>
      <c r="R432" s="218" t="s">
        <v>563</v>
      </c>
      <c r="S432" s="48"/>
    </row>
    <row r="433" spans="1:19" ht="30" customHeight="1" x14ac:dyDescent="0.25">
      <c r="A433" s="212">
        <f>IF(B433&lt;&gt;"",MAX(A$1:A432)+1,"")</f>
        <v>391</v>
      </c>
      <c r="B433" s="194" t="s">
        <v>1963</v>
      </c>
      <c r="C433" s="199">
        <v>2000</v>
      </c>
      <c r="D433" s="199" t="s">
        <v>1844</v>
      </c>
      <c r="E433" s="190" t="s">
        <v>18</v>
      </c>
      <c r="F433" s="190">
        <v>9</v>
      </c>
      <c r="G433" s="190">
        <v>1</v>
      </c>
      <c r="H433" s="192">
        <v>4719.2</v>
      </c>
      <c r="I433" s="192">
        <v>14.9</v>
      </c>
      <c r="J433" s="192">
        <v>3938.8</v>
      </c>
      <c r="K433" s="192">
        <f t="shared" si="130"/>
        <v>3739538.96</v>
      </c>
      <c r="L433" s="192">
        <v>0</v>
      </c>
      <c r="M433" s="192">
        <v>0</v>
      </c>
      <c r="N433" s="192">
        <v>0</v>
      </c>
      <c r="O433" s="211">
        <f>IFERROR(
  IF(LOOKUP(2,1/($R$16:$R433&lt;&gt;""),$R$16:$R433)="12.2026",
    VLOOKUP(LOOKUP(2,1/($B$16:$B433&lt;&gt;""),$B$16:$B433), [1]Лист1!$C$12:$D$1205, 2, 0),
  IF(LOOKUP(2,1/($R$16:$R433&lt;&gt;""),$R$16:$R433)="12.2027",
    VLOOKUP(LOOKUP(2,1/($B$16:$B433&lt;&gt;""),$B$16:$B433), [1]Лист1!$C$1209:$D$2016, 2, 0),
  IF(LOOKUP(2,1/($R$16:$R433&lt;&gt;""),$R$16:$R433)="12.2028",
    VLOOKUP(LOOKUP(2,1/($B$16:$B433&lt;&gt;""),$B$16:$B433), [1]Лист1!$C$2020:$D$2907, 2, 0),
  ""))), "")</f>
        <v>3739538.96</v>
      </c>
      <c r="P433" s="192">
        <f t="shared" si="131"/>
        <v>792.40951008645538</v>
      </c>
      <c r="Q433" s="192">
        <v>9673</v>
      </c>
      <c r="R433" s="188" t="s">
        <v>563</v>
      </c>
      <c r="S433" s="48"/>
    </row>
    <row r="434" spans="1:19" ht="30" customHeight="1" x14ac:dyDescent="0.25">
      <c r="A434" s="212">
        <f>IF(B434&lt;&gt;"",MAX(A$1:A433)+1,"")</f>
        <v>392</v>
      </c>
      <c r="B434" s="223" t="s">
        <v>1966</v>
      </c>
      <c r="C434" s="212">
        <v>2004</v>
      </c>
      <c r="D434" s="212" t="s">
        <v>1844</v>
      </c>
      <c r="E434" s="210" t="s">
        <v>18</v>
      </c>
      <c r="F434" s="210">
        <v>9</v>
      </c>
      <c r="G434" s="210">
        <v>1</v>
      </c>
      <c r="H434" s="211">
        <v>335.6</v>
      </c>
      <c r="I434" s="211">
        <v>0</v>
      </c>
      <c r="J434" s="211">
        <v>334</v>
      </c>
      <c r="K434" s="211">
        <f t="shared" ref="K434:K438" si="132">SUM(L434:O434)</f>
        <v>3740109.7100000004</v>
      </c>
      <c r="L434" s="211">
        <v>0</v>
      </c>
      <c r="M434" s="211">
        <v>0</v>
      </c>
      <c r="N434" s="211">
        <v>0</v>
      </c>
      <c r="O434" s="211">
        <f>IFERROR(
  IF(LOOKUP(2,1/($R$16:$R434&lt;&gt;""),$R$16:$R434)="12.2026",
    VLOOKUP(LOOKUP(2,1/($B$16:$B434&lt;&gt;""),$B$16:$B434), [1]Лист1!$C$12:$D$1205, 2, 0),
  IF(LOOKUP(2,1/($R$16:$R434&lt;&gt;""),$R$16:$R434)="12.2027",
    VLOOKUP(LOOKUP(2,1/($B$16:$B434&lt;&gt;""),$B$16:$B434), [1]Лист1!$C$1209:$D$2016, 2, 0),
  IF(LOOKUP(2,1/($R$16:$R434&lt;&gt;""),$R$16:$R434)="12.2028",
    VLOOKUP(LOOKUP(2,1/($B$16:$B434&lt;&gt;""),$B$16:$B434), [1]Лист1!$C$2020:$D$2907, 2, 0),
  ""))), "")</f>
        <v>3740109.7100000004</v>
      </c>
      <c r="P434" s="211">
        <f t="shared" ref="P434:P438" si="133">K434/H434</f>
        <v>11144.546215733017</v>
      </c>
      <c r="Q434" s="211">
        <v>9673</v>
      </c>
      <c r="R434" s="218" t="s">
        <v>563</v>
      </c>
      <c r="S434" s="48"/>
    </row>
    <row r="435" spans="1:19" ht="30" customHeight="1" x14ac:dyDescent="0.25">
      <c r="A435" s="212">
        <f>IF(B435&lt;&gt;"",MAX(A$1:A434)+1,"")</f>
        <v>393</v>
      </c>
      <c r="B435" s="223" t="s">
        <v>2012</v>
      </c>
      <c r="C435" s="212">
        <v>1978</v>
      </c>
      <c r="D435" s="212" t="s">
        <v>1844</v>
      </c>
      <c r="E435" s="210" t="s">
        <v>75</v>
      </c>
      <c r="F435" s="210">
        <v>9</v>
      </c>
      <c r="G435" s="210">
        <v>2</v>
      </c>
      <c r="H435" s="211">
        <v>391</v>
      </c>
      <c r="I435" s="211">
        <v>0</v>
      </c>
      <c r="J435" s="211">
        <v>390</v>
      </c>
      <c r="K435" s="211">
        <f t="shared" si="132"/>
        <v>7253575.9799999995</v>
      </c>
      <c r="L435" s="211">
        <v>0</v>
      </c>
      <c r="M435" s="211">
        <v>0</v>
      </c>
      <c r="N435" s="211">
        <v>0</v>
      </c>
      <c r="O435" s="211">
        <f>IFERROR(
  IF(LOOKUP(2,1/($R$16:$R435&lt;&gt;""),$R$16:$R435)="12.2026",
    VLOOKUP(LOOKUP(2,1/($B$16:$B435&lt;&gt;""),$B$16:$B435), [1]Лист1!$C$12:$D$1205, 2, 0),
  IF(LOOKUP(2,1/($R$16:$R435&lt;&gt;""),$R$16:$R435)="12.2027",
    VLOOKUP(LOOKUP(2,1/($B$16:$B435&lt;&gt;""),$B$16:$B435), [1]Лист1!$C$1209:$D$2016, 2, 0),
  IF(LOOKUP(2,1/($R$16:$R435&lt;&gt;""),$R$16:$R435)="12.2028",
    VLOOKUP(LOOKUP(2,1/($B$16:$B435&lt;&gt;""),$B$16:$B435), [1]Лист1!$C$2020:$D$2907, 2, 0),
  ""))), "")</f>
        <v>7253575.9799999995</v>
      </c>
      <c r="P435" s="211">
        <f t="shared" si="133"/>
        <v>18551.345217391303</v>
      </c>
      <c r="Q435" s="211">
        <v>9673</v>
      </c>
      <c r="R435" s="218" t="s">
        <v>563</v>
      </c>
      <c r="S435" s="48"/>
    </row>
    <row r="436" spans="1:19" ht="30" customHeight="1" x14ac:dyDescent="0.25">
      <c r="A436" s="212">
        <f>IF(B436&lt;&gt;"",MAX(A$1:A435)+1,"")</f>
        <v>394</v>
      </c>
      <c r="B436" s="223" t="s">
        <v>1967</v>
      </c>
      <c r="C436" s="212">
        <v>1993</v>
      </c>
      <c r="D436" s="212" t="s">
        <v>1844</v>
      </c>
      <c r="E436" s="210" t="s">
        <v>18</v>
      </c>
      <c r="F436" s="210">
        <v>9</v>
      </c>
      <c r="G436" s="210">
        <v>3</v>
      </c>
      <c r="H436" s="211">
        <v>12053.3</v>
      </c>
      <c r="I436" s="211">
        <v>32.700000000000003</v>
      </c>
      <c r="J436" s="211">
        <v>12012.3</v>
      </c>
      <c r="K436" s="211">
        <f t="shared" si="132"/>
        <v>10846646.24</v>
      </c>
      <c r="L436" s="211">
        <v>0</v>
      </c>
      <c r="M436" s="211">
        <v>0</v>
      </c>
      <c r="N436" s="211">
        <v>0</v>
      </c>
      <c r="O436" s="211">
        <f>IFERROR(
  IF(LOOKUP(2,1/($R$16:$R436&lt;&gt;""),$R$16:$R436)="12.2026",
    VLOOKUP(LOOKUP(2,1/($B$16:$B436&lt;&gt;""),$B$16:$B436), [1]Лист1!$C$12:$D$1205, 2, 0),
  IF(LOOKUP(2,1/($R$16:$R436&lt;&gt;""),$R$16:$R436)="12.2027",
    VLOOKUP(LOOKUP(2,1/($B$16:$B436&lt;&gt;""),$B$16:$B436), [1]Лист1!$C$1209:$D$2016, 2, 0),
  IF(LOOKUP(2,1/($R$16:$R436&lt;&gt;""),$R$16:$R436)="12.2028",
    VLOOKUP(LOOKUP(2,1/($B$16:$B436&lt;&gt;""),$B$16:$B436), [1]Лист1!$C$2020:$D$2907, 2, 0),
  ""))), "")</f>
        <v>10846646.24</v>
      </c>
      <c r="P436" s="211">
        <f t="shared" si="133"/>
        <v>899.89017447504011</v>
      </c>
      <c r="Q436" s="211">
        <v>9673</v>
      </c>
      <c r="R436" s="218" t="s">
        <v>563</v>
      </c>
      <c r="S436" s="48"/>
    </row>
    <row r="437" spans="1:19" ht="30" customHeight="1" x14ac:dyDescent="0.25">
      <c r="A437" s="212">
        <f>IF(B437&lt;&gt;"",MAX(A$1:A436)+1,"")</f>
        <v>395</v>
      </c>
      <c r="B437" s="223" t="s">
        <v>2014</v>
      </c>
      <c r="C437" s="212">
        <v>1991</v>
      </c>
      <c r="D437" s="212" t="s">
        <v>1844</v>
      </c>
      <c r="E437" s="210" t="s">
        <v>18</v>
      </c>
      <c r="F437" s="210">
        <v>16</v>
      </c>
      <c r="G437" s="210">
        <v>1</v>
      </c>
      <c r="H437" s="211">
        <v>6316.7</v>
      </c>
      <c r="I437" s="211">
        <v>398.8</v>
      </c>
      <c r="J437" s="211">
        <v>5918.1</v>
      </c>
      <c r="K437" s="211">
        <f t="shared" si="132"/>
        <v>7583835.7199999997</v>
      </c>
      <c r="L437" s="211">
        <v>0</v>
      </c>
      <c r="M437" s="211">
        <v>0</v>
      </c>
      <c r="N437" s="211">
        <v>0</v>
      </c>
      <c r="O437" s="211">
        <f>IFERROR(
  IF(LOOKUP(2,1/($R$16:$R437&lt;&gt;""),$R$16:$R437)="12.2026",
    VLOOKUP(LOOKUP(2,1/($B$16:$B437&lt;&gt;""),$B$16:$B437), [1]Лист1!$C$12:$D$1205, 2, 0),
  IF(LOOKUP(2,1/($R$16:$R437&lt;&gt;""),$R$16:$R437)="12.2027",
    VLOOKUP(LOOKUP(2,1/($B$16:$B437&lt;&gt;""),$B$16:$B437), [1]Лист1!$C$1209:$D$2016, 2, 0),
  IF(LOOKUP(2,1/($R$16:$R437&lt;&gt;""),$R$16:$R437)="12.2028",
    VLOOKUP(LOOKUP(2,1/($B$16:$B437&lt;&gt;""),$B$16:$B437), [1]Лист1!$C$2020:$D$2907, 2, 0),
  ""))), "")</f>
        <v>7583835.7199999997</v>
      </c>
      <c r="P437" s="211">
        <f t="shared" si="133"/>
        <v>1200.6009023699082</v>
      </c>
      <c r="Q437" s="211">
        <v>9673</v>
      </c>
      <c r="R437" s="218" t="s">
        <v>563</v>
      </c>
      <c r="S437" s="48"/>
    </row>
    <row r="438" spans="1:19" ht="30" customHeight="1" x14ac:dyDescent="0.25">
      <c r="A438" s="212">
        <f>IF(B438&lt;&gt;"",MAX(A$1:A437)+1,"")</f>
        <v>396</v>
      </c>
      <c r="B438" s="223" t="s">
        <v>2015</v>
      </c>
      <c r="C438" s="212">
        <v>1990</v>
      </c>
      <c r="D438" s="212" t="s">
        <v>1844</v>
      </c>
      <c r="E438" s="210" t="s">
        <v>18</v>
      </c>
      <c r="F438" s="210">
        <v>9</v>
      </c>
      <c r="G438" s="210">
        <v>2</v>
      </c>
      <c r="H438" s="211">
        <v>5183.1000000000004</v>
      </c>
      <c r="I438" s="211">
        <v>0</v>
      </c>
      <c r="J438" s="211">
        <v>4071.1</v>
      </c>
      <c r="K438" s="211">
        <f t="shared" si="132"/>
        <v>7257120.2999999998</v>
      </c>
      <c r="L438" s="211">
        <v>0</v>
      </c>
      <c r="M438" s="211">
        <v>0</v>
      </c>
      <c r="N438" s="211">
        <v>0</v>
      </c>
      <c r="O438" s="211">
        <f>IFERROR(
  IF(LOOKUP(2,1/($R$16:$R438&lt;&gt;""),$R$16:$R438)="12.2026",
    VLOOKUP(LOOKUP(2,1/($B$16:$B438&lt;&gt;""),$B$16:$B438), [1]Лист1!$C$12:$D$1205, 2, 0),
  IF(LOOKUP(2,1/($R$16:$R438&lt;&gt;""),$R$16:$R438)="12.2027",
    VLOOKUP(LOOKUP(2,1/($B$16:$B438&lt;&gt;""),$B$16:$B438), [1]Лист1!$C$1209:$D$2016, 2, 0),
  IF(LOOKUP(2,1/($R$16:$R438&lt;&gt;""),$R$16:$R438)="12.2028",
    VLOOKUP(LOOKUP(2,1/($B$16:$B438&lt;&gt;""),$B$16:$B438), [1]Лист1!$C$2020:$D$2907, 2, 0),
  ""))), "")</f>
        <v>7257120.2999999998</v>
      </c>
      <c r="P438" s="211">
        <f t="shared" si="133"/>
        <v>1400.15054696996</v>
      </c>
      <c r="Q438" s="211">
        <v>9673</v>
      </c>
      <c r="R438" s="218" t="s">
        <v>563</v>
      </c>
      <c r="S438" s="48"/>
    </row>
    <row r="439" spans="1:19" ht="30" customHeight="1" x14ac:dyDescent="0.25">
      <c r="A439" s="212">
        <f>IF(B439&lt;&gt;"",MAX(A$1:A438)+1,"")</f>
        <v>397</v>
      </c>
      <c r="B439" s="223" t="s">
        <v>1964</v>
      </c>
      <c r="C439" s="212">
        <v>1991</v>
      </c>
      <c r="D439" s="212" t="s">
        <v>1844</v>
      </c>
      <c r="E439" s="210" t="s">
        <v>18</v>
      </c>
      <c r="F439" s="210">
        <v>9</v>
      </c>
      <c r="G439" s="210">
        <v>3</v>
      </c>
      <c r="H439" s="211">
        <v>14994.9</v>
      </c>
      <c r="I439" s="211">
        <v>0</v>
      </c>
      <c r="J439" s="211">
        <v>12114.7</v>
      </c>
      <c r="K439" s="211">
        <f t="shared" si="130"/>
        <v>10848100.4</v>
      </c>
      <c r="L439" s="211">
        <v>0</v>
      </c>
      <c r="M439" s="211">
        <v>0</v>
      </c>
      <c r="N439" s="211">
        <v>0</v>
      </c>
      <c r="O439" s="211">
        <f>IFERROR(
  IF(LOOKUP(2,1/($R$16:$R439&lt;&gt;""),$R$16:$R439)="12.2026",
    VLOOKUP(LOOKUP(2,1/($B$16:$B439&lt;&gt;""),$B$16:$B439), [1]Лист1!$C$12:$D$1205, 2, 0),
  IF(LOOKUP(2,1/($R$16:$R439&lt;&gt;""),$R$16:$R439)="12.2027",
    VLOOKUP(LOOKUP(2,1/($B$16:$B439&lt;&gt;""),$B$16:$B439), [1]Лист1!$C$1209:$D$2016, 2, 0),
  IF(LOOKUP(2,1/($R$16:$R439&lt;&gt;""),$R$16:$R439)="12.2028",
    VLOOKUP(LOOKUP(2,1/($B$16:$B439&lt;&gt;""),$B$16:$B439), [1]Лист1!$C$2020:$D$2907, 2, 0),
  ""))), "")</f>
        <v>10848100.4</v>
      </c>
      <c r="P439" s="211">
        <f t="shared" si="131"/>
        <v>723.45266724019507</v>
      </c>
      <c r="Q439" s="211">
        <v>9673</v>
      </c>
      <c r="R439" s="218" t="s">
        <v>563</v>
      </c>
      <c r="S439" s="48"/>
    </row>
    <row r="440" spans="1:19" ht="30" customHeight="1" x14ac:dyDescent="0.25">
      <c r="A440" s="212">
        <f>IF(B440&lt;&gt;"",MAX(A$1:A439)+1,"")</f>
        <v>398</v>
      </c>
      <c r="B440" s="223" t="s">
        <v>2008</v>
      </c>
      <c r="C440" s="212">
        <v>1991</v>
      </c>
      <c r="D440" s="212" t="s">
        <v>1844</v>
      </c>
      <c r="E440" s="210" t="s">
        <v>18</v>
      </c>
      <c r="F440" s="210">
        <v>9</v>
      </c>
      <c r="G440" s="210">
        <v>1</v>
      </c>
      <c r="H440" s="211">
        <v>2259.1</v>
      </c>
      <c r="I440" s="211">
        <v>10.1</v>
      </c>
      <c r="J440" s="211">
        <v>1984.1</v>
      </c>
      <c r="K440" s="211">
        <f t="shared" si="130"/>
        <v>3721236.14</v>
      </c>
      <c r="L440" s="211">
        <v>0</v>
      </c>
      <c r="M440" s="211">
        <v>0</v>
      </c>
      <c r="N440" s="211">
        <v>0</v>
      </c>
      <c r="O440" s="211">
        <f>IFERROR(
  IF(LOOKUP(2,1/($R$16:$R440&lt;&gt;""),$R$16:$R440)="12.2026",
    VLOOKUP(LOOKUP(2,1/($B$16:$B440&lt;&gt;""),$B$16:$B440), [1]Лист1!$C$12:$D$1205, 2, 0),
  IF(LOOKUP(2,1/($R$16:$R440&lt;&gt;""),$R$16:$R440)="12.2027",
    VLOOKUP(LOOKUP(2,1/($B$16:$B440&lt;&gt;""),$B$16:$B440), [1]Лист1!$C$1209:$D$2016, 2, 0),
  IF(LOOKUP(2,1/($R$16:$R440&lt;&gt;""),$R$16:$R440)="12.2028",
    VLOOKUP(LOOKUP(2,1/($B$16:$B440&lt;&gt;""),$B$16:$B440), [1]Лист1!$C$2020:$D$2907, 2, 0),
  ""))), "")</f>
        <v>3721236.14</v>
      </c>
      <c r="P440" s="211">
        <f t="shared" si="131"/>
        <v>1647.220636536674</v>
      </c>
      <c r="Q440" s="211">
        <v>9673</v>
      </c>
      <c r="R440" s="218" t="s">
        <v>563</v>
      </c>
      <c r="S440" s="48"/>
    </row>
    <row r="441" spans="1:19" ht="30" customHeight="1" x14ac:dyDescent="0.25">
      <c r="A441" s="212">
        <f>IF(B441&lt;&gt;"",MAX(A$1:A440)+1,"")</f>
        <v>399</v>
      </c>
      <c r="B441" s="223" t="s">
        <v>2009</v>
      </c>
      <c r="C441" s="212">
        <v>1989</v>
      </c>
      <c r="D441" s="212" t="s">
        <v>1844</v>
      </c>
      <c r="E441" s="210" t="s">
        <v>18</v>
      </c>
      <c r="F441" s="210">
        <v>9</v>
      </c>
      <c r="G441" s="210">
        <v>2</v>
      </c>
      <c r="H441" s="211">
        <v>1654.1</v>
      </c>
      <c r="I441" s="211">
        <v>0</v>
      </c>
      <c r="J441" s="211">
        <v>1654</v>
      </c>
      <c r="K441" s="211">
        <f t="shared" si="130"/>
        <v>7255473.25</v>
      </c>
      <c r="L441" s="211">
        <v>0</v>
      </c>
      <c r="M441" s="211">
        <v>0</v>
      </c>
      <c r="N441" s="211">
        <v>0</v>
      </c>
      <c r="O441" s="211">
        <f>IFERROR(
  IF(LOOKUP(2,1/($R$16:$R441&lt;&gt;""),$R$16:$R441)="12.2026",
    VLOOKUP(LOOKUP(2,1/($B$16:$B441&lt;&gt;""),$B$16:$B441), [1]Лист1!$C$12:$D$1205, 2, 0),
  IF(LOOKUP(2,1/($R$16:$R441&lt;&gt;""),$R$16:$R441)="12.2027",
    VLOOKUP(LOOKUP(2,1/($B$16:$B441&lt;&gt;""),$B$16:$B441), [1]Лист1!$C$1209:$D$2016, 2, 0),
  IF(LOOKUP(2,1/($R$16:$R441&lt;&gt;""),$R$16:$R441)="12.2028",
    VLOOKUP(LOOKUP(2,1/($B$16:$B441&lt;&gt;""),$B$16:$B441), [1]Лист1!$C$2020:$D$2907, 2, 0),
  ""))), "")</f>
        <v>7255473.25</v>
      </c>
      <c r="P441" s="211">
        <f t="shared" si="131"/>
        <v>4386.3570824013059</v>
      </c>
      <c r="Q441" s="211">
        <v>9673</v>
      </c>
      <c r="R441" s="218" t="s">
        <v>563</v>
      </c>
      <c r="S441" s="48"/>
    </row>
    <row r="442" spans="1:19" ht="30" customHeight="1" x14ac:dyDescent="0.25">
      <c r="A442" s="212">
        <f>IF(B442&lt;&gt;"",MAX(A$1:A441)+1,"")</f>
        <v>400</v>
      </c>
      <c r="B442" s="223" t="s">
        <v>2010</v>
      </c>
      <c r="C442" s="212">
        <v>1990</v>
      </c>
      <c r="D442" s="212" t="s">
        <v>1844</v>
      </c>
      <c r="E442" s="210" t="s">
        <v>18</v>
      </c>
      <c r="F442" s="210">
        <v>9</v>
      </c>
      <c r="G442" s="210">
        <v>3</v>
      </c>
      <c r="H442" s="211">
        <v>13539.3</v>
      </c>
      <c r="I442" s="211">
        <v>0</v>
      </c>
      <c r="J442" s="211">
        <v>12102.7</v>
      </c>
      <c r="K442" s="211">
        <f t="shared" si="130"/>
        <v>10856017.84</v>
      </c>
      <c r="L442" s="211">
        <v>0</v>
      </c>
      <c r="M442" s="211">
        <v>0</v>
      </c>
      <c r="N442" s="211">
        <v>0</v>
      </c>
      <c r="O442" s="211">
        <f>IFERROR(
  IF(LOOKUP(2,1/($R$16:$R442&lt;&gt;""),$R$16:$R442)="12.2026",
    VLOOKUP(LOOKUP(2,1/($B$16:$B442&lt;&gt;""),$B$16:$B442), [1]Лист1!$C$12:$D$1205, 2, 0),
  IF(LOOKUP(2,1/($R$16:$R442&lt;&gt;""),$R$16:$R442)="12.2027",
    VLOOKUP(LOOKUP(2,1/($B$16:$B442&lt;&gt;""),$B$16:$B442), [1]Лист1!$C$1209:$D$2016, 2, 0),
  IF(LOOKUP(2,1/($R$16:$R442&lt;&gt;""),$R$16:$R442)="12.2028",
    VLOOKUP(LOOKUP(2,1/($B$16:$B442&lt;&gt;""),$B$16:$B442), [1]Лист1!$C$2020:$D$2907, 2, 0),
  ""))), "")</f>
        <v>10856017.84</v>
      </c>
      <c r="P442" s="211">
        <f t="shared" si="131"/>
        <v>801.81529621176878</v>
      </c>
      <c r="Q442" s="211">
        <v>9673</v>
      </c>
      <c r="R442" s="218" t="s">
        <v>563</v>
      </c>
      <c r="S442" s="48"/>
    </row>
    <row r="443" spans="1:19" ht="30" customHeight="1" x14ac:dyDescent="0.25">
      <c r="A443" s="212">
        <f>IF(B443&lt;&gt;"",MAX(A$1:A442)+1,"")</f>
        <v>401</v>
      </c>
      <c r="B443" s="223" t="s">
        <v>2011</v>
      </c>
      <c r="C443" s="212">
        <v>1991</v>
      </c>
      <c r="D443" s="212" t="s">
        <v>1844</v>
      </c>
      <c r="E443" s="210" t="s">
        <v>18</v>
      </c>
      <c r="F443" s="210">
        <v>9</v>
      </c>
      <c r="G443" s="210">
        <v>1</v>
      </c>
      <c r="H443" s="211">
        <v>369.4</v>
      </c>
      <c r="I443" s="211">
        <v>0</v>
      </c>
      <c r="J443" s="211">
        <v>369</v>
      </c>
      <c r="K443" s="211">
        <f t="shared" si="130"/>
        <v>3723010.93</v>
      </c>
      <c r="L443" s="211">
        <v>0</v>
      </c>
      <c r="M443" s="211">
        <v>0</v>
      </c>
      <c r="N443" s="211">
        <v>0</v>
      </c>
      <c r="O443" s="211">
        <f>IFERROR(
  IF(LOOKUP(2,1/($R$16:$R443&lt;&gt;""),$R$16:$R443)="12.2026",
    VLOOKUP(LOOKUP(2,1/($B$16:$B443&lt;&gt;""),$B$16:$B443), [1]Лист1!$C$12:$D$1205, 2, 0),
  IF(LOOKUP(2,1/($R$16:$R443&lt;&gt;""),$R$16:$R443)="12.2027",
    VLOOKUP(LOOKUP(2,1/($B$16:$B443&lt;&gt;""),$B$16:$B443), [1]Лист1!$C$1209:$D$2016, 2, 0),
  IF(LOOKUP(2,1/($R$16:$R443&lt;&gt;""),$R$16:$R443)="12.2028",
    VLOOKUP(LOOKUP(2,1/($B$16:$B443&lt;&gt;""),$B$16:$B443), [1]Лист1!$C$2020:$D$2907, 2, 0),
  ""))), "")</f>
        <v>3723010.93</v>
      </c>
      <c r="P443" s="211">
        <f t="shared" si="131"/>
        <v>10078.535273416352</v>
      </c>
      <c r="Q443" s="211">
        <v>9673</v>
      </c>
      <c r="R443" s="218" t="s">
        <v>563</v>
      </c>
      <c r="S443" s="48"/>
    </row>
    <row r="444" spans="1:19" ht="30" customHeight="1" x14ac:dyDescent="0.25">
      <c r="A444" s="212">
        <f>IF(B444&lt;&gt;"",MAX(A$1:A443)+1,"")</f>
        <v>402</v>
      </c>
      <c r="B444" s="223" t="s">
        <v>1965</v>
      </c>
      <c r="C444" s="212">
        <v>1992</v>
      </c>
      <c r="D444" s="212" t="s">
        <v>1844</v>
      </c>
      <c r="E444" s="210" t="s">
        <v>18</v>
      </c>
      <c r="F444" s="210">
        <v>9</v>
      </c>
      <c r="G444" s="210">
        <v>3</v>
      </c>
      <c r="H444" s="211">
        <v>6133.6</v>
      </c>
      <c r="I444" s="211">
        <v>0</v>
      </c>
      <c r="J444" s="211">
        <v>6097.3</v>
      </c>
      <c r="K444" s="211">
        <f t="shared" si="130"/>
        <v>10787875.58</v>
      </c>
      <c r="L444" s="211">
        <v>0</v>
      </c>
      <c r="M444" s="211">
        <v>0</v>
      </c>
      <c r="N444" s="211">
        <v>0</v>
      </c>
      <c r="O444" s="211">
        <f>IFERROR(
  IF(LOOKUP(2,1/($R$16:$R444&lt;&gt;""),$R$16:$R444)="12.2026",
    VLOOKUP(LOOKUP(2,1/($B$16:$B444&lt;&gt;""),$B$16:$B444), [1]Лист1!$C$12:$D$1205, 2, 0),
  IF(LOOKUP(2,1/($R$16:$R444&lt;&gt;""),$R$16:$R444)="12.2027",
    VLOOKUP(LOOKUP(2,1/($B$16:$B444&lt;&gt;""),$B$16:$B444), [1]Лист1!$C$1209:$D$2016, 2, 0),
  IF(LOOKUP(2,1/($R$16:$R444&lt;&gt;""),$R$16:$R444)="12.2028",
    VLOOKUP(LOOKUP(2,1/($B$16:$B444&lt;&gt;""),$B$16:$B444), [1]Лист1!$C$2020:$D$2907, 2, 0),
  ""))), "")</f>
        <v>10787875.58</v>
      </c>
      <c r="P444" s="211">
        <f t="shared" si="131"/>
        <v>1758.8162873353331</v>
      </c>
      <c r="Q444" s="211">
        <v>9673</v>
      </c>
      <c r="R444" s="218" t="s">
        <v>563</v>
      </c>
      <c r="S444" s="48"/>
    </row>
    <row r="445" spans="1:19" ht="30" customHeight="1" x14ac:dyDescent="0.25">
      <c r="A445" s="212">
        <f>IF(B445&lt;&gt;"",MAX(A$1:A444)+1,"")</f>
        <v>403</v>
      </c>
      <c r="B445" s="223" t="s">
        <v>2013</v>
      </c>
      <c r="C445" s="212">
        <v>2001</v>
      </c>
      <c r="D445" s="212" t="s">
        <v>1844</v>
      </c>
      <c r="E445" s="210" t="s">
        <v>16</v>
      </c>
      <c r="F445" s="210">
        <v>6</v>
      </c>
      <c r="G445" s="210">
        <v>1</v>
      </c>
      <c r="H445" s="211">
        <v>284.10000000000002</v>
      </c>
      <c r="I445" s="211">
        <v>0</v>
      </c>
      <c r="J445" s="211">
        <v>180.9</v>
      </c>
      <c r="K445" s="211">
        <f t="shared" si="130"/>
        <v>3725195.48</v>
      </c>
      <c r="L445" s="211">
        <v>0</v>
      </c>
      <c r="M445" s="211">
        <v>0</v>
      </c>
      <c r="N445" s="211">
        <v>0</v>
      </c>
      <c r="O445" s="211">
        <f>IFERROR(
  IF(LOOKUP(2,1/($R$16:$R445&lt;&gt;""),$R$16:$R445)="12.2026",
    VLOOKUP(LOOKUP(2,1/($B$16:$B445&lt;&gt;""),$B$16:$B445), [1]Лист1!$C$12:$D$1205, 2, 0),
  IF(LOOKUP(2,1/($R$16:$R445&lt;&gt;""),$R$16:$R445)="12.2027",
    VLOOKUP(LOOKUP(2,1/($B$16:$B445&lt;&gt;""),$B$16:$B445), [1]Лист1!$C$1209:$D$2016, 2, 0),
  IF(LOOKUP(2,1/($R$16:$R445&lt;&gt;""),$R$16:$R445)="12.2028",
    VLOOKUP(LOOKUP(2,1/($B$16:$B445&lt;&gt;""),$B$16:$B445), [1]Лист1!$C$2020:$D$2907, 2, 0),
  ""))), "")</f>
        <v>3725195.48</v>
      </c>
      <c r="P445" s="211">
        <f t="shared" si="131"/>
        <v>13112.268497008095</v>
      </c>
      <c r="Q445" s="211">
        <v>9673</v>
      </c>
      <c r="R445" s="218" t="s">
        <v>563</v>
      </c>
      <c r="S445" s="48"/>
    </row>
    <row r="446" spans="1:19" ht="30" customHeight="1" x14ac:dyDescent="0.25">
      <c r="A446" s="182" t="s">
        <v>2081</v>
      </c>
      <c r="B446" s="182"/>
      <c r="C446" s="182"/>
      <c r="D446" s="182"/>
      <c r="E446" s="182"/>
      <c r="F446" s="182"/>
      <c r="G446" s="182"/>
      <c r="H446" s="182"/>
      <c r="I446" s="182"/>
      <c r="J446" s="182"/>
      <c r="K446" s="182"/>
      <c r="L446" s="182"/>
      <c r="M446" s="182"/>
      <c r="N446" s="182"/>
      <c r="O446" s="182"/>
      <c r="P446" s="182"/>
      <c r="Q446" s="182"/>
      <c r="R446" s="182"/>
      <c r="S446" s="48"/>
    </row>
    <row r="447" spans="1:19" ht="30" customHeight="1" x14ac:dyDescent="0.25">
      <c r="A447" s="382" t="s">
        <v>2082</v>
      </c>
      <c r="B447" s="382"/>
      <c r="C447" s="217" t="s">
        <v>17</v>
      </c>
      <c r="D447" s="61" t="s">
        <v>17</v>
      </c>
      <c r="E447" s="217" t="s">
        <v>17</v>
      </c>
      <c r="F447" s="217" t="s">
        <v>17</v>
      </c>
      <c r="G447" s="217" t="s">
        <v>17</v>
      </c>
      <c r="H447" s="27">
        <f>SUM(H448:H523)</f>
        <v>146337.69999999998</v>
      </c>
      <c r="I447" s="27">
        <f t="shared" ref="I447:O447" si="134">SUM(I448:I523)</f>
        <v>2547.7999999999997</v>
      </c>
      <c r="J447" s="27">
        <f t="shared" si="134"/>
        <v>118631.14000000001</v>
      </c>
      <c r="K447" s="27">
        <f t="shared" si="134"/>
        <v>463116291.80999994</v>
      </c>
      <c r="L447" s="27">
        <f t="shared" si="134"/>
        <v>0</v>
      </c>
      <c r="M447" s="27">
        <f t="shared" si="134"/>
        <v>0</v>
      </c>
      <c r="N447" s="27">
        <f t="shared" si="134"/>
        <v>0</v>
      </c>
      <c r="O447" s="27">
        <f t="shared" si="134"/>
        <v>463116291.80999994</v>
      </c>
      <c r="P447" s="27">
        <f>K447/H447</f>
        <v>3164.7093798112173</v>
      </c>
      <c r="Q447" s="27" t="s">
        <v>17</v>
      </c>
      <c r="R447" s="78" t="s">
        <v>17</v>
      </c>
      <c r="S447" s="48"/>
    </row>
    <row r="448" spans="1:19" ht="30" customHeight="1" x14ac:dyDescent="0.25">
      <c r="A448" s="212">
        <f>IF(B448&lt;&gt;"",MAX(A$1:A447)+1,"")</f>
        <v>404</v>
      </c>
      <c r="B448" s="223" t="s">
        <v>1865</v>
      </c>
      <c r="C448" s="187">
        <v>1992</v>
      </c>
      <c r="D448" s="212" t="s">
        <v>1844</v>
      </c>
      <c r="E448" s="210" t="s">
        <v>16</v>
      </c>
      <c r="F448" s="210">
        <v>3</v>
      </c>
      <c r="G448" s="210">
        <v>3</v>
      </c>
      <c r="H448" s="211">
        <v>1000</v>
      </c>
      <c r="I448" s="211">
        <v>0</v>
      </c>
      <c r="J448" s="211">
        <v>825</v>
      </c>
      <c r="K448" s="211">
        <f t="shared" ref="K448" si="135">SUM(L448:O448)</f>
        <v>36748.120000000003</v>
      </c>
      <c r="L448" s="211">
        <v>0</v>
      </c>
      <c r="M448" s="211">
        <v>0</v>
      </c>
      <c r="N448" s="211">
        <v>0</v>
      </c>
      <c r="O448" s="211">
        <f>IFERROR(
  IF(LOOKUP(2,1/($R$16:$R448&lt;&gt;""),$R$16:$R448)="12.2026",
    VLOOKUP(LOOKUP(2,1/($B$16:$B448&lt;&gt;""),$B$16:$B448), [1]Лист1!$C$12:$D$1205, 2, 0),
  IF(LOOKUP(2,1/($R$16:$R448&lt;&gt;""),$R$16:$R448)="12.2027",
    VLOOKUP(LOOKUP(2,1/($B$16:$B448&lt;&gt;""),$B$16:$B448), [1]Лист1!$C$1209:$D$2016, 2, 0),
  IF(LOOKUP(2,1/($R$16:$R448&lt;&gt;""),$R$16:$R448)="12.2028",
    VLOOKUP(LOOKUP(2,1/($B$16:$B448&lt;&gt;""),$B$16:$B448), [1]Лист1!$C$2020:$D$2907, 2, 0),
  ""))), "")</f>
        <v>36748.120000000003</v>
      </c>
      <c r="P448" s="211">
        <f t="shared" ref="P448" si="136">K448/H448</f>
        <v>36.74812</v>
      </c>
      <c r="Q448" s="211">
        <v>9673</v>
      </c>
      <c r="R448" s="218" t="s">
        <v>565</v>
      </c>
      <c r="S448" s="48"/>
    </row>
    <row r="449" spans="1:39" ht="30" customHeight="1" x14ac:dyDescent="0.25">
      <c r="A449" s="212">
        <f>IF(B449&lt;&gt;"",MAX(A$1:A448)+1,"")</f>
        <v>405</v>
      </c>
      <c r="B449" s="223" t="s">
        <v>2349</v>
      </c>
      <c r="C449" s="212">
        <v>1983</v>
      </c>
      <c r="D449" s="212" t="s">
        <v>1844</v>
      </c>
      <c r="E449" s="212" t="s">
        <v>18</v>
      </c>
      <c r="F449" s="212">
        <v>5</v>
      </c>
      <c r="G449" s="212">
        <v>3</v>
      </c>
      <c r="H449" s="211">
        <v>2869.6</v>
      </c>
      <c r="I449" s="211">
        <v>0</v>
      </c>
      <c r="J449" s="211">
        <v>2084.4</v>
      </c>
      <c r="K449" s="211">
        <f t="shared" ref="K449:K484" si="137">SUM(L449:O449)</f>
        <v>2980800</v>
      </c>
      <c r="L449" s="211">
        <v>0</v>
      </c>
      <c r="M449" s="211">
        <v>0</v>
      </c>
      <c r="N449" s="211">
        <v>0</v>
      </c>
      <c r="O449" s="211">
        <f>IFERROR(
  IF(LOOKUP(2,1/($R$16:$R449&lt;&gt;""),$R$16:$R449)="12.2026",
    VLOOKUP(LOOKUP(2,1/($B$16:$B449&lt;&gt;""),$B$16:$B449), [1]Лист1!$C$12:$D$1205, 2, 0),
  IF(LOOKUP(2,1/($R$16:$R449&lt;&gt;""),$R$16:$R449)="12.2027",
    VLOOKUP(LOOKUP(2,1/($B$16:$B449&lt;&gt;""),$B$16:$B449), [1]Лист1!$C$1209:$D$2016, 2, 0),
  IF(LOOKUP(2,1/($R$16:$R449&lt;&gt;""),$R$16:$R449)="12.2028",
    VLOOKUP(LOOKUP(2,1/($B$16:$B449&lt;&gt;""),$B$16:$B449), [1]Лист1!$C$2020:$D$2907, 2, 0),
  ""))), "")</f>
        <v>2980800</v>
      </c>
      <c r="P449" s="211">
        <f t="shared" ref="P449:P484" si="138">K449/H449</f>
        <v>1038.7510454418734</v>
      </c>
      <c r="Q449" s="237">
        <v>9673</v>
      </c>
      <c r="R449" s="218" t="s">
        <v>565</v>
      </c>
      <c r="S449" s="116"/>
      <c r="T449" s="194"/>
      <c r="U449" s="190"/>
      <c r="V449" s="190"/>
      <c r="W449" s="190"/>
      <c r="X449" s="203"/>
      <c r="Y449" s="203"/>
      <c r="Z449" s="5"/>
      <c r="AA449" s="5"/>
      <c r="AB449" s="5"/>
      <c r="AC449" s="117"/>
      <c r="AD449" s="5"/>
      <c r="AE449" s="5"/>
      <c r="AF449" s="5"/>
      <c r="AG449" s="117"/>
      <c r="AH449" s="118"/>
      <c r="AI449" s="118"/>
      <c r="AJ449" s="97"/>
      <c r="AK449" s="48"/>
      <c r="AL449" s="48"/>
      <c r="AM449" s="48"/>
    </row>
    <row r="450" spans="1:39" ht="30" customHeight="1" x14ac:dyDescent="0.25">
      <c r="A450" s="212">
        <f>IF(B450&lt;&gt;"",MAX(A$1:A449)+1,"")</f>
        <v>406</v>
      </c>
      <c r="B450" s="223" t="s">
        <v>728</v>
      </c>
      <c r="C450" s="187">
        <v>1953</v>
      </c>
      <c r="D450" s="212" t="s">
        <v>1844</v>
      </c>
      <c r="E450" s="210" t="s">
        <v>16</v>
      </c>
      <c r="F450" s="210">
        <v>2</v>
      </c>
      <c r="G450" s="210">
        <v>2</v>
      </c>
      <c r="H450" s="211">
        <v>780.1</v>
      </c>
      <c r="I450" s="211">
        <v>0</v>
      </c>
      <c r="J450" s="211">
        <v>709.2</v>
      </c>
      <c r="K450" s="211">
        <f t="shared" si="137"/>
        <v>40758.639999999999</v>
      </c>
      <c r="L450" s="211">
        <v>0</v>
      </c>
      <c r="M450" s="211">
        <v>0</v>
      </c>
      <c r="N450" s="211">
        <v>0</v>
      </c>
      <c r="O450" s="211">
        <f>IFERROR(
  IF(LOOKUP(2,1/($R$16:$R450&lt;&gt;""),$R$16:$R450)="12.2026",
    VLOOKUP(LOOKUP(2,1/($B$16:$B450&lt;&gt;""),$B$16:$B450), [1]Лист1!$C$12:$D$1205, 2, 0),
  IF(LOOKUP(2,1/($R$16:$R450&lt;&gt;""),$R$16:$R450)="12.2027",
    VLOOKUP(LOOKUP(2,1/($B$16:$B450&lt;&gt;""),$B$16:$B450), [1]Лист1!$C$1209:$D$2016, 2, 0),
  IF(LOOKUP(2,1/($R$16:$R450&lt;&gt;""),$R$16:$R450)="12.2028",
    VLOOKUP(LOOKUP(2,1/($B$16:$B450&lt;&gt;""),$B$16:$B450), [1]Лист1!$C$2020:$D$2907, 2, 0),
  ""))), "")</f>
        <v>40758.639999999999</v>
      </c>
      <c r="P450" s="211">
        <f t="shared" si="138"/>
        <v>52.247968209203947</v>
      </c>
      <c r="Q450" s="211">
        <v>9673</v>
      </c>
      <c r="R450" s="218" t="s">
        <v>565</v>
      </c>
      <c r="S450" s="48"/>
    </row>
    <row r="451" spans="1:39" ht="30" customHeight="1" x14ac:dyDescent="0.25">
      <c r="A451" s="212">
        <f>IF(B451&lt;&gt;"",MAX(A$1:A450)+1,"")</f>
        <v>407</v>
      </c>
      <c r="B451" s="223" t="s">
        <v>71</v>
      </c>
      <c r="C451" s="187">
        <v>1965</v>
      </c>
      <c r="D451" s="212" t="s">
        <v>1844</v>
      </c>
      <c r="E451" s="212" t="s">
        <v>16</v>
      </c>
      <c r="F451" s="210">
        <v>2</v>
      </c>
      <c r="G451" s="210">
        <v>2</v>
      </c>
      <c r="H451" s="211">
        <v>775.4</v>
      </c>
      <c r="I451" s="211">
        <v>0</v>
      </c>
      <c r="J451" s="211">
        <v>710.7</v>
      </c>
      <c r="K451" s="211">
        <f t="shared" si="137"/>
        <v>1274161.3400000001</v>
      </c>
      <c r="L451" s="211">
        <v>0</v>
      </c>
      <c r="M451" s="211">
        <v>0</v>
      </c>
      <c r="N451" s="211">
        <v>0</v>
      </c>
      <c r="O451" s="211">
        <f>IFERROR(
  IF(LOOKUP(2,1/($R$16:$R451&lt;&gt;""),$R$16:$R451)="12.2026",
    VLOOKUP(LOOKUP(2,1/($B$16:$B451&lt;&gt;""),$B$16:$B451), [1]Лист1!$C$12:$D$1205, 2, 0),
  IF(LOOKUP(2,1/($R$16:$R451&lt;&gt;""),$R$16:$R451)="12.2027",
    VLOOKUP(LOOKUP(2,1/($B$16:$B451&lt;&gt;""),$B$16:$B451), [1]Лист1!$C$1209:$D$2016, 2, 0),
  IF(LOOKUP(2,1/($R$16:$R451&lt;&gt;""),$R$16:$R451)="12.2028",
    VLOOKUP(LOOKUP(2,1/($B$16:$B451&lt;&gt;""),$B$16:$B451), [1]Лист1!$C$2020:$D$2907, 2, 0),
  ""))), "")</f>
        <v>1274161.3400000001</v>
      </c>
      <c r="P451" s="211">
        <f t="shared" si="138"/>
        <v>1643.2310291462472</v>
      </c>
      <c r="Q451" s="211">
        <v>9673</v>
      </c>
      <c r="R451" s="218" t="s">
        <v>565</v>
      </c>
      <c r="S451" s="48"/>
    </row>
    <row r="452" spans="1:39" ht="30" customHeight="1" x14ac:dyDescent="0.25">
      <c r="A452" s="212">
        <f>IF(B452&lt;&gt;"",MAX(A$1:A451)+1,"")</f>
        <v>408</v>
      </c>
      <c r="B452" s="223" t="s">
        <v>730</v>
      </c>
      <c r="C452" s="187">
        <v>1967</v>
      </c>
      <c r="D452" s="212" t="s">
        <v>1844</v>
      </c>
      <c r="E452" s="210" t="s">
        <v>16</v>
      </c>
      <c r="F452" s="210">
        <v>2</v>
      </c>
      <c r="G452" s="210">
        <v>3</v>
      </c>
      <c r="H452" s="211">
        <v>451.1</v>
      </c>
      <c r="I452" s="211">
        <v>0</v>
      </c>
      <c r="J452" s="211">
        <v>420.9</v>
      </c>
      <c r="K452" s="211">
        <f t="shared" ref="K452" si="139">SUM(L452:O452)</f>
        <v>32152.42</v>
      </c>
      <c r="L452" s="211">
        <v>0</v>
      </c>
      <c r="M452" s="211">
        <v>0</v>
      </c>
      <c r="N452" s="211">
        <v>0</v>
      </c>
      <c r="O452" s="211">
        <f>IFERROR(
  IF(LOOKUP(2,1/($R$16:$R452&lt;&gt;""),$R$16:$R452)="12.2026",
    VLOOKUP(LOOKUP(2,1/($B$16:$B452&lt;&gt;""),$B$16:$B452), [1]Лист1!$C$12:$D$1205, 2, 0),
  IF(LOOKUP(2,1/($R$16:$R452&lt;&gt;""),$R$16:$R452)="12.2027",
    VLOOKUP(LOOKUP(2,1/($B$16:$B452&lt;&gt;""),$B$16:$B452), [1]Лист1!$C$1209:$D$2016, 2, 0),
  IF(LOOKUP(2,1/($R$16:$R452&lt;&gt;""),$R$16:$R452)="12.2028",
    VLOOKUP(LOOKUP(2,1/($B$16:$B452&lt;&gt;""),$B$16:$B452), [1]Лист1!$C$2020:$D$2907, 2, 0),
  ""))), "")</f>
        <v>32152.42</v>
      </c>
      <c r="P452" s="211">
        <f t="shared" ref="P452" si="140">K452/H452</f>
        <v>71.275592994901345</v>
      </c>
      <c r="Q452" s="211">
        <v>9673</v>
      </c>
      <c r="R452" s="218" t="s">
        <v>565</v>
      </c>
      <c r="S452" s="48"/>
    </row>
    <row r="453" spans="1:39" ht="30" customHeight="1" x14ac:dyDescent="0.25">
      <c r="A453" s="212">
        <f>IF(B453&lt;&gt;"",MAX(A$1:A452)+1,"")</f>
        <v>409</v>
      </c>
      <c r="B453" s="223" t="s">
        <v>729</v>
      </c>
      <c r="C453" s="187">
        <v>1967</v>
      </c>
      <c r="D453" s="212" t="s">
        <v>1844</v>
      </c>
      <c r="E453" s="210" t="s">
        <v>16</v>
      </c>
      <c r="F453" s="210">
        <v>2</v>
      </c>
      <c r="G453" s="210">
        <v>2</v>
      </c>
      <c r="H453" s="211">
        <v>769</v>
      </c>
      <c r="I453" s="211">
        <v>75.599999999999994</v>
      </c>
      <c r="J453" s="211">
        <v>670.9</v>
      </c>
      <c r="K453" s="211">
        <f t="shared" si="137"/>
        <v>41758.68</v>
      </c>
      <c r="L453" s="211">
        <v>0</v>
      </c>
      <c r="M453" s="211">
        <v>0</v>
      </c>
      <c r="N453" s="211">
        <v>0</v>
      </c>
      <c r="O453" s="211">
        <f>IFERROR(
  IF(LOOKUP(2,1/($R$16:$R453&lt;&gt;""),$R$16:$R453)="12.2026",
    VLOOKUP(LOOKUP(2,1/($B$16:$B453&lt;&gt;""),$B$16:$B453), [1]Лист1!$C$12:$D$1205, 2, 0),
  IF(LOOKUP(2,1/($R$16:$R453&lt;&gt;""),$R$16:$R453)="12.2027",
    VLOOKUP(LOOKUP(2,1/($B$16:$B453&lt;&gt;""),$B$16:$B453), [1]Лист1!$C$1209:$D$2016, 2, 0),
  IF(LOOKUP(2,1/($R$16:$R453&lt;&gt;""),$R$16:$R453)="12.2028",
    VLOOKUP(LOOKUP(2,1/($B$16:$B453&lt;&gt;""),$B$16:$B453), [1]Лист1!$C$2020:$D$2907, 2, 0),
  ""))), "")</f>
        <v>41758.68</v>
      </c>
      <c r="P453" s="211">
        <f t="shared" si="138"/>
        <v>54.302574772431733</v>
      </c>
      <c r="Q453" s="211">
        <v>9673</v>
      </c>
      <c r="R453" s="218" t="s">
        <v>565</v>
      </c>
      <c r="S453" s="48"/>
    </row>
    <row r="454" spans="1:39" ht="30" customHeight="1" x14ac:dyDescent="0.25">
      <c r="A454" s="212">
        <f>IF(B454&lt;&gt;"",MAX(A$1:A453)+1,"")</f>
        <v>410</v>
      </c>
      <c r="B454" s="223" t="s">
        <v>731</v>
      </c>
      <c r="C454" s="210">
        <v>1970</v>
      </c>
      <c r="D454" s="212" t="s">
        <v>1844</v>
      </c>
      <c r="E454" s="210" t="s">
        <v>16</v>
      </c>
      <c r="F454" s="210">
        <v>2</v>
      </c>
      <c r="G454" s="210">
        <v>2</v>
      </c>
      <c r="H454" s="211">
        <v>563.4</v>
      </c>
      <c r="I454" s="211">
        <v>0</v>
      </c>
      <c r="J454" s="211">
        <v>513.4</v>
      </c>
      <c r="K454" s="211">
        <f t="shared" si="137"/>
        <v>34334.230000000003</v>
      </c>
      <c r="L454" s="211">
        <v>0</v>
      </c>
      <c r="M454" s="211">
        <v>0</v>
      </c>
      <c r="N454" s="211">
        <v>0</v>
      </c>
      <c r="O454" s="211">
        <f>IFERROR(
  IF(LOOKUP(2,1/($R$16:$R454&lt;&gt;""),$R$16:$R454)="12.2026",
    VLOOKUP(LOOKUP(2,1/($B$16:$B454&lt;&gt;""),$B$16:$B454), [1]Лист1!$C$12:$D$1205, 2, 0),
  IF(LOOKUP(2,1/($R$16:$R454&lt;&gt;""),$R$16:$R454)="12.2027",
    VLOOKUP(LOOKUP(2,1/($B$16:$B454&lt;&gt;""),$B$16:$B454), [1]Лист1!$C$1209:$D$2016, 2, 0),
  IF(LOOKUP(2,1/($R$16:$R454&lt;&gt;""),$R$16:$R454)="12.2028",
    VLOOKUP(LOOKUP(2,1/($B$16:$B454&lt;&gt;""),$B$16:$B454), [1]Лист1!$C$2020:$D$2907, 2, 0),
  ""))), "")</f>
        <v>34334.230000000003</v>
      </c>
      <c r="P454" s="211">
        <f t="shared" si="138"/>
        <v>60.94112531061414</v>
      </c>
      <c r="Q454" s="211">
        <v>9673</v>
      </c>
      <c r="R454" s="218" t="s">
        <v>565</v>
      </c>
      <c r="S454" s="48"/>
    </row>
    <row r="455" spans="1:39" ht="30" customHeight="1" x14ac:dyDescent="0.25">
      <c r="A455" s="212">
        <f>IF(B455&lt;&gt;"",MAX(A$1:A454)+1,"")</f>
        <v>411</v>
      </c>
      <c r="B455" s="223" t="s">
        <v>732</v>
      </c>
      <c r="C455" s="187">
        <v>1972</v>
      </c>
      <c r="D455" s="212" t="s">
        <v>1844</v>
      </c>
      <c r="E455" s="210" t="s">
        <v>16</v>
      </c>
      <c r="F455" s="210">
        <v>2</v>
      </c>
      <c r="G455" s="210">
        <v>2</v>
      </c>
      <c r="H455" s="211">
        <v>447.1</v>
      </c>
      <c r="I455" s="211">
        <v>0</v>
      </c>
      <c r="J455" s="211">
        <v>375.4</v>
      </c>
      <c r="K455" s="211">
        <f t="shared" si="137"/>
        <v>24349.18</v>
      </c>
      <c r="L455" s="211">
        <v>0</v>
      </c>
      <c r="M455" s="211">
        <v>0</v>
      </c>
      <c r="N455" s="211">
        <v>0</v>
      </c>
      <c r="O455" s="211">
        <f>IFERROR(
  IF(LOOKUP(2,1/($R$16:$R455&lt;&gt;""),$R$16:$R455)="12.2026",
    VLOOKUP(LOOKUP(2,1/($B$16:$B455&lt;&gt;""),$B$16:$B455), [1]Лист1!$C$12:$D$1205, 2, 0),
  IF(LOOKUP(2,1/($R$16:$R455&lt;&gt;""),$R$16:$R455)="12.2027",
    VLOOKUP(LOOKUP(2,1/($B$16:$B455&lt;&gt;""),$B$16:$B455), [1]Лист1!$C$1209:$D$2016, 2, 0),
  IF(LOOKUP(2,1/($R$16:$R455&lt;&gt;""),$R$16:$R455)="12.2028",
    VLOOKUP(LOOKUP(2,1/($B$16:$B455&lt;&gt;""),$B$16:$B455), [1]Лист1!$C$2020:$D$2907, 2, 0),
  ""))), "")</f>
        <v>24349.18</v>
      </c>
      <c r="P455" s="211">
        <f t="shared" si="138"/>
        <v>54.460254976515316</v>
      </c>
      <c r="Q455" s="211">
        <v>9673</v>
      </c>
      <c r="R455" s="218" t="s">
        <v>565</v>
      </c>
      <c r="S455" s="48"/>
    </row>
    <row r="456" spans="1:39" ht="30" customHeight="1" x14ac:dyDescent="0.25">
      <c r="A456" s="212">
        <f>IF(B456&lt;&gt;"",MAX(A$1:A455)+1,"")</f>
        <v>412</v>
      </c>
      <c r="B456" s="223" t="s">
        <v>733</v>
      </c>
      <c r="C456" s="187">
        <v>1968</v>
      </c>
      <c r="D456" s="212" t="s">
        <v>1844</v>
      </c>
      <c r="E456" s="210" t="s">
        <v>16</v>
      </c>
      <c r="F456" s="210">
        <v>2</v>
      </c>
      <c r="G456" s="210">
        <v>2</v>
      </c>
      <c r="H456" s="211">
        <v>417.3</v>
      </c>
      <c r="I456" s="211">
        <v>0</v>
      </c>
      <c r="J456" s="211">
        <v>371</v>
      </c>
      <c r="K456" s="211">
        <f t="shared" si="137"/>
        <v>24349.18</v>
      </c>
      <c r="L456" s="211">
        <v>0</v>
      </c>
      <c r="M456" s="211">
        <v>0</v>
      </c>
      <c r="N456" s="211">
        <v>0</v>
      </c>
      <c r="O456" s="211">
        <f>IFERROR(
  IF(LOOKUP(2,1/($R$16:$R456&lt;&gt;""),$R$16:$R456)="12.2026",
    VLOOKUP(LOOKUP(2,1/($B$16:$B456&lt;&gt;""),$B$16:$B456), [1]Лист1!$C$12:$D$1205, 2, 0),
  IF(LOOKUP(2,1/($R$16:$R456&lt;&gt;""),$R$16:$R456)="12.2027",
    VLOOKUP(LOOKUP(2,1/($B$16:$B456&lt;&gt;""),$B$16:$B456), [1]Лист1!$C$1209:$D$2016, 2, 0),
  IF(LOOKUP(2,1/($R$16:$R456&lt;&gt;""),$R$16:$R456)="12.2028",
    VLOOKUP(LOOKUP(2,1/($B$16:$B456&lt;&gt;""),$B$16:$B456), [1]Лист1!$C$2020:$D$2907, 2, 0),
  ""))), "")</f>
        <v>24349.18</v>
      </c>
      <c r="P456" s="211">
        <f t="shared" si="138"/>
        <v>58.349341001677452</v>
      </c>
      <c r="Q456" s="211">
        <v>9673</v>
      </c>
      <c r="R456" s="218" t="s">
        <v>565</v>
      </c>
      <c r="S456" s="48"/>
    </row>
    <row r="457" spans="1:39" ht="30" customHeight="1" x14ac:dyDescent="0.25">
      <c r="A457" s="212">
        <f>IF(B457&lt;&gt;"",MAX(A$1:A456)+1,"")</f>
        <v>413</v>
      </c>
      <c r="B457" s="223" t="s">
        <v>734</v>
      </c>
      <c r="C457" s="187">
        <v>1968</v>
      </c>
      <c r="D457" s="212" t="s">
        <v>1844</v>
      </c>
      <c r="E457" s="210" t="s">
        <v>16</v>
      </c>
      <c r="F457" s="210">
        <v>2</v>
      </c>
      <c r="G457" s="210">
        <v>2</v>
      </c>
      <c r="H457" s="211">
        <v>414</v>
      </c>
      <c r="I457" s="211">
        <v>0</v>
      </c>
      <c r="J457" s="211">
        <v>308.3</v>
      </c>
      <c r="K457" s="211">
        <f t="shared" si="137"/>
        <v>24349.18</v>
      </c>
      <c r="L457" s="211">
        <v>0</v>
      </c>
      <c r="M457" s="211">
        <v>0</v>
      </c>
      <c r="N457" s="211">
        <v>0</v>
      </c>
      <c r="O457" s="211">
        <f>IFERROR(
  IF(LOOKUP(2,1/($R$16:$R457&lt;&gt;""),$R$16:$R457)="12.2026",
    VLOOKUP(LOOKUP(2,1/($B$16:$B457&lt;&gt;""),$B$16:$B457), [1]Лист1!$C$12:$D$1205, 2, 0),
  IF(LOOKUP(2,1/($R$16:$R457&lt;&gt;""),$R$16:$R457)="12.2027",
    VLOOKUP(LOOKUP(2,1/($B$16:$B457&lt;&gt;""),$B$16:$B457), [1]Лист1!$C$1209:$D$2016, 2, 0),
  IF(LOOKUP(2,1/($R$16:$R457&lt;&gt;""),$R$16:$R457)="12.2028",
    VLOOKUP(LOOKUP(2,1/($B$16:$B457&lt;&gt;""),$B$16:$B457), [1]Лист1!$C$2020:$D$2907, 2, 0),
  ""))), "")</f>
        <v>24349.18</v>
      </c>
      <c r="P457" s="211">
        <f t="shared" si="138"/>
        <v>58.814444444444447</v>
      </c>
      <c r="Q457" s="211">
        <v>9673</v>
      </c>
      <c r="R457" s="218" t="s">
        <v>565</v>
      </c>
      <c r="S457" s="48"/>
    </row>
    <row r="458" spans="1:39" ht="30" customHeight="1" x14ac:dyDescent="0.25">
      <c r="A458" s="212">
        <f>IF(B458&lt;&gt;"",MAX(A$1:A457)+1,"")</f>
        <v>414</v>
      </c>
      <c r="B458" s="223" t="s">
        <v>735</v>
      </c>
      <c r="C458" s="210">
        <v>1972</v>
      </c>
      <c r="D458" s="212" t="s">
        <v>1844</v>
      </c>
      <c r="E458" s="210" t="s">
        <v>16</v>
      </c>
      <c r="F458" s="210">
        <v>2</v>
      </c>
      <c r="G458" s="210">
        <v>2</v>
      </c>
      <c r="H458" s="211">
        <v>518.20000000000005</v>
      </c>
      <c r="I458" s="211">
        <v>0</v>
      </c>
      <c r="J458" s="211">
        <v>518.20000000000005</v>
      </c>
      <c r="K458" s="211">
        <f t="shared" si="137"/>
        <v>32440.3</v>
      </c>
      <c r="L458" s="211">
        <v>0</v>
      </c>
      <c r="M458" s="211">
        <v>0</v>
      </c>
      <c r="N458" s="211">
        <v>0</v>
      </c>
      <c r="O458" s="211">
        <f>IFERROR(
  IF(LOOKUP(2,1/($R$16:$R458&lt;&gt;""),$R$16:$R458)="12.2026",
    VLOOKUP(LOOKUP(2,1/($B$16:$B458&lt;&gt;""),$B$16:$B458), [1]Лист1!$C$12:$D$1205, 2, 0),
  IF(LOOKUP(2,1/($R$16:$R458&lt;&gt;""),$R$16:$R458)="12.2027",
    VLOOKUP(LOOKUP(2,1/($B$16:$B458&lt;&gt;""),$B$16:$B458), [1]Лист1!$C$1209:$D$2016, 2, 0),
  IF(LOOKUP(2,1/($R$16:$R458&lt;&gt;""),$R$16:$R458)="12.2028",
    VLOOKUP(LOOKUP(2,1/($B$16:$B458&lt;&gt;""),$B$16:$B458), [1]Лист1!$C$2020:$D$2907, 2, 0),
  ""))), "")</f>
        <v>32440.3</v>
      </c>
      <c r="P458" s="211">
        <f t="shared" si="138"/>
        <v>62.601891161713617</v>
      </c>
      <c r="Q458" s="211">
        <v>9673</v>
      </c>
      <c r="R458" s="218" t="s">
        <v>565</v>
      </c>
      <c r="S458" s="48"/>
    </row>
    <row r="459" spans="1:39" ht="30" customHeight="1" x14ac:dyDescent="0.25">
      <c r="A459" s="212">
        <f>IF(B459&lt;&gt;"",MAX(A$1:A458)+1,"")</f>
        <v>415</v>
      </c>
      <c r="B459" s="223" t="s">
        <v>736</v>
      </c>
      <c r="C459" s="50">
        <v>1973</v>
      </c>
      <c r="D459" s="212" t="s">
        <v>1844</v>
      </c>
      <c r="E459" s="210" t="s">
        <v>16</v>
      </c>
      <c r="F459" s="210">
        <v>2</v>
      </c>
      <c r="G459" s="210">
        <v>2</v>
      </c>
      <c r="H459" s="211">
        <v>569</v>
      </c>
      <c r="I459" s="211">
        <v>0</v>
      </c>
      <c r="J459" s="211">
        <v>525</v>
      </c>
      <c r="K459" s="211">
        <f t="shared" si="137"/>
        <v>32485.7</v>
      </c>
      <c r="L459" s="211">
        <v>0</v>
      </c>
      <c r="M459" s="211">
        <v>0</v>
      </c>
      <c r="N459" s="211">
        <v>0</v>
      </c>
      <c r="O459" s="211">
        <f>IFERROR(
  IF(LOOKUP(2,1/($R$16:$R459&lt;&gt;""),$R$16:$R459)="12.2026",
    VLOOKUP(LOOKUP(2,1/($B$16:$B459&lt;&gt;""),$B$16:$B459), [1]Лист1!$C$12:$D$1205, 2, 0),
  IF(LOOKUP(2,1/($R$16:$R459&lt;&gt;""),$R$16:$R459)="12.2027",
    VLOOKUP(LOOKUP(2,1/($B$16:$B459&lt;&gt;""),$B$16:$B459), [1]Лист1!$C$1209:$D$2016, 2, 0),
  IF(LOOKUP(2,1/($R$16:$R459&lt;&gt;""),$R$16:$R459)="12.2028",
    VLOOKUP(LOOKUP(2,1/($B$16:$B459&lt;&gt;""),$B$16:$B459), [1]Лист1!$C$2020:$D$2907, 2, 0),
  ""))), "")</f>
        <v>32485.7</v>
      </c>
      <c r="P459" s="211">
        <f t="shared" si="138"/>
        <v>57.092618629173991</v>
      </c>
      <c r="Q459" s="211">
        <v>9673</v>
      </c>
      <c r="R459" s="218" t="s">
        <v>565</v>
      </c>
      <c r="S459" s="48"/>
    </row>
    <row r="460" spans="1:39" ht="30" customHeight="1" x14ac:dyDescent="0.25">
      <c r="A460" s="212">
        <f>IF(B460&lt;&gt;"",MAX(A$1:A459)+1,"")</f>
        <v>416</v>
      </c>
      <c r="B460" s="223" t="s">
        <v>737</v>
      </c>
      <c r="C460" s="50">
        <v>1970</v>
      </c>
      <c r="D460" s="212" t="s">
        <v>1844</v>
      </c>
      <c r="E460" s="210" t="s">
        <v>16</v>
      </c>
      <c r="F460" s="210">
        <v>2</v>
      </c>
      <c r="G460" s="210">
        <v>1</v>
      </c>
      <c r="H460" s="211">
        <v>507.4</v>
      </c>
      <c r="I460" s="211">
        <v>0</v>
      </c>
      <c r="J460" s="211">
        <v>507.4</v>
      </c>
      <c r="K460" s="211">
        <f t="shared" si="137"/>
        <v>36016.14</v>
      </c>
      <c r="L460" s="211">
        <v>0</v>
      </c>
      <c r="M460" s="211">
        <v>0</v>
      </c>
      <c r="N460" s="211">
        <v>0</v>
      </c>
      <c r="O460" s="211">
        <f>IFERROR(
  IF(LOOKUP(2,1/($R$16:$R460&lt;&gt;""),$R$16:$R460)="12.2026",
    VLOOKUP(LOOKUP(2,1/($B$16:$B460&lt;&gt;""),$B$16:$B460), [1]Лист1!$C$12:$D$1205, 2, 0),
  IF(LOOKUP(2,1/($R$16:$R460&lt;&gt;""),$R$16:$R460)="12.2027",
    VLOOKUP(LOOKUP(2,1/($B$16:$B460&lt;&gt;""),$B$16:$B460), [1]Лист1!$C$1209:$D$2016, 2, 0),
  IF(LOOKUP(2,1/($R$16:$R460&lt;&gt;""),$R$16:$R460)="12.2028",
    VLOOKUP(LOOKUP(2,1/($B$16:$B460&lt;&gt;""),$B$16:$B460), [1]Лист1!$C$2020:$D$2907, 2, 0),
  ""))), "")</f>
        <v>36016.14</v>
      </c>
      <c r="P460" s="211">
        <f t="shared" si="138"/>
        <v>70.981750098541582</v>
      </c>
      <c r="Q460" s="211">
        <v>9673</v>
      </c>
      <c r="R460" s="218" t="s">
        <v>565</v>
      </c>
      <c r="S460" s="48"/>
    </row>
    <row r="461" spans="1:39" ht="30" customHeight="1" x14ac:dyDescent="0.25">
      <c r="A461" s="253">
        <f>IF(B461&lt;&gt;"",MAX(A$1:A460)+1,"")</f>
        <v>417</v>
      </c>
      <c r="B461" s="257" t="s">
        <v>2718</v>
      </c>
      <c r="C461" s="253">
        <v>1978</v>
      </c>
      <c r="D461" s="253" t="s">
        <v>1844</v>
      </c>
      <c r="E461" s="253" t="s">
        <v>16</v>
      </c>
      <c r="F461" s="253">
        <v>5</v>
      </c>
      <c r="G461" s="253">
        <v>2</v>
      </c>
      <c r="H461" s="255">
        <v>3986.2</v>
      </c>
      <c r="I461" s="255">
        <v>0</v>
      </c>
      <c r="J461" s="255">
        <v>1683</v>
      </c>
      <c r="K461" s="255">
        <f t="shared" ref="K461:K462" si="141">SUM(L461:O461)</f>
        <v>4908384</v>
      </c>
      <c r="L461" s="255">
        <v>0</v>
      </c>
      <c r="M461" s="255">
        <v>0</v>
      </c>
      <c r="N461" s="255">
        <v>0</v>
      </c>
      <c r="O461" s="255">
        <f>IFERROR(
  IF(LOOKUP(2,1/($R$16:$R461&lt;&gt;""),$R$16:$R461)="12.2026",
    VLOOKUP(LOOKUP(2,1/($B$16:$B461&lt;&gt;""),$B$16:$B461), [1]Лист1!$C$12:$D$1205, 2, 0),
  IF(LOOKUP(2,1/($R$16:$R461&lt;&gt;""),$R$16:$R461)="12.2027",
    VLOOKUP(LOOKUP(2,1/($B$16:$B461&lt;&gt;""),$B$16:$B461), [1]Лист1!$C$1209:$D$2016, 2, 0),
  IF(LOOKUP(2,1/($R$16:$R461&lt;&gt;""),$R$16:$R461)="12.2028",
    VLOOKUP(LOOKUP(2,1/($B$16:$B461&lt;&gt;""),$B$16:$B461), [1]Лист1!$C$2020:$D$2907, 2, 0),
  ""))), "")</f>
        <v>4908384</v>
      </c>
      <c r="P461" s="255">
        <f t="shared" si="138"/>
        <v>1231.344137273594</v>
      </c>
      <c r="Q461" s="255">
        <v>9673</v>
      </c>
      <c r="R461" s="101" t="s">
        <v>564</v>
      </c>
      <c r="S461" s="127"/>
      <c r="T461" s="272"/>
      <c r="U461" s="262"/>
      <c r="V461" s="262"/>
      <c r="W461" s="262"/>
      <c r="X461" s="273"/>
      <c r="Y461" s="273"/>
      <c r="Z461" s="15"/>
      <c r="AA461" s="15"/>
      <c r="AB461" s="15"/>
      <c r="AC461" s="128"/>
      <c r="AD461" s="15"/>
      <c r="AE461" s="15"/>
      <c r="AF461" s="15"/>
      <c r="AG461" s="128"/>
      <c r="AH461" s="129"/>
      <c r="AI461" s="129"/>
      <c r="AJ461" s="130"/>
      <c r="AK461" s="48"/>
      <c r="AL461" s="48"/>
      <c r="AM461" s="48"/>
    </row>
    <row r="462" spans="1:39" s="112" customFormat="1" ht="30" customHeight="1" x14ac:dyDescent="0.25">
      <c r="A462" s="285">
        <f>IF(B462&lt;&gt;"",MAX(A$1:A461)+1,"")</f>
        <v>418</v>
      </c>
      <c r="B462" s="283" t="s">
        <v>2719</v>
      </c>
      <c r="C462" s="285">
        <v>1983</v>
      </c>
      <c r="D462" s="285" t="s">
        <v>1844</v>
      </c>
      <c r="E462" s="285" t="s">
        <v>18</v>
      </c>
      <c r="F462" s="285">
        <v>8</v>
      </c>
      <c r="G462" s="285">
        <v>2</v>
      </c>
      <c r="H462" s="282">
        <v>4314</v>
      </c>
      <c r="I462" s="282">
        <v>0</v>
      </c>
      <c r="J462" s="282">
        <v>3812.8</v>
      </c>
      <c r="K462" s="282">
        <f t="shared" si="141"/>
        <v>2831760</v>
      </c>
      <c r="L462" s="282">
        <v>0</v>
      </c>
      <c r="M462" s="282">
        <v>0</v>
      </c>
      <c r="N462" s="282">
        <v>0</v>
      </c>
      <c r="O462" s="282">
        <f>IFERROR(
  IF(LOOKUP(2,1/($R$16:$R462&lt;&gt;""),$R$16:$R462)="12.2026",
    VLOOKUP(LOOKUP(2,1/($B$16:$B462&lt;&gt;""),$B$16:$B462), [1]Лист1!$C$12:$D$1205, 2, 0),
  IF(LOOKUP(2,1/($R$16:$R462&lt;&gt;""),$R$16:$R462)="12.2027",
    VLOOKUP(LOOKUP(2,1/($B$16:$B462&lt;&gt;""),$B$16:$B462), [1]Лист1!$C$1209:$D$2016, 2, 0),
  IF(LOOKUP(2,1/($R$16:$R462&lt;&gt;""),$R$16:$R462)="12.2028",
    VLOOKUP(LOOKUP(2,1/($B$16:$B462&lt;&gt;""),$B$16:$B462), [1]Лист1!$C$2020:$D$2907, 2, 0),
  ""))), "")</f>
        <v>2831760</v>
      </c>
      <c r="P462" s="282">
        <f t="shared" si="138"/>
        <v>656.41168289290681</v>
      </c>
      <c r="Q462" s="282">
        <v>9673</v>
      </c>
      <c r="R462" s="294" t="s">
        <v>565</v>
      </c>
      <c r="S462" s="99"/>
      <c r="T462" s="283"/>
      <c r="U462" s="287"/>
      <c r="V462" s="287"/>
      <c r="W462" s="287"/>
      <c r="X462" s="288"/>
      <c r="Y462" s="288"/>
      <c r="Z462" s="1"/>
      <c r="AA462" s="1"/>
      <c r="AB462" s="1"/>
      <c r="AC462" s="53"/>
      <c r="AD462" s="1"/>
      <c r="AE462" s="1"/>
      <c r="AF462" s="1"/>
      <c r="AG462" s="53"/>
      <c r="AH462" s="100"/>
      <c r="AI462" s="100"/>
      <c r="AJ462" s="30"/>
      <c r="AK462" s="111"/>
      <c r="AL462" s="111"/>
      <c r="AM462" s="111"/>
    </row>
    <row r="463" spans="1:39" ht="30" customHeight="1" x14ac:dyDescent="0.25">
      <c r="A463" s="254">
        <f>IF(B463&lt;&gt;"",MAX(A$1:A462)+1,"")</f>
        <v>419</v>
      </c>
      <c r="B463" s="258" t="s">
        <v>2350</v>
      </c>
      <c r="C463" s="254">
        <v>1986</v>
      </c>
      <c r="D463" s="254" t="s">
        <v>1844</v>
      </c>
      <c r="E463" s="254" t="s">
        <v>18</v>
      </c>
      <c r="F463" s="254">
        <v>5</v>
      </c>
      <c r="G463" s="254">
        <v>4</v>
      </c>
      <c r="H463" s="256">
        <v>4953.2</v>
      </c>
      <c r="I463" s="256">
        <v>0</v>
      </c>
      <c r="J463" s="256">
        <v>4267.46</v>
      </c>
      <c r="K463" s="256">
        <f t="shared" si="137"/>
        <v>6431076</v>
      </c>
      <c r="L463" s="256">
        <v>0</v>
      </c>
      <c r="M463" s="256">
        <v>0</v>
      </c>
      <c r="N463" s="256">
        <v>0</v>
      </c>
      <c r="O463" s="256">
        <f>IFERROR(
  IF(LOOKUP(2,1/($R$16:$R463&lt;&gt;""),$R$16:$R463)="12.2026",
    VLOOKUP(LOOKUP(2,1/($B$16:$B463&lt;&gt;""),$B$16:$B463), [1]Лист1!$C$12:$D$1205, 2, 0),
  IF(LOOKUP(2,1/($R$16:$R463&lt;&gt;""),$R$16:$R463)="12.2027",
    VLOOKUP(LOOKUP(2,1/($B$16:$B463&lt;&gt;""),$B$16:$B463), [1]Лист1!$C$1209:$D$2016, 2, 0),
  IF(LOOKUP(2,1/($R$16:$R463&lt;&gt;""),$R$16:$R463)="12.2028",
    VLOOKUP(LOOKUP(2,1/($B$16:$B463&lt;&gt;""),$B$16:$B463), [1]Лист1!$C$2020:$D$2907, 2, 0),
  ""))), "")</f>
        <v>6431076</v>
      </c>
      <c r="P463" s="256">
        <f t="shared" si="138"/>
        <v>1298.3679237664542</v>
      </c>
      <c r="Q463" s="275">
        <v>9673</v>
      </c>
      <c r="R463" s="188" t="s">
        <v>565</v>
      </c>
      <c r="S463" s="116"/>
      <c r="T463" s="194"/>
      <c r="U463" s="190"/>
      <c r="V463" s="190"/>
      <c r="W463" s="190"/>
      <c r="X463" s="203"/>
      <c r="Y463" s="203"/>
      <c r="Z463" s="5"/>
      <c r="AA463" s="5"/>
      <c r="AB463" s="5"/>
      <c r="AC463" s="117"/>
      <c r="AD463" s="5"/>
      <c r="AE463" s="5"/>
      <c r="AF463" s="5"/>
      <c r="AG463" s="117"/>
      <c r="AH463" s="118"/>
      <c r="AI463" s="118"/>
      <c r="AJ463" s="97"/>
      <c r="AK463" s="48"/>
      <c r="AL463" s="48"/>
      <c r="AM463" s="48"/>
    </row>
    <row r="464" spans="1:39" ht="30" customHeight="1" x14ac:dyDescent="0.25">
      <c r="A464" s="212">
        <f>IF(B464&lt;&gt;"",MAX(A$1:A463)+1,"")</f>
        <v>420</v>
      </c>
      <c r="B464" s="223" t="s">
        <v>738</v>
      </c>
      <c r="C464" s="50">
        <v>1973</v>
      </c>
      <c r="D464" s="212" t="s">
        <v>1844</v>
      </c>
      <c r="E464" s="210" t="s">
        <v>16</v>
      </c>
      <c r="F464" s="210">
        <v>2</v>
      </c>
      <c r="G464" s="210">
        <v>2</v>
      </c>
      <c r="H464" s="211">
        <v>502.6</v>
      </c>
      <c r="I464" s="211">
        <v>0</v>
      </c>
      <c r="J464" s="211">
        <v>502.6</v>
      </c>
      <c r="K464" s="211">
        <f t="shared" si="137"/>
        <v>34394.83</v>
      </c>
      <c r="L464" s="211">
        <v>0</v>
      </c>
      <c r="M464" s="211">
        <v>0</v>
      </c>
      <c r="N464" s="211">
        <v>0</v>
      </c>
      <c r="O464" s="211">
        <f>IFERROR(
  IF(LOOKUP(2,1/($R$16:$R464&lt;&gt;""),$R$16:$R464)="12.2026",
    VLOOKUP(LOOKUP(2,1/($B$16:$B464&lt;&gt;""),$B$16:$B464), [1]Лист1!$C$12:$D$1205, 2, 0),
  IF(LOOKUP(2,1/($R$16:$R464&lt;&gt;""),$R$16:$R464)="12.2027",
    VLOOKUP(LOOKUP(2,1/($B$16:$B464&lt;&gt;""),$B$16:$B464), [1]Лист1!$C$1209:$D$2016, 2, 0),
  IF(LOOKUP(2,1/($R$16:$R464&lt;&gt;""),$R$16:$R464)="12.2028",
    VLOOKUP(LOOKUP(2,1/($B$16:$B464&lt;&gt;""),$B$16:$B464), [1]Лист1!$C$2020:$D$2907, 2, 0),
  ""))), "")</f>
        <v>34394.83</v>
      </c>
      <c r="P464" s="211">
        <f t="shared" si="138"/>
        <v>68.433804218066058</v>
      </c>
      <c r="Q464" s="211">
        <v>9673</v>
      </c>
      <c r="R464" s="218" t="s">
        <v>565</v>
      </c>
      <c r="S464" s="48"/>
    </row>
    <row r="465" spans="1:39" ht="30" customHeight="1" x14ac:dyDescent="0.25">
      <c r="A465" s="212">
        <f>IF(B465&lt;&gt;"",MAX(A$1:A464)+1,"")</f>
        <v>421</v>
      </c>
      <c r="B465" s="223" t="s">
        <v>739</v>
      </c>
      <c r="C465" s="210">
        <v>1972</v>
      </c>
      <c r="D465" s="212" t="s">
        <v>1844</v>
      </c>
      <c r="E465" s="210" t="s">
        <v>16</v>
      </c>
      <c r="F465" s="210">
        <v>2</v>
      </c>
      <c r="G465" s="210">
        <v>2</v>
      </c>
      <c r="H465" s="211">
        <v>515.6</v>
      </c>
      <c r="I465" s="211">
        <v>0</v>
      </c>
      <c r="J465" s="211">
        <v>359.9</v>
      </c>
      <c r="K465" s="211">
        <f t="shared" si="137"/>
        <v>36000.949999999997</v>
      </c>
      <c r="L465" s="211">
        <v>0</v>
      </c>
      <c r="M465" s="211">
        <v>0</v>
      </c>
      <c r="N465" s="211">
        <v>0</v>
      </c>
      <c r="O465" s="211">
        <f>IFERROR(
  IF(LOOKUP(2,1/($R$16:$R465&lt;&gt;""),$R$16:$R465)="12.2026",
    VLOOKUP(LOOKUP(2,1/($B$16:$B465&lt;&gt;""),$B$16:$B465), [1]Лист1!$C$12:$D$1205, 2, 0),
  IF(LOOKUP(2,1/($R$16:$R465&lt;&gt;""),$R$16:$R465)="12.2027",
    VLOOKUP(LOOKUP(2,1/($B$16:$B465&lt;&gt;""),$B$16:$B465), [1]Лист1!$C$1209:$D$2016, 2, 0),
  IF(LOOKUP(2,1/($R$16:$R465&lt;&gt;""),$R$16:$R465)="12.2028",
    VLOOKUP(LOOKUP(2,1/($B$16:$B465&lt;&gt;""),$B$16:$B465), [1]Лист1!$C$2020:$D$2907, 2, 0),
  ""))), "")</f>
        <v>36000.949999999997</v>
      </c>
      <c r="P465" s="211">
        <f t="shared" si="138"/>
        <v>69.823409619860342</v>
      </c>
      <c r="Q465" s="211">
        <v>9673</v>
      </c>
      <c r="R465" s="218" t="s">
        <v>565</v>
      </c>
      <c r="S465" s="48"/>
    </row>
    <row r="466" spans="1:39" ht="30" customHeight="1" x14ac:dyDescent="0.25">
      <c r="A466" s="212">
        <f>IF(B466&lt;&gt;"",MAX(A$1:A465)+1,"")</f>
        <v>422</v>
      </c>
      <c r="B466" s="223" t="s">
        <v>740</v>
      </c>
      <c r="C466" s="50">
        <v>1953</v>
      </c>
      <c r="D466" s="212" t="s">
        <v>1844</v>
      </c>
      <c r="E466" s="50" t="s">
        <v>16</v>
      </c>
      <c r="F466" s="50">
        <v>2</v>
      </c>
      <c r="G466" s="50">
        <v>2</v>
      </c>
      <c r="H466" s="211">
        <v>389.2</v>
      </c>
      <c r="I466" s="211">
        <v>45.5</v>
      </c>
      <c r="J466" s="211">
        <v>389.2</v>
      </c>
      <c r="K466" s="211">
        <f t="shared" si="137"/>
        <v>26561.279999999999</v>
      </c>
      <c r="L466" s="211">
        <v>0</v>
      </c>
      <c r="M466" s="211">
        <v>0</v>
      </c>
      <c r="N466" s="211">
        <v>0</v>
      </c>
      <c r="O466" s="211">
        <f>IFERROR(
  IF(LOOKUP(2,1/($R$16:$R466&lt;&gt;""),$R$16:$R466)="12.2026",
    VLOOKUP(LOOKUP(2,1/($B$16:$B466&lt;&gt;""),$B$16:$B466), [1]Лист1!$C$12:$D$1205, 2, 0),
  IF(LOOKUP(2,1/($R$16:$R466&lt;&gt;""),$R$16:$R466)="12.2027",
    VLOOKUP(LOOKUP(2,1/($B$16:$B466&lt;&gt;""),$B$16:$B466), [1]Лист1!$C$1209:$D$2016, 2, 0),
  IF(LOOKUP(2,1/($R$16:$R466&lt;&gt;""),$R$16:$R466)="12.2028",
    VLOOKUP(LOOKUP(2,1/($B$16:$B466&lt;&gt;""),$B$16:$B466), [1]Лист1!$C$2020:$D$2907, 2, 0),
  ""))), "")</f>
        <v>26561.279999999999</v>
      </c>
      <c r="P466" s="211">
        <f t="shared" si="138"/>
        <v>68.245837615621781</v>
      </c>
      <c r="Q466" s="211">
        <v>9673</v>
      </c>
      <c r="R466" s="218" t="s">
        <v>565</v>
      </c>
      <c r="S466" s="48"/>
    </row>
    <row r="467" spans="1:39" ht="30" customHeight="1" x14ac:dyDescent="0.25">
      <c r="A467" s="212">
        <f>IF(B467&lt;&gt;"",MAX(A$1:A466)+1,"")</f>
        <v>423</v>
      </c>
      <c r="B467" s="223" t="s">
        <v>2351</v>
      </c>
      <c r="C467" s="212">
        <v>1965</v>
      </c>
      <c r="D467" s="212" t="s">
        <v>1844</v>
      </c>
      <c r="E467" s="212" t="s">
        <v>16</v>
      </c>
      <c r="F467" s="212">
        <v>2</v>
      </c>
      <c r="G467" s="212">
        <v>1</v>
      </c>
      <c r="H467" s="211">
        <v>419.3</v>
      </c>
      <c r="I467" s="211">
        <v>0</v>
      </c>
      <c r="J467" s="211">
        <v>389</v>
      </c>
      <c r="K467" s="211">
        <f t="shared" si="137"/>
        <v>5476104.6499999994</v>
      </c>
      <c r="L467" s="211">
        <v>0</v>
      </c>
      <c r="M467" s="211">
        <v>0</v>
      </c>
      <c r="N467" s="211">
        <v>0</v>
      </c>
      <c r="O467" s="211">
        <f>IFERROR(
  IF(LOOKUP(2,1/($R$16:$R467&lt;&gt;""),$R$16:$R467)="12.2026",
    VLOOKUP(LOOKUP(2,1/($B$16:$B467&lt;&gt;""),$B$16:$B467), [1]Лист1!$C$12:$D$1205, 2, 0),
  IF(LOOKUP(2,1/($R$16:$R467&lt;&gt;""),$R$16:$R467)="12.2027",
    VLOOKUP(LOOKUP(2,1/($B$16:$B467&lt;&gt;""),$B$16:$B467), [1]Лист1!$C$1209:$D$2016, 2, 0),
  IF(LOOKUP(2,1/($R$16:$R467&lt;&gt;""),$R$16:$R467)="12.2028",
    VLOOKUP(LOOKUP(2,1/($B$16:$B467&lt;&gt;""),$B$16:$B467), [1]Лист1!$C$2020:$D$2907, 2, 0),
  ""))), "")</f>
        <v>5476104.6499999994</v>
      </c>
      <c r="P467" s="211">
        <f t="shared" si="138"/>
        <v>13060.111256856664</v>
      </c>
      <c r="Q467" s="237">
        <v>9673</v>
      </c>
      <c r="R467" s="218" t="s">
        <v>565</v>
      </c>
      <c r="S467" s="116"/>
      <c r="T467" s="194"/>
      <c r="U467" s="190"/>
      <c r="V467" s="190"/>
      <c r="W467" s="190"/>
      <c r="X467" s="203"/>
      <c r="Y467" s="203"/>
      <c r="Z467" s="5"/>
      <c r="AA467" s="5"/>
      <c r="AB467" s="5"/>
      <c r="AC467" s="117"/>
      <c r="AD467" s="5"/>
      <c r="AE467" s="5"/>
      <c r="AF467" s="5"/>
      <c r="AG467" s="117"/>
      <c r="AH467" s="118"/>
      <c r="AI467" s="118"/>
      <c r="AJ467" s="97"/>
      <c r="AK467" s="48"/>
      <c r="AL467" s="48"/>
      <c r="AM467" s="48"/>
    </row>
    <row r="468" spans="1:39" ht="30" customHeight="1" x14ac:dyDescent="0.25">
      <c r="A468" s="212">
        <f>IF(B468&lt;&gt;"",MAX(A$1:A467)+1,"")</f>
        <v>424</v>
      </c>
      <c r="B468" s="223" t="s">
        <v>741</v>
      </c>
      <c r="C468" s="50">
        <v>1964</v>
      </c>
      <c r="D468" s="212" t="s">
        <v>1844</v>
      </c>
      <c r="E468" s="50" t="s">
        <v>16</v>
      </c>
      <c r="F468" s="50">
        <v>2</v>
      </c>
      <c r="G468" s="50">
        <v>2</v>
      </c>
      <c r="H468" s="211">
        <v>455</v>
      </c>
      <c r="I468" s="211">
        <v>37.200000000000003</v>
      </c>
      <c r="J468" s="211">
        <v>417.8</v>
      </c>
      <c r="K468" s="211">
        <f t="shared" si="137"/>
        <v>25076.45</v>
      </c>
      <c r="L468" s="211">
        <v>0</v>
      </c>
      <c r="M468" s="211">
        <v>0</v>
      </c>
      <c r="N468" s="211">
        <v>0</v>
      </c>
      <c r="O468" s="211">
        <f>IFERROR(
  IF(LOOKUP(2,1/($R$16:$R468&lt;&gt;""),$R$16:$R468)="12.2026",
    VLOOKUP(LOOKUP(2,1/($B$16:$B468&lt;&gt;""),$B$16:$B468), [1]Лист1!$C$12:$D$1205, 2, 0),
  IF(LOOKUP(2,1/($R$16:$R468&lt;&gt;""),$R$16:$R468)="12.2027",
    VLOOKUP(LOOKUP(2,1/($B$16:$B468&lt;&gt;""),$B$16:$B468), [1]Лист1!$C$1209:$D$2016, 2, 0),
  IF(LOOKUP(2,1/($R$16:$R468&lt;&gt;""),$R$16:$R468)="12.2028",
    VLOOKUP(LOOKUP(2,1/($B$16:$B468&lt;&gt;""),$B$16:$B468), [1]Лист1!$C$2020:$D$2907, 2, 0),
  ""))), "")</f>
        <v>25076.45</v>
      </c>
      <c r="P468" s="211">
        <f t="shared" si="138"/>
        <v>55.113076923076925</v>
      </c>
      <c r="Q468" s="211">
        <v>9673</v>
      </c>
      <c r="R468" s="218" t="s">
        <v>565</v>
      </c>
      <c r="S468" s="48"/>
    </row>
    <row r="469" spans="1:39" ht="30" customHeight="1" x14ac:dyDescent="0.25">
      <c r="A469" s="212">
        <f>IF(B469&lt;&gt;"",MAX(A$1:A468)+1,"")</f>
        <v>425</v>
      </c>
      <c r="B469" s="223" t="s">
        <v>742</v>
      </c>
      <c r="C469" s="50">
        <v>1965</v>
      </c>
      <c r="D469" s="212" t="s">
        <v>1844</v>
      </c>
      <c r="E469" s="50" t="s">
        <v>16</v>
      </c>
      <c r="F469" s="50">
        <v>2</v>
      </c>
      <c r="G469" s="50">
        <v>2</v>
      </c>
      <c r="H469" s="211">
        <v>456</v>
      </c>
      <c r="I469" s="211">
        <v>38.200000000000003</v>
      </c>
      <c r="J469" s="211">
        <v>417.8</v>
      </c>
      <c r="K469" s="211">
        <f t="shared" si="137"/>
        <v>25076.45</v>
      </c>
      <c r="L469" s="211">
        <v>0</v>
      </c>
      <c r="M469" s="211">
        <v>0</v>
      </c>
      <c r="N469" s="211">
        <v>0</v>
      </c>
      <c r="O469" s="211">
        <f>IFERROR(
  IF(LOOKUP(2,1/($R$16:$R469&lt;&gt;""),$R$16:$R469)="12.2026",
    VLOOKUP(LOOKUP(2,1/($B$16:$B469&lt;&gt;""),$B$16:$B469), [1]Лист1!$C$12:$D$1205, 2, 0),
  IF(LOOKUP(2,1/($R$16:$R469&lt;&gt;""),$R$16:$R469)="12.2027",
    VLOOKUP(LOOKUP(2,1/($B$16:$B469&lt;&gt;""),$B$16:$B469), [1]Лист1!$C$1209:$D$2016, 2, 0),
  IF(LOOKUP(2,1/($R$16:$R469&lt;&gt;""),$R$16:$R469)="12.2028",
    VLOOKUP(LOOKUP(2,1/($B$16:$B469&lt;&gt;""),$B$16:$B469), [1]Лист1!$C$2020:$D$2907, 2, 0),
  ""))), "")</f>
        <v>25076.45</v>
      </c>
      <c r="P469" s="211">
        <f t="shared" si="138"/>
        <v>54.992214912280701</v>
      </c>
      <c r="Q469" s="211">
        <v>9673</v>
      </c>
      <c r="R469" s="218" t="s">
        <v>565</v>
      </c>
      <c r="S469" s="48"/>
    </row>
    <row r="470" spans="1:39" ht="30" customHeight="1" x14ac:dyDescent="0.25">
      <c r="A470" s="212">
        <f>IF(B470&lt;&gt;"",MAX(A$1:A469)+1,"")</f>
        <v>426</v>
      </c>
      <c r="B470" s="223" t="s">
        <v>743</v>
      </c>
      <c r="C470" s="50">
        <v>1971</v>
      </c>
      <c r="D470" s="212" t="s">
        <v>1844</v>
      </c>
      <c r="E470" s="50" t="s">
        <v>16</v>
      </c>
      <c r="F470" s="50">
        <v>2</v>
      </c>
      <c r="G470" s="50">
        <v>1</v>
      </c>
      <c r="H470" s="211">
        <v>864.3</v>
      </c>
      <c r="I470" s="211">
        <v>0</v>
      </c>
      <c r="J470" s="211">
        <v>540.20000000000005</v>
      </c>
      <c r="K470" s="211">
        <f t="shared" si="137"/>
        <v>52834.76</v>
      </c>
      <c r="L470" s="211">
        <v>0</v>
      </c>
      <c r="M470" s="211">
        <v>0</v>
      </c>
      <c r="N470" s="211">
        <v>0</v>
      </c>
      <c r="O470" s="211">
        <f>IFERROR(
  IF(LOOKUP(2,1/($R$16:$R470&lt;&gt;""),$R$16:$R470)="12.2026",
    VLOOKUP(LOOKUP(2,1/($B$16:$B470&lt;&gt;""),$B$16:$B470), [1]Лист1!$C$12:$D$1205, 2, 0),
  IF(LOOKUP(2,1/($R$16:$R470&lt;&gt;""),$R$16:$R470)="12.2027",
    VLOOKUP(LOOKUP(2,1/($B$16:$B470&lt;&gt;""),$B$16:$B470), [1]Лист1!$C$1209:$D$2016, 2, 0),
  IF(LOOKUP(2,1/($R$16:$R470&lt;&gt;""),$R$16:$R470)="12.2028",
    VLOOKUP(LOOKUP(2,1/($B$16:$B470&lt;&gt;""),$B$16:$B470), [1]Лист1!$C$2020:$D$2907, 2, 0),
  ""))), "")</f>
        <v>52834.76</v>
      </c>
      <c r="P470" s="211">
        <f t="shared" si="138"/>
        <v>61.130116857572609</v>
      </c>
      <c r="Q470" s="211">
        <v>9673</v>
      </c>
      <c r="R470" s="218" t="s">
        <v>565</v>
      </c>
      <c r="S470" s="48"/>
    </row>
    <row r="471" spans="1:39" ht="30" customHeight="1" x14ac:dyDescent="0.25">
      <c r="A471" s="212">
        <f>IF(B471&lt;&gt;"",MAX(A$1:A470)+1,"")</f>
        <v>427</v>
      </c>
      <c r="B471" s="193" t="s">
        <v>756</v>
      </c>
      <c r="C471" s="221">
        <v>1970</v>
      </c>
      <c r="D471" s="198" t="s">
        <v>1844</v>
      </c>
      <c r="E471" s="221" t="s">
        <v>16</v>
      </c>
      <c r="F471" s="221">
        <v>2</v>
      </c>
      <c r="G471" s="221">
        <v>1</v>
      </c>
      <c r="H471" s="191">
        <v>5747.4</v>
      </c>
      <c r="I471" s="191">
        <v>0</v>
      </c>
      <c r="J471" s="191">
        <v>2900</v>
      </c>
      <c r="K471" s="191">
        <f t="shared" si="137"/>
        <v>31883617.999999996</v>
      </c>
      <c r="L471" s="191">
        <v>0</v>
      </c>
      <c r="M471" s="191">
        <v>0</v>
      </c>
      <c r="N471" s="191">
        <v>0</v>
      </c>
      <c r="O471" s="211">
        <f>IFERROR(
  IF(LOOKUP(2,1/($R$16:$R471&lt;&gt;""),$R$16:$R471)="12.2026",
    VLOOKUP(LOOKUP(2,1/($B$16:$B471&lt;&gt;""),$B$16:$B471), [1]Лист1!$C$12:$D$1205, 2, 0),
  IF(LOOKUP(2,1/($R$16:$R471&lt;&gt;""),$R$16:$R471)="12.2027",
    VLOOKUP(LOOKUP(2,1/($B$16:$B471&lt;&gt;""),$B$16:$B471), [1]Лист1!$C$1209:$D$2016, 2, 0),
  IF(LOOKUP(2,1/($R$16:$R471&lt;&gt;""),$R$16:$R471)="12.2028",
    VLOOKUP(LOOKUP(2,1/($B$16:$B471&lt;&gt;""),$B$16:$B471), [1]Лист1!$C$2020:$D$2907, 2, 0),
  ""))), "")</f>
        <v>31883617.999999996</v>
      </c>
      <c r="P471" s="191">
        <f t="shared" si="138"/>
        <v>5547.485471691547</v>
      </c>
      <c r="Q471" s="191">
        <v>9673</v>
      </c>
      <c r="R471" s="101" t="s">
        <v>563</v>
      </c>
      <c r="S471" s="48"/>
    </row>
    <row r="472" spans="1:39" ht="30" customHeight="1" x14ac:dyDescent="0.25">
      <c r="A472" s="212">
        <f>IF(B472&lt;&gt;"",MAX(A$1:A471)+1,"")</f>
        <v>428</v>
      </c>
      <c r="B472" s="223" t="s">
        <v>747</v>
      </c>
      <c r="C472" s="50">
        <v>1973</v>
      </c>
      <c r="D472" s="212" t="s">
        <v>1844</v>
      </c>
      <c r="E472" s="50" t="s">
        <v>16</v>
      </c>
      <c r="F472" s="50">
        <v>5</v>
      </c>
      <c r="G472" s="50">
        <v>6</v>
      </c>
      <c r="H472" s="211">
        <v>5747.4</v>
      </c>
      <c r="I472" s="211">
        <v>0</v>
      </c>
      <c r="J472" s="211">
        <v>4223.0200000000004</v>
      </c>
      <c r="K472" s="211">
        <f t="shared" si="137"/>
        <v>165300.29999999999</v>
      </c>
      <c r="L472" s="211">
        <v>0</v>
      </c>
      <c r="M472" s="211">
        <v>0</v>
      </c>
      <c r="N472" s="211">
        <v>0</v>
      </c>
      <c r="O472" s="211">
        <f>IFERROR(
  IF(LOOKUP(2,1/($R$16:$R472&lt;&gt;""),$R$16:$R472)="12.2026",
    VLOOKUP(LOOKUP(2,1/($B$16:$B472&lt;&gt;""),$B$16:$B472), [1]Лист1!$C$12:$D$1205, 2, 0),
  IF(LOOKUP(2,1/($R$16:$R472&lt;&gt;""),$R$16:$R472)="12.2027",
    VLOOKUP(LOOKUP(2,1/($B$16:$B472&lt;&gt;""),$B$16:$B472), [1]Лист1!$C$1209:$D$2016, 2, 0),
  IF(LOOKUP(2,1/($R$16:$R472&lt;&gt;""),$R$16:$R472)="12.2028",
    VLOOKUP(LOOKUP(2,1/($B$16:$B472&lt;&gt;""),$B$16:$B472), [1]Лист1!$C$2020:$D$2907, 2, 0),
  ""))), "")</f>
        <v>165300.29999999999</v>
      </c>
      <c r="P472" s="211">
        <f t="shared" si="138"/>
        <v>28.760883181960537</v>
      </c>
      <c r="Q472" s="211">
        <v>9673</v>
      </c>
      <c r="R472" s="218" t="s">
        <v>564</v>
      </c>
      <c r="S472" s="48"/>
    </row>
    <row r="473" spans="1:39" ht="30" customHeight="1" x14ac:dyDescent="0.25">
      <c r="A473" s="212">
        <f>IF(B473&lt;&gt;"",MAX(A$1:A472)+1,"")</f>
        <v>429</v>
      </c>
      <c r="B473" s="223" t="s">
        <v>748</v>
      </c>
      <c r="C473" s="50">
        <v>1973</v>
      </c>
      <c r="D473" s="212" t="s">
        <v>1844</v>
      </c>
      <c r="E473" s="50" t="s">
        <v>16</v>
      </c>
      <c r="F473" s="50">
        <v>5</v>
      </c>
      <c r="G473" s="50">
        <v>4</v>
      </c>
      <c r="H473" s="211">
        <v>4064.4</v>
      </c>
      <c r="I473" s="211">
        <v>0</v>
      </c>
      <c r="J473" s="211">
        <v>3047.3</v>
      </c>
      <c r="K473" s="211">
        <f t="shared" si="137"/>
        <v>120858.44</v>
      </c>
      <c r="L473" s="211">
        <v>0</v>
      </c>
      <c r="M473" s="211">
        <v>0</v>
      </c>
      <c r="N473" s="211">
        <v>0</v>
      </c>
      <c r="O473" s="211">
        <f>IFERROR(
  IF(LOOKUP(2,1/($R$16:$R473&lt;&gt;""),$R$16:$R473)="12.2026",
    VLOOKUP(LOOKUP(2,1/($B$16:$B473&lt;&gt;""),$B$16:$B473), [1]Лист1!$C$12:$D$1205, 2, 0),
  IF(LOOKUP(2,1/($R$16:$R473&lt;&gt;""),$R$16:$R473)="12.2027",
    VLOOKUP(LOOKUP(2,1/($B$16:$B473&lt;&gt;""),$B$16:$B473), [1]Лист1!$C$1209:$D$2016, 2, 0),
  IF(LOOKUP(2,1/($R$16:$R473&lt;&gt;""),$R$16:$R473)="12.2028",
    VLOOKUP(LOOKUP(2,1/($B$16:$B473&lt;&gt;""),$B$16:$B473), [1]Лист1!$C$2020:$D$2907, 2, 0),
  ""))), "")</f>
        <v>120858.44</v>
      </c>
      <c r="P473" s="211">
        <f t="shared" si="138"/>
        <v>29.735862611947642</v>
      </c>
      <c r="Q473" s="211">
        <v>9673</v>
      </c>
      <c r="R473" s="218" t="s">
        <v>564</v>
      </c>
      <c r="S473" s="48"/>
    </row>
    <row r="474" spans="1:39" ht="30" customHeight="1" x14ac:dyDescent="0.25">
      <c r="A474" s="212">
        <f>IF(B474&lt;&gt;"",MAX(A$1:A473)+1,"")</f>
        <v>430</v>
      </c>
      <c r="B474" s="223" t="s">
        <v>749</v>
      </c>
      <c r="C474" s="50">
        <v>1968</v>
      </c>
      <c r="D474" s="212" t="s">
        <v>1844</v>
      </c>
      <c r="E474" s="50" t="s">
        <v>16</v>
      </c>
      <c r="F474" s="50">
        <v>5</v>
      </c>
      <c r="G474" s="50">
        <v>4</v>
      </c>
      <c r="H474" s="211">
        <v>3159</v>
      </c>
      <c r="I474" s="211">
        <v>0</v>
      </c>
      <c r="J474" s="211">
        <v>3085.2</v>
      </c>
      <c r="K474" s="211">
        <f t="shared" si="137"/>
        <v>94832.74</v>
      </c>
      <c r="L474" s="211">
        <v>0</v>
      </c>
      <c r="M474" s="211">
        <v>0</v>
      </c>
      <c r="N474" s="211">
        <v>0</v>
      </c>
      <c r="O474" s="211">
        <f>IFERROR(
  IF(LOOKUP(2,1/($R$16:$R474&lt;&gt;""),$R$16:$R474)="12.2026",
    VLOOKUP(LOOKUP(2,1/($B$16:$B474&lt;&gt;""),$B$16:$B474), [1]Лист1!$C$12:$D$1205, 2, 0),
  IF(LOOKUP(2,1/($R$16:$R474&lt;&gt;""),$R$16:$R474)="12.2027",
    VLOOKUP(LOOKUP(2,1/($B$16:$B474&lt;&gt;""),$B$16:$B474), [1]Лист1!$C$1209:$D$2016, 2, 0),
  IF(LOOKUP(2,1/($R$16:$R474&lt;&gt;""),$R$16:$R474)="12.2028",
    VLOOKUP(LOOKUP(2,1/($B$16:$B474&lt;&gt;""),$B$16:$B474), [1]Лист1!$C$2020:$D$2907, 2, 0),
  ""))), "")</f>
        <v>94832.74</v>
      </c>
      <c r="P474" s="211">
        <f t="shared" si="138"/>
        <v>30.019860715416272</v>
      </c>
      <c r="Q474" s="211">
        <v>9673</v>
      </c>
      <c r="R474" s="218" t="s">
        <v>564</v>
      </c>
      <c r="S474" s="48"/>
    </row>
    <row r="475" spans="1:39" ht="30" customHeight="1" x14ac:dyDescent="0.25">
      <c r="A475" s="212">
        <f>IF(B475&lt;&gt;"",MAX(A$1:A474)+1,"")</f>
        <v>431</v>
      </c>
      <c r="B475" s="223" t="s">
        <v>750</v>
      </c>
      <c r="C475" s="50">
        <v>1970</v>
      </c>
      <c r="D475" s="212" t="s">
        <v>1844</v>
      </c>
      <c r="E475" s="50" t="s">
        <v>16</v>
      </c>
      <c r="F475" s="50">
        <v>5</v>
      </c>
      <c r="G475" s="50">
        <v>4</v>
      </c>
      <c r="H475" s="211">
        <v>4091.8</v>
      </c>
      <c r="I475" s="211">
        <v>0</v>
      </c>
      <c r="J475" s="211">
        <v>3088.9</v>
      </c>
      <c r="K475" s="211">
        <f t="shared" si="137"/>
        <v>121470.12</v>
      </c>
      <c r="L475" s="211">
        <v>0</v>
      </c>
      <c r="M475" s="211">
        <v>0</v>
      </c>
      <c r="N475" s="211">
        <v>0</v>
      </c>
      <c r="O475" s="211">
        <f>IFERROR(
  IF(LOOKUP(2,1/($R$16:$R475&lt;&gt;""),$R$16:$R475)="12.2026",
    VLOOKUP(LOOKUP(2,1/($B$16:$B475&lt;&gt;""),$B$16:$B475), [1]Лист1!$C$12:$D$1205, 2, 0),
  IF(LOOKUP(2,1/($R$16:$R475&lt;&gt;""),$R$16:$R475)="12.2027",
    VLOOKUP(LOOKUP(2,1/($B$16:$B475&lt;&gt;""),$B$16:$B475), [1]Лист1!$C$1209:$D$2016, 2, 0),
  IF(LOOKUP(2,1/($R$16:$R475&lt;&gt;""),$R$16:$R475)="12.2028",
    VLOOKUP(LOOKUP(2,1/($B$16:$B475&lt;&gt;""),$B$16:$B475), [1]Лист1!$C$2020:$D$2907, 2, 0),
  ""))), "")</f>
        <v>121470.12</v>
      </c>
      <c r="P475" s="211">
        <f t="shared" si="138"/>
        <v>29.686230998582527</v>
      </c>
      <c r="Q475" s="211">
        <v>9673</v>
      </c>
      <c r="R475" s="218" t="s">
        <v>564</v>
      </c>
      <c r="S475" s="48"/>
    </row>
    <row r="476" spans="1:39" s="112" customFormat="1" ht="30" customHeight="1" x14ac:dyDescent="0.25">
      <c r="A476" s="212">
        <f>IF(B476&lt;&gt;"",MAX(A$1:A475)+1,"")</f>
        <v>432</v>
      </c>
      <c r="B476" s="223" t="s">
        <v>532</v>
      </c>
      <c r="C476" s="50">
        <v>1969</v>
      </c>
      <c r="D476" s="212" t="s">
        <v>1844</v>
      </c>
      <c r="E476" s="50" t="s">
        <v>16</v>
      </c>
      <c r="F476" s="50">
        <v>5</v>
      </c>
      <c r="G476" s="50">
        <v>4</v>
      </c>
      <c r="H476" s="211">
        <v>3388.3</v>
      </c>
      <c r="I476" s="211">
        <v>0</v>
      </c>
      <c r="J476" s="211">
        <v>2907.32</v>
      </c>
      <c r="K476" s="211">
        <f t="shared" ref="K476:K478" si="142">SUM(L476:O476)</f>
        <v>76762.720000000001</v>
      </c>
      <c r="L476" s="211">
        <v>0</v>
      </c>
      <c r="M476" s="211">
        <v>0</v>
      </c>
      <c r="N476" s="211">
        <v>0</v>
      </c>
      <c r="O476" s="211">
        <f>IFERROR(
  IF(LOOKUP(2,1/($R$16:$R476&lt;&gt;""),$R$16:$R476)="12.2026",
    VLOOKUP(LOOKUP(2,1/($B$16:$B476&lt;&gt;""),$B$16:$B476), [1]Лист1!$C$12:$D$1205, 2, 0),
  IF(LOOKUP(2,1/($R$16:$R476&lt;&gt;""),$R$16:$R476)="12.2027",
    VLOOKUP(LOOKUP(2,1/($B$16:$B476&lt;&gt;""),$B$16:$B476), [1]Лист1!$C$1209:$D$2016, 2, 0),
  IF(LOOKUP(2,1/($R$16:$R476&lt;&gt;""),$R$16:$R476)="12.2028",
    VLOOKUP(LOOKUP(2,1/($B$16:$B476&lt;&gt;""),$B$16:$B476), [1]Лист1!$C$2020:$D$2907, 2, 0),
  ""))), "")</f>
        <v>76762.720000000001</v>
      </c>
      <c r="P476" s="211">
        <f t="shared" ref="P476:P478" si="143">K476/H476</f>
        <v>22.655231236903461</v>
      </c>
      <c r="Q476" s="211">
        <v>9673</v>
      </c>
      <c r="R476" s="218" t="s">
        <v>565</v>
      </c>
      <c r="S476" s="111"/>
      <c r="T476" s="111"/>
      <c r="U476" s="111"/>
    </row>
    <row r="477" spans="1:39" s="112" customFormat="1" ht="30" customHeight="1" x14ac:dyDescent="0.25">
      <c r="A477" s="212">
        <f>IF(B477&lt;&gt;"",MAX(A$1:A476)+1,"")</f>
        <v>433</v>
      </c>
      <c r="B477" s="223" t="s">
        <v>1866</v>
      </c>
      <c r="C477" s="210">
        <v>1968</v>
      </c>
      <c r="D477" s="212" t="s">
        <v>1844</v>
      </c>
      <c r="E477" s="210" t="s">
        <v>16</v>
      </c>
      <c r="F477" s="210">
        <v>5</v>
      </c>
      <c r="G477" s="210">
        <v>4</v>
      </c>
      <c r="H477" s="211">
        <v>3474.6</v>
      </c>
      <c r="I477" s="211">
        <v>56.4</v>
      </c>
      <c r="J477" s="211">
        <v>3145.8</v>
      </c>
      <c r="K477" s="211">
        <f t="shared" si="142"/>
        <v>103727.96</v>
      </c>
      <c r="L477" s="211">
        <v>0</v>
      </c>
      <c r="M477" s="211">
        <v>0</v>
      </c>
      <c r="N477" s="211">
        <v>0</v>
      </c>
      <c r="O477" s="211">
        <f>IFERROR(
  IF(LOOKUP(2,1/($R$16:$R477&lt;&gt;""),$R$16:$R477)="12.2026",
    VLOOKUP(LOOKUP(2,1/($B$16:$B477&lt;&gt;""),$B$16:$B477), [1]Лист1!$C$12:$D$1205, 2, 0),
  IF(LOOKUP(2,1/($R$16:$R477&lt;&gt;""),$R$16:$R477)="12.2027",
    VLOOKUP(LOOKUP(2,1/($B$16:$B477&lt;&gt;""),$B$16:$B477), [1]Лист1!$C$1209:$D$2016, 2, 0),
  IF(LOOKUP(2,1/($R$16:$R477&lt;&gt;""),$R$16:$R477)="12.2028",
    VLOOKUP(LOOKUP(2,1/($B$16:$B477&lt;&gt;""),$B$16:$B477), [1]Лист1!$C$2020:$D$2907, 2, 0),
  ""))), "")</f>
        <v>103727.96</v>
      </c>
      <c r="P477" s="211">
        <f t="shared" si="143"/>
        <v>29.853209002475108</v>
      </c>
      <c r="Q477" s="211">
        <v>9673</v>
      </c>
      <c r="R477" s="218" t="s">
        <v>564</v>
      </c>
      <c r="S477" s="111"/>
      <c r="T477" s="111"/>
      <c r="U477" s="111"/>
    </row>
    <row r="478" spans="1:39" ht="30" customHeight="1" x14ac:dyDescent="0.25">
      <c r="A478" s="212">
        <f>IF(B478&lt;&gt;"",MAX(A$1:A477)+1,"")</f>
        <v>434</v>
      </c>
      <c r="B478" s="194" t="s">
        <v>746</v>
      </c>
      <c r="C478" s="190">
        <v>1972</v>
      </c>
      <c r="D478" s="199" t="s">
        <v>1844</v>
      </c>
      <c r="E478" s="190" t="s">
        <v>16</v>
      </c>
      <c r="F478" s="190">
        <v>5</v>
      </c>
      <c r="G478" s="190">
        <v>6</v>
      </c>
      <c r="H478" s="192">
        <v>6034.7</v>
      </c>
      <c r="I478" s="192">
        <v>1993.8</v>
      </c>
      <c r="J478" s="192">
        <v>3989</v>
      </c>
      <c r="K478" s="192">
        <f t="shared" si="142"/>
        <v>171713.99</v>
      </c>
      <c r="L478" s="192">
        <v>0</v>
      </c>
      <c r="M478" s="192">
        <v>0</v>
      </c>
      <c r="N478" s="192">
        <v>0</v>
      </c>
      <c r="O478" s="211">
        <f>IFERROR(
  IF(LOOKUP(2,1/($R$16:$R478&lt;&gt;""),$R$16:$R478)="12.2026",
    VLOOKUP(LOOKUP(2,1/($B$16:$B478&lt;&gt;""),$B$16:$B478), [1]Лист1!$C$12:$D$1205, 2, 0),
  IF(LOOKUP(2,1/($R$16:$R478&lt;&gt;""),$R$16:$R478)="12.2027",
    VLOOKUP(LOOKUP(2,1/($B$16:$B478&lt;&gt;""),$B$16:$B478), [1]Лист1!$C$1209:$D$2016, 2, 0),
  IF(LOOKUP(2,1/($R$16:$R478&lt;&gt;""),$R$16:$R478)="12.2028",
    VLOOKUP(LOOKUP(2,1/($B$16:$B478&lt;&gt;""),$B$16:$B478), [1]Лист1!$C$2020:$D$2907, 2, 0),
  ""))), "")</f>
        <v>171713.99</v>
      </c>
      <c r="P478" s="192">
        <f t="shared" si="143"/>
        <v>28.45443684027375</v>
      </c>
      <c r="Q478" s="192">
        <v>9673</v>
      </c>
      <c r="R478" s="188" t="s">
        <v>564</v>
      </c>
      <c r="S478" s="48"/>
    </row>
    <row r="479" spans="1:39" ht="30" customHeight="1" x14ac:dyDescent="0.25">
      <c r="A479" s="212">
        <f>IF(B479&lt;&gt;"",MAX(A$1:A478)+1,"")</f>
        <v>435</v>
      </c>
      <c r="B479" s="223" t="s">
        <v>744</v>
      </c>
      <c r="C479" s="50">
        <v>1967</v>
      </c>
      <c r="D479" s="212" t="s">
        <v>1844</v>
      </c>
      <c r="E479" s="50" t="s">
        <v>16</v>
      </c>
      <c r="F479" s="50">
        <v>5</v>
      </c>
      <c r="G479" s="50">
        <v>4</v>
      </c>
      <c r="H479" s="211">
        <v>4416.3</v>
      </c>
      <c r="I479" s="211">
        <v>0</v>
      </c>
      <c r="J479" s="211">
        <v>3372.3</v>
      </c>
      <c r="K479" s="211">
        <f t="shared" si="137"/>
        <v>108580.85</v>
      </c>
      <c r="L479" s="211">
        <v>0</v>
      </c>
      <c r="M479" s="211">
        <v>0</v>
      </c>
      <c r="N479" s="211">
        <v>0</v>
      </c>
      <c r="O479" s="211">
        <f>IFERROR(
  IF(LOOKUP(2,1/($R$16:$R479&lt;&gt;""),$R$16:$R479)="12.2026",
    VLOOKUP(LOOKUP(2,1/($B$16:$B479&lt;&gt;""),$B$16:$B479), [1]Лист1!$C$12:$D$1205, 2, 0),
  IF(LOOKUP(2,1/($R$16:$R479&lt;&gt;""),$R$16:$R479)="12.2027",
    VLOOKUP(LOOKUP(2,1/($B$16:$B479&lt;&gt;""),$B$16:$B479), [1]Лист1!$C$1209:$D$2016, 2, 0),
  IF(LOOKUP(2,1/($R$16:$R479&lt;&gt;""),$R$16:$R479)="12.2028",
    VLOOKUP(LOOKUP(2,1/($B$16:$B479&lt;&gt;""),$B$16:$B479), [1]Лист1!$C$2020:$D$2907, 2, 0),
  ""))), "")</f>
        <v>108580.85</v>
      </c>
      <c r="P479" s="211">
        <f t="shared" si="138"/>
        <v>24.586384530036455</v>
      </c>
      <c r="Q479" s="211">
        <v>9673</v>
      </c>
      <c r="R479" s="218" t="s">
        <v>565</v>
      </c>
      <c r="S479" s="48"/>
    </row>
    <row r="480" spans="1:39" ht="30" customHeight="1" x14ac:dyDescent="0.25">
      <c r="A480" s="212">
        <f>IF(B480&lt;&gt;"",MAX(A$1:A479)+1,"")</f>
        <v>436</v>
      </c>
      <c r="B480" s="223" t="s">
        <v>751</v>
      </c>
      <c r="C480" s="50">
        <v>1968</v>
      </c>
      <c r="D480" s="212" t="s">
        <v>1844</v>
      </c>
      <c r="E480" s="50" t="s">
        <v>16</v>
      </c>
      <c r="F480" s="50">
        <v>5</v>
      </c>
      <c r="G480" s="50">
        <v>4</v>
      </c>
      <c r="H480" s="211">
        <v>4003.6</v>
      </c>
      <c r="I480" s="211">
        <v>0</v>
      </c>
      <c r="J480" s="211">
        <v>2725.6</v>
      </c>
      <c r="K480" s="211">
        <f t="shared" si="137"/>
        <v>119501.14</v>
      </c>
      <c r="L480" s="211">
        <v>0</v>
      </c>
      <c r="M480" s="211">
        <v>0</v>
      </c>
      <c r="N480" s="211">
        <v>0</v>
      </c>
      <c r="O480" s="211">
        <f>IFERROR(
  IF(LOOKUP(2,1/($R$16:$R480&lt;&gt;""),$R$16:$R480)="12.2026",
    VLOOKUP(LOOKUP(2,1/($B$16:$B480&lt;&gt;""),$B$16:$B480), [1]Лист1!$C$12:$D$1205, 2, 0),
  IF(LOOKUP(2,1/($R$16:$R480&lt;&gt;""),$R$16:$R480)="12.2027",
    VLOOKUP(LOOKUP(2,1/($B$16:$B480&lt;&gt;""),$B$16:$B480), [1]Лист1!$C$1209:$D$2016, 2, 0),
  IF(LOOKUP(2,1/($R$16:$R480&lt;&gt;""),$R$16:$R480)="12.2028",
    VLOOKUP(LOOKUP(2,1/($B$16:$B480&lt;&gt;""),$B$16:$B480), [1]Лист1!$C$2020:$D$2907, 2, 0),
  ""))), "")</f>
        <v>119501.14</v>
      </c>
      <c r="P480" s="211">
        <f t="shared" si="138"/>
        <v>29.848421420721351</v>
      </c>
      <c r="Q480" s="211">
        <v>9673</v>
      </c>
      <c r="R480" s="218" t="s">
        <v>564</v>
      </c>
      <c r="S480" s="48"/>
    </row>
    <row r="481" spans="1:19" ht="30" customHeight="1" x14ac:dyDescent="0.25">
      <c r="A481" s="212">
        <f>IF(B481&lt;&gt;"",MAX(A$1:A480)+1,"")</f>
        <v>437</v>
      </c>
      <c r="B481" s="223" t="s">
        <v>468</v>
      </c>
      <c r="C481" s="50">
        <v>1962</v>
      </c>
      <c r="D481" s="212" t="s">
        <v>1844</v>
      </c>
      <c r="E481" s="50" t="s">
        <v>16</v>
      </c>
      <c r="F481" s="50">
        <v>2</v>
      </c>
      <c r="G481" s="50">
        <v>2</v>
      </c>
      <c r="H481" s="211">
        <v>658</v>
      </c>
      <c r="I481" s="211">
        <v>0</v>
      </c>
      <c r="J481" s="211">
        <v>636.4</v>
      </c>
      <c r="K481" s="211">
        <f t="shared" si="137"/>
        <v>30266.66</v>
      </c>
      <c r="L481" s="211">
        <v>0</v>
      </c>
      <c r="M481" s="211">
        <v>0</v>
      </c>
      <c r="N481" s="211">
        <v>0</v>
      </c>
      <c r="O481" s="211">
        <f>IFERROR(
  IF(LOOKUP(2,1/($R$16:$R481&lt;&gt;""),$R$16:$R481)="12.2026",
    VLOOKUP(LOOKUP(2,1/($B$16:$B481&lt;&gt;""),$B$16:$B481), [1]Лист1!$C$12:$D$1205, 2, 0),
  IF(LOOKUP(2,1/($R$16:$R481&lt;&gt;""),$R$16:$R481)="12.2027",
    VLOOKUP(LOOKUP(2,1/($B$16:$B481&lt;&gt;""),$B$16:$B481), [1]Лист1!$C$1209:$D$2016, 2, 0),
  IF(LOOKUP(2,1/($R$16:$R481&lt;&gt;""),$R$16:$R481)="12.2028",
    VLOOKUP(LOOKUP(2,1/($B$16:$B481&lt;&gt;""),$B$16:$B481), [1]Лист1!$C$2020:$D$2907, 2, 0),
  ""))), "")</f>
        <v>30266.66</v>
      </c>
      <c r="P481" s="211">
        <f t="shared" si="138"/>
        <v>45.997963525835864</v>
      </c>
      <c r="Q481" s="211">
        <v>9673</v>
      </c>
      <c r="R481" s="218" t="s">
        <v>565</v>
      </c>
      <c r="S481" s="48"/>
    </row>
    <row r="482" spans="1:19" ht="30" customHeight="1" x14ac:dyDescent="0.25">
      <c r="A482" s="212">
        <f>IF(B482&lt;&gt;"",MAX(A$1:A481)+1,"")</f>
        <v>438</v>
      </c>
      <c r="B482" s="223" t="s">
        <v>469</v>
      </c>
      <c r="C482" s="50">
        <v>1962</v>
      </c>
      <c r="D482" s="212" t="s">
        <v>1844</v>
      </c>
      <c r="E482" s="50" t="s">
        <v>16</v>
      </c>
      <c r="F482" s="50">
        <v>2</v>
      </c>
      <c r="G482" s="50">
        <v>2</v>
      </c>
      <c r="H482" s="211">
        <v>642.20000000000005</v>
      </c>
      <c r="I482" s="211">
        <v>0</v>
      </c>
      <c r="J482" s="211">
        <v>619.5</v>
      </c>
      <c r="K482" s="211">
        <f t="shared" si="137"/>
        <v>28819.88</v>
      </c>
      <c r="L482" s="211">
        <v>0</v>
      </c>
      <c r="M482" s="211">
        <v>0</v>
      </c>
      <c r="N482" s="211">
        <v>0</v>
      </c>
      <c r="O482" s="211">
        <f>IFERROR(
  IF(LOOKUP(2,1/($R$16:$R482&lt;&gt;""),$R$16:$R482)="12.2026",
    VLOOKUP(LOOKUP(2,1/($B$16:$B482&lt;&gt;""),$B$16:$B482), [1]Лист1!$C$12:$D$1205, 2, 0),
  IF(LOOKUP(2,1/($R$16:$R482&lt;&gt;""),$R$16:$R482)="12.2027",
    VLOOKUP(LOOKUP(2,1/($B$16:$B482&lt;&gt;""),$B$16:$B482), [1]Лист1!$C$1209:$D$2016, 2, 0),
  IF(LOOKUP(2,1/($R$16:$R482&lt;&gt;""),$R$16:$R482)="12.2028",
    VLOOKUP(LOOKUP(2,1/($B$16:$B482&lt;&gt;""),$B$16:$B482), [1]Лист1!$C$2020:$D$2907, 2, 0),
  ""))), "")</f>
        <v>28819.88</v>
      </c>
      <c r="P482" s="211">
        <f t="shared" si="138"/>
        <v>44.876798505138588</v>
      </c>
      <c r="Q482" s="211">
        <v>9673</v>
      </c>
      <c r="R482" s="218" t="s">
        <v>565</v>
      </c>
      <c r="S482" s="48"/>
    </row>
    <row r="483" spans="1:19" ht="30" customHeight="1" x14ac:dyDescent="0.25">
      <c r="A483" s="212">
        <f>IF(B483&lt;&gt;"",MAX(A$1:A482)+1,"")</f>
        <v>439</v>
      </c>
      <c r="B483" s="223" t="s">
        <v>745</v>
      </c>
      <c r="C483" s="50">
        <v>1972</v>
      </c>
      <c r="D483" s="212" t="s">
        <v>1844</v>
      </c>
      <c r="E483" s="50" t="s">
        <v>16</v>
      </c>
      <c r="F483" s="50">
        <v>5</v>
      </c>
      <c r="G483" s="50">
        <v>8</v>
      </c>
      <c r="H483" s="211">
        <v>6528</v>
      </c>
      <c r="I483" s="211">
        <v>0</v>
      </c>
      <c r="J483" s="211">
        <v>5950.52</v>
      </c>
      <c r="K483" s="211">
        <f t="shared" si="137"/>
        <v>200065.18</v>
      </c>
      <c r="L483" s="211">
        <v>0</v>
      </c>
      <c r="M483" s="211">
        <v>0</v>
      </c>
      <c r="N483" s="211">
        <v>0</v>
      </c>
      <c r="O483" s="211">
        <f>IFERROR(
  IF(LOOKUP(2,1/($R$16:$R483&lt;&gt;""),$R$16:$R483)="12.2026",
    VLOOKUP(LOOKUP(2,1/($B$16:$B483&lt;&gt;""),$B$16:$B483), [1]Лист1!$C$12:$D$1205, 2, 0),
  IF(LOOKUP(2,1/($R$16:$R483&lt;&gt;""),$R$16:$R483)="12.2027",
    VLOOKUP(LOOKUP(2,1/($B$16:$B483&lt;&gt;""),$B$16:$B483), [1]Лист1!$C$1209:$D$2016, 2, 0),
  IF(LOOKUP(2,1/($R$16:$R483&lt;&gt;""),$R$16:$R483)="12.2028",
    VLOOKUP(LOOKUP(2,1/($B$16:$B483&lt;&gt;""),$B$16:$B483), [1]Лист1!$C$2020:$D$2907, 2, 0),
  ""))), "")</f>
        <v>200065.18</v>
      </c>
      <c r="P483" s="211">
        <f t="shared" si="138"/>
        <v>30.647239583333331</v>
      </c>
      <c r="Q483" s="211">
        <v>9673</v>
      </c>
      <c r="R483" s="218" t="s">
        <v>565</v>
      </c>
      <c r="S483" s="48"/>
    </row>
    <row r="484" spans="1:19" ht="30" customHeight="1" x14ac:dyDescent="0.25">
      <c r="A484" s="212">
        <f>IF(B484&lt;&gt;"",MAX(A$1:A483)+1,"")</f>
        <v>440</v>
      </c>
      <c r="B484" s="223" t="s">
        <v>2702</v>
      </c>
      <c r="C484" s="50">
        <v>1968</v>
      </c>
      <c r="D484" s="212" t="s">
        <v>1844</v>
      </c>
      <c r="E484" s="50" t="s">
        <v>16</v>
      </c>
      <c r="F484" s="50">
        <v>5</v>
      </c>
      <c r="G484" s="50">
        <v>4</v>
      </c>
      <c r="H484" s="211">
        <v>3673.4</v>
      </c>
      <c r="I484" s="211">
        <v>0</v>
      </c>
      <c r="J484" s="211">
        <v>3396.6</v>
      </c>
      <c r="K484" s="211">
        <f t="shared" si="137"/>
        <v>30758268</v>
      </c>
      <c r="L484" s="211">
        <v>0</v>
      </c>
      <c r="M484" s="211">
        <v>0</v>
      </c>
      <c r="N484" s="211">
        <v>0</v>
      </c>
      <c r="O484" s="211">
        <f>IFERROR(
  IF(LOOKUP(2,1/($R$16:$R484&lt;&gt;""),$R$16:$R484)="12.2026",
    VLOOKUP(LOOKUP(2,1/($B$16:$B484&lt;&gt;""),$B$16:$B484), [1]Лист1!$C$12:$D$1205, 2, 0),
  IF(LOOKUP(2,1/($R$16:$R484&lt;&gt;""),$R$16:$R484)="12.2027",
    VLOOKUP(LOOKUP(2,1/($B$16:$B484&lt;&gt;""),$B$16:$B484), [1]Лист1!$C$1209:$D$2016, 2, 0),
  IF(LOOKUP(2,1/($R$16:$R484&lt;&gt;""),$R$16:$R484)="12.2028",
    VLOOKUP(LOOKUP(2,1/($B$16:$B484&lt;&gt;""),$B$16:$B484), [1]Лист1!$C$2020:$D$2907, 2, 0),
  ""))), "")</f>
        <v>30758268</v>
      </c>
      <c r="P484" s="211">
        <f t="shared" si="138"/>
        <v>8373.2422279087496</v>
      </c>
      <c r="Q484" s="211">
        <v>9673</v>
      </c>
      <c r="R484" s="218" t="s">
        <v>563</v>
      </c>
      <c r="S484" s="48"/>
    </row>
    <row r="485" spans="1:19" ht="30" customHeight="1" x14ac:dyDescent="0.25">
      <c r="A485" s="212">
        <f>IF(B485&lt;&gt;"",MAX(A$1:A484)+1,"")</f>
        <v>441</v>
      </c>
      <c r="B485" s="223" t="s">
        <v>2703</v>
      </c>
      <c r="C485" s="50">
        <v>1973</v>
      </c>
      <c r="D485" s="212" t="s">
        <v>1844</v>
      </c>
      <c r="E485" s="50" t="s">
        <v>16</v>
      </c>
      <c r="F485" s="50">
        <v>5</v>
      </c>
      <c r="G485" s="50">
        <v>4</v>
      </c>
      <c r="H485" s="211">
        <v>3325.1</v>
      </c>
      <c r="I485" s="211">
        <v>0</v>
      </c>
      <c r="J485" s="211">
        <v>3327</v>
      </c>
      <c r="K485" s="211">
        <f t="shared" ref="K485:K500" si="144">SUM(L485:O485)</f>
        <v>29251266.5</v>
      </c>
      <c r="L485" s="211">
        <v>0</v>
      </c>
      <c r="M485" s="211">
        <v>0</v>
      </c>
      <c r="N485" s="211">
        <v>0</v>
      </c>
      <c r="O485" s="211">
        <f>IFERROR(
  IF(LOOKUP(2,1/($R$16:$R485&lt;&gt;""),$R$16:$R485)="12.2026",
    VLOOKUP(LOOKUP(2,1/($B$16:$B485&lt;&gt;""),$B$16:$B485), [1]Лист1!$C$12:$D$1205, 2, 0),
  IF(LOOKUP(2,1/($R$16:$R485&lt;&gt;""),$R$16:$R485)="12.2027",
    VLOOKUP(LOOKUP(2,1/($B$16:$B485&lt;&gt;""),$B$16:$B485), [1]Лист1!$C$1209:$D$2016, 2, 0),
  IF(LOOKUP(2,1/($R$16:$R485&lt;&gt;""),$R$16:$R485)="12.2028",
    VLOOKUP(LOOKUP(2,1/($B$16:$B485&lt;&gt;""),$B$16:$B485), [1]Лист1!$C$2020:$D$2907, 2, 0),
  ""))), "")</f>
        <v>29251266.5</v>
      </c>
      <c r="P485" s="211">
        <f t="shared" ref="P485:P500" si="145">K485/H485</f>
        <v>8797.1088087576318</v>
      </c>
      <c r="Q485" s="211">
        <v>9673</v>
      </c>
      <c r="R485" s="218" t="s">
        <v>563</v>
      </c>
      <c r="S485" s="48"/>
    </row>
    <row r="486" spans="1:19" ht="30" customHeight="1" x14ac:dyDescent="0.25">
      <c r="A486" s="212">
        <f>IF(B486&lt;&gt;"",MAX(A$1:A485)+1,"")</f>
        <v>442</v>
      </c>
      <c r="B486" s="223" t="s">
        <v>2704</v>
      </c>
      <c r="C486" s="50">
        <v>1969</v>
      </c>
      <c r="D486" s="212" t="s">
        <v>1844</v>
      </c>
      <c r="E486" s="50" t="s">
        <v>16</v>
      </c>
      <c r="F486" s="50">
        <v>5</v>
      </c>
      <c r="G486" s="50">
        <v>4</v>
      </c>
      <c r="H486" s="211">
        <v>3728.5</v>
      </c>
      <c r="I486" s="211">
        <v>0</v>
      </c>
      <c r="J486" s="211">
        <v>2516.8000000000002</v>
      </c>
      <c r="K486" s="211">
        <f t="shared" si="144"/>
        <v>23878709.5</v>
      </c>
      <c r="L486" s="211">
        <v>0</v>
      </c>
      <c r="M486" s="211">
        <v>0</v>
      </c>
      <c r="N486" s="211">
        <v>0</v>
      </c>
      <c r="O486" s="211">
        <f>IFERROR(
  IF(LOOKUP(2,1/($R$16:$R486&lt;&gt;""),$R$16:$R486)="12.2026",
    VLOOKUP(LOOKUP(2,1/($B$16:$B486&lt;&gt;""),$B$16:$B486), [1]Лист1!$C$12:$D$1205, 2, 0),
  IF(LOOKUP(2,1/($R$16:$R486&lt;&gt;""),$R$16:$R486)="12.2027",
    VLOOKUP(LOOKUP(2,1/($B$16:$B486&lt;&gt;""),$B$16:$B486), [1]Лист1!$C$1209:$D$2016, 2, 0),
  IF(LOOKUP(2,1/($R$16:$R486&lt;&gt;""),$R$16:$R486)="12.2028",
    VLOOKUP(LOOKUP(2,1/($B$16:$B486&lt;&gt;""),$B$16:$B486), [1]Лист1!$C$2020:$D$2907, 2, 0),
  ""))), "")</f>
        <v>23878709.5</v>
      </c>
      <c r="P486" s="211">
        <f t="shared" si="145"/>
        <v>6404.3742792007506</v>
      </c>
      <c r="Q486" s="211">
        <v>9673</v>
      </c>
      <c r="R486" s="218" t="s">
        <v>563</v>
      </c>
      <c r="S486" s="48"/>
    </row>
    <row r="487" spans="1:19" ht="30" customHeight="1" x14ac:dyDescent="0.25">
      <c r="A487" s="212">
        <f>IF(B487&lt;&gt;"",MAX(A$1:A486)+1,"")</f>
        <v>443</v>
      </c>
      <c r="B487" s="223" t="s">
        <v>2705</v>
      </c>
      <c r="C487" s="50">
        <v>1978</v>
      </c>
      <c r="D487" s="212" t="s">
        <v>1844</v>
      </c>
      <c r="E487" s="50" t="s">
        <v>16</v>
      </c>
      <c r="F487" s="50">
        <v>5</v>
      </c>
      <c r="G487" s="50">
        <v>8</v>
      </c>
      <c r="H487" s="211">
        <v>7394.7</v>
      </c>
      <c r="I487" s="211">
        <v>0</v>
      </c>
      <c r="J487" s="211">
        <v>5304</v>
      </c>
      <c r="K487" s="211">
        <f t="shared" si="144"/>
        <v>43562610.5</v>
      </c>
      <c r="L487" s="211">
        <v>0</v>
      </c>
      <c r="M487" s="211">
        <v>0</v>
      </c>
      <c r="N487" s="211">
        <v>0</v>
      </c>
      <c r="O487" s="211">
        <f>IFERROR(
  IF(LOOKUP(2,1/($R$16:$R487&lt;&gt;""),$R$16:$R487)="12.2026",
    VLOOKUP(LOOKUP(2,1/($B$16:$B487&lt;&gt;""),$B$16:$B487), [1]Лист1!$C$12:$D$1205, 2, 0),
  IF(LOOKUP(2,1/($R$16:$R487&lt;&gt;""),$R$16:$R487)="12.2027",
    VLOOKUP(LOOKUP(2,1/($B$16:$B487&lt;&gt;""),$B$16:$B487), [1]Лист1!$C$1209:$D$2016, 2, 0),
  IF(LOOKUP(2,1/($R$16:$R487&lt;&gt;""),$R$16:$R487)="12.2028",
    VLOOKUP(LOOKUP(2,1/($B$16:$B487&lt;&gt;""),$B$16:$B487), [1]Лист1!$C$2020:$D$2907, 2, 0),
  ""))), "")</f>
        <v>43562610.5</v>
      </c>
      <c r="P487" s="211">
        <f t="shared" si="145"/>
        <v>5891.0585284054796</v>
      </c>
      <c r="Q487" s="211">
        <v>9673</v>
      </c>
      <c r="R487" s="218" t="s">
        <v>563</v>
      </c>
      <c r="S487" s="48"/>
    </row>
    <row r="488" spans="1:19" ht="30" customHeight="1" x14ac:dyDescent="0.25">
      <c r="A488" s="212">
        <f>IF(B488&lt;&gt;"",MAX(A$1:A487)+1,"")</f>
        <v>444</v>
      </c>
      <c r="B488" s="223" t="s">
        <v>470</v>
      </c>
      <c r="C488" s="125">
        <v>1962</v>
      </c>
      <c r="D488" s="212" t="s">
        <v>1844</v>
      </c>
      <c r="E488" s="126" t="s">
        <v>16</v>
      </c>
      <c r="F488" s="187">
        <v>2</v>
      </c>
      <c r="G488" s="187">
        <v>2</v>
      </c>
      <c r="H488" s="211">
        <v>757.6</v>
      </c>
      <c r="I488" s="211">
        <v>0</v>
      </c>
      <c r="J488" s="211">
        <v>609.29999999999995</v>
      </c>
      <c r="K488" s="211">
        <f t="shared" si="144"/>
        <v>2880160.2500000005</v>
      </c>
      <c r="L488" s="211">
        <v>0</v>
      </c>
      <c r="M488" s="211">
        <v>0</v>
      </c>
      <c r="N488" s="211">
        <v>0</v>
      </c>
      <c r="O488" s="211">
        <f>IFERROR(
  IF(LOOKUP(2,1/($R$16:$R488&lt;&gt;""),$R$16:$R488)="12.2026",
    VLOOKUP(LOOKUP(2,1/($B$16:$B488&lt;&gt;""),$B$16:$B488), [1]Лист1!$C$12:$D$1205, 2, 0),
  IF(LOOKUP(2,1/($R$16:$R488&lt;&gt;""),$R$16:$R488)="12.2027",
    VLOOKUP(LOOKUP(2,1/($B$16:$B488&lt;&gt;""),$B$16:$B488), [1]Лист1!$C$1209:$D$2016, 2, 0),
  IF(LOOKUP(2,1/($R$16:$R488&lt;&gt;""),$R$16:$R488)="12.2028",
    VLOOKUP(LOOKUP(2,1/($B$16:$B488&lt;&gt;""),$B$16:$B488), [1]Лист1!$C$2020:$D$2907, 2, 0),
  ""))), "")</f>
        <v>2880160.2500000005</v>
      </c>
      <c r="P488" s="211">
        <f t="shared" si="145"/>
        <v>3801.6898759239712</v>
      </c>
      <c r="Q488" s="211">
        <v>9673</v>
      </c>
      <c r="R488" s="218" t="s">
        <v>564</v>
      </c>
      <c r="S488" s="48"/>
    </row>
    <row r="489" spans="1:19" ht="30" customHeight="1" x14ac:dyDescent="0.25">
      <c r="A489" s="212">
        <f>IF(B489&lt;&gt;"",MAX(A$1:A488)+1,"")</f>
        <v>445</v>
      </c>
      <c r="B489" s="223" t="s">
        <v>471</v>
      </c>
      <c r="C489" s="125">
        <v>1964</v>
      </c>
      <c r="D489" s="212" t="s">
        <v>1844</v>
      </c>
      <c r="E489" s="126" t="s">
        <v>16</v>
      </c>
      <c r="F489" s="187">
        <v>4</v>
      </c>
      <c r="G489" s="187">
        <v>4</v>
      </c>
      <c r="H489" s="211">
        <v>2565.3000000000002</v>
      </c>
      <c r="I489" s="211">
        <v>0</v>
      </c>
      <c r="J489" s="211">
        <v>2374.1</v>
      </c>
      <c r="K489" s="211">
        <f t="shared" si="144"/>
        <v>18076293.5</v>
      </c>
      <c r="L489" s="211">
        <v>0</v>
      </c>
      <c r="M489" s="211">
        <v>0</v>
      </c>
      <c r="N489" s="211">
        <v>0</v>
      </c>
      <c r="O489" s="211">
        <f>IFERROR(
  IF(LOOKUP(2,1/($R$16:$R489&lt;&gt;""),$R$16:$R489)="12.2026",
    VLOOKUP(LOOKUP(2,1/($B$16:$B489&lt;&gt;""),$B$16:$B489), [1]Лист1!$C$12:$D$1205, 2, 0),
  IF(LOOKUP(2,1/($R$16:$R489&lt;&gt;""),$R$16:$R489)="12.2027",
    VLOOKUP(LOOKUP(2,1/($B$16:$B489&lt;&gt;""),$B$16:$B489), [1]Лист1!$C$1209:$D$2016, 2, 0),
  IF(LOOKUP(2,1/($R$16:$R489&lt;&gt;""),$R$16:$R489)="12.2028",
    VLOOKUP(LOOKUP(2,1/($B$16:$B489&lt;&gt;""),$B$16:$B489), [1]Лист1!$C$2020:$D$2907, 2, 0),
  ""))), "")</f>
        <v>18076293.5</v>
      </c>
      <c r="P489" s="211">
        <f t="shared" si="145"/>
        <v>7046.4637664210804</v>
      </c>
      <c r="Q489" s="211">
        <v>9673</v>
      </c>
      <c r="R489" s="218" t="s">
        <v>564</v>
      </c>
      <c r="S489" s="48"/>
    </row>
    <row r="490" spans="1:19" ht="30" customHeight="1" x14ac:dyDescent="0.25">
      <c r="A490" s="212">
        <f>IF(B490&lt;&gt;"",MAX(A$1:A489)+1,"")</f>
        <v>446</v>
      </c>
      <c r="B490" s="223" t="s">
        <v>472</v>
      </c>
      <c r="C490" s="125">
        <v>1965</v>
      </c>
      <c r="D490" s="212" t="s">
        <v>1844</v>
      </c>
      <c r="E490" s="126" t="s">
        <v>16</v>
      </c>
      <c r="F490" s="187">
        <v>4</v>
      </c>
      <c r="G490" s="187">
        <v>4</v>
      </c>
      <c r="H490" s="211">
        <v>2779.5</v>
      </c>
      <c r="I490" s="211">
        <v>0</v>
      </c>
      <c r="J490" s="211">
        <v>2488.3000000000002</v>
      </c>
      <c r="K490" s="211">
        <f t="shared" si="144"/>
        <v>19017702.5</v>
      </c>
      <c r="L490" s="211">
        <v>0</v>
      </c>
      <c r="M490" s="211">
        <v>0</v>
      </c>
      <c r="N490" s="211">
        <v>0</v>
      </c>
      <c r="O490" s="211">
        <f>IFERROR(
  IF(LOOKUP(2,1/($R$16:$R490&lt;&gt;""),$R$16:$R490)="12.2026",
    VLOOKUP(LOOKUP(2,1/($B$16:$B490&lt;&gt;""),$B$16:$B490), [1]Лист1!$C$12:$D$1205, 2, 0),
  IF(LOOKUP(2,1/($R$16:$R490&lt;&gt;""),$R$16:$R490)="12.2027",
    VLOOKUP(LOOKUP(2,1/($B$16:$B490&lt;&gt;""),$B$16:$B490), [1]Лист1!$C$1209:$D$2016, 2, 0),
  IF(LOOKUP(2,1/($R$16:$R490&lt;&gt;""),$R$16:$R490)="12.2028",
    VLOOKUP(LOOKUP(2,1/($B$16:$B490&lt;&gt;""),$B$16:$B490), [1]Лист1!$C$2020:$D$2907, 2, 0),
  ""))), "")</f>
        <v>19017702.5</v>
      </c>
      <c r="P490" s="211">
        <f t="shared" si="145"/>
        <v>6842.1307789170714</v>
      </c>
      <c r="Q490" s="211">
        <v>9673</v>
      </c>
      <c r="R490" s="218" t="s">
        <v>564</v>
      </c>
      <c r="S490" s="48"/>
    </row>
    <row r="491" spans="1:19" ht="30" customHeight="1" x14ac:dyDescent="0.25">
      <c r="A491" s="212">
        <f>IF(B491&lt;&gt;"",MAX(A$1:A490)+1,"")</f>
        <v>447</v>
      </c>
      <c r="B491" s="223" t="s">
        <v>473</v>
      </c>
      <c r="C491" s="50">
        <v>1962</v>
      </c>
      <c r="D491" s="212" t="s">
        <v>1844</v>
      </c>
      <c r="E491" s="50" t="s">
        <v>16</v>
      </c>
      <c r="F491" s="50">
        <v>2</v>
      </c>
      <c r="G491" s="50">
        <v>2</v>
      </c>
      <c r="H491" s="211">
        <v>648.15</v>
      </c>
      <c r="I491" s="211">
        <v>0</v>
      </c>
      <c r="J491" s="211">
        <v>625.20000000000005</v>
      </c>
      <c r="K491" s="211">
        <f t="shared" si="144"/>
        <v>29977.279999999999</v>
      </c>
      <c r="L491" s="211">
        <v>0</v>
      </c>
      <c r="M491" s="211">
        <v>0</v>
      </c>
      <c r="N491" s="211">
        <v>0</v>
      </c>
      <c r="O491" s="211">
        <f>IFERROR(
  IF(LOOKUP(2,1/($R$16:$R491&lt;&gt;""),$R$16:$R491)="12.2026",
    VLOOKUP(LOOKUP(2,1/($B$16:$B491&lt;&gt;""),$B$16:$B491), [1]Лист1!$C$12:$D$1205, 2, 0),
  IF(LOOKUP(2,1/($R$16:$R491&lt;&gt;""),$R$16:$R491)="12.2027",
    VLOOKUP(LOOKUP(2,1/($B$16:$B491&lt;&gt;""),$B$16:$B491), [1]Лист1!$C$1209:$D$2016, 2, 0),
  IF(LOOKUP(2,1/($R$16:$R491&lt;&gt;""),$R$16:$R491)="12.2028",
    VLOOKUP(LOOKUP(2,1/($B$16:$B491&lt;&gt;""),$B$16:$B491), [1]Лист1!$C$2020:$D$2907, 2, 0),
  ""))), "")</f>
        <v>29977.279999999999</v>
      </c>
      <c r="P491" s="211">
        <f t="shared" si="145"/>
        <v>46.250528427061639</v>
      </c>
      <c r="Q491" s="211">
        <v>9673</v>
      </c>
      <c r="R491" s="218" t="s">
        <v>565</v>
      </c>
      <c r="S491" s="48"/>
    </row>
    <row r="492" spans="1:19" ht="30" customHeight="1" x14ac:dyDescent="0.25">
      <c r="A492" s="212">
        <f>IF(B492&lt;&gt;"",MAX(A$1:A491)+1,"")</f>
        <v>448</v>
      </c>
      <c r="B492" s="223" t="s">
        <v>757</v>
      </c>
      <c r="C492" s="210">
        <v>1971</v>
      </c>
      <c r="D492" s="212" t="s">
        <v>1844</v>
      </c>
      <c r="E492" s="210" t="s">
        <v>16</v>
      </c>
      <c r="F492" s="210">
        <v>5</v>
      </c>
      <c r="G492" s="210">
        <v>4</v>
      </c>
      <c r="H492" s="211">
        <v>238.5</v>
      </c>
      <c r="I492" s="211">
        <v>0</v>
      </c>
      <c r="J492" s="211">
        <v>125</v>
      </c>
      <c r="K492" s="211">
        <f t="shared" si="144"/>
        <v>6974767.5</v>
      </c>
      <c r="L492" s="211">
        <v>0</v>
      </c>
      <c r="M492" s="211">
        <v>0</v>
      </c>
      <c r="N492" s="211">
        <v>0</v>
      </c>
      <c r="O492" s="211">
        <f>IFERROR(
  IF(LOOKUP(2,1/($R$16:$R492&lt;&gt;""),$R$16:$R492)="12.2026",
    VLOOKUP(LOOKUP(2,1/($B$16:$B492&lt;&gt;""),$B$16:$B492), [1]Лист1!$C$12:$D$1205, 2, 0),
  IF(LOOKUP(2,1/($R$16:$R492&lt;&gt;""),$R$16:$R492)="12.2027",
    VLOOKUP(LOOKUP(2,1/($B$16:$B492&lt;&gt;""),$B$16:$B492), [1]Лист1!$C$1209:$D$2016, 2, 0),
  IF(LOOKUP(2,1/($R$16:$R492&lt;&gt;""),$R$16:$R492)="12.2028",
    VLOOKUP(LOOKUP(2,1/($B$16:$B492&lt;&gt;""),$B$16:$B492), [1]Лист1!$C$2020:$D$2907, 2, 0),
  ""))), "")</f>
        <v>6974767.5</v>
      </c>
      <c r="P492" s="211">
        <f t="shared" si="145"/>
        <v>29244.308176100629</v>
      </c>
      <c r="Q492" s="211">
        <v>9673</v>
      </c>
      <c r="R492" s="218" t="s">
        <v>563</v>
      </c>
      <c r="S492" s="48"/>
    </row>
    <row r="493" spans="1:19" ht="30" customHeight="1" x14ac:dyDescent="0.25">
      <c r="A493" s="212">
        <f>IF(B493&lt;&gt;"",MAX(A$1:A492)+1,"")</f>
        <v>449</v>
      </c>
      <c r="B493" s="223" t="s">
        <v>474</v>
      </c>
      <c r="C493" s="50">
        <v>1962</v>
      </c>
      <c r="D493" s="212" t="s">
        <v>1844</v>
      </c>
      <c r="E493" s="50" t="s">
        <v>16</v>
      </c>
      <c r="F493" s="50">
        <v>2</v>
      </c>
      <c r="G493" s="50">
        <v>2</v>
      </c>
      <c r="H493" s="211">
        <v>644.5</v>
      </c>
      <c r="I493" s="211">
        <v>0</v>
      </c>
      <c r="J493" s="211">
        <v>621.5</v>
      </c>
      <c r="K493" s="211">
        <f t="shared" si="144"/>
        <v>29861.54</v>
      </c>
      <c r="L493" s="211">
        <v>0</v>
      </c>
      <c r="M493" s="211">
        <v>0</v>
      </c>
      <c r="N493" s="211">
        <v>0</v>
      </c>
      <c r="O493" s="211">
        <f>IFERROR(
  IF(LOOKUP(2,1/($R$16:$R493&lt;&gt;""),$R$16:$R493)="12.2026",
    VLOOKUP(LOOKUP(2,1/($B$16:$B493&lt;&gt;""),$B$16:$B493), [1]Лист1!$C$12:$D$1205, 2, 0),
  IF(LOOKUP(2,1/($R$16:$R493&lt;&gt;""),$R$16:$R493)="12.2027",
    VLOOKUP(LOOKUP(2,1/($B$16:$B493&lt;&gt;""),$B$16:$B493), [1]Лист1!$C$1209:$D$2016, 2, 0),
  IF(LOOKUP(2,1/($R$16:$R493&lt;&gt;""),$R$16:$R493)="12.2028",
    VLOOKUP(LOOKUP(2,1/($B$16:$B493&lt;&gt;""),$B$16:$B493), [1]Лист1!$C$2020:$D$2907, 2, 0),
  ""))), "")</f>
        <v>29861.54</v>
      </c>
      <c r="P493" s="211">
        <f t="shared" si="145"/>
        <v>46.332878200155157</v>
      </c>
      <c r="Q493" s="211">
        <v>9673</v>
      </c>
      <c r="R493" s="218" t="s">
        <v>565</v>
      </c>
      <c r="S493" s="48"/>
    </row>
    <row r="494" spans="1:19" ht="30" customHeight="1" x14ac:dyDescent="0.25">
      <c r="A494" s="212">
        <f>IF(B494&lt;&gt;"",MAX(A$1:A493)+1,"")</f>
        <v>450</v>
      </c>
      <c r="B494" s="223" t="s">
        <v>475</v>
      </c>
      <c r="C494" s="125">
        <v>1962</v>
      </c>
      <c r="D494" s="212" t="s">
        <v>1844</v>
      </c>
      <c r="E494" s="126" t="s">
        <v>16</v>
      </c>
      <c r="F494" s="187">
        <v>2</v>
      </c>
      <c r="G494" s="187">
        <v>2</v>
      </c>
      <c r="H494" s="211">
        <v>646.5</v>
      </c>
      <c r="I494" s="211">
        <v>0</v>
      </c>
      <c r="J494" s="211">
        <v>623.4</v>
      </c>
      <c r="K494" s="211">
        <f t="shared" si="144"/>
        <v>2891367.5</v>
      </c>
      <c r="L494" s="211">
        <v>0</v>
      </c>
      <c r="M494" s="211">
        <v>0</v>
      </c>
      <c r="N494" s="211">
        <v>0</v>
      </c>
      <c r="O494" s="211">
        <f>IFERROR(
  IF(LOOKUP(2,1/($R$16:$R494&lt;&gt;""),$R$16:$R494)="12.2026",
    VLOOKUP(LOOKUP(2,1/($B$16:$B494&lt;&gt;""),$B$16:$B494), [1]Лист1!$C$12:$D$1205, 2, 0),
  IF(LOOKUP(2,1/($R$16:$R494&lt;&gt;""),$R$16:$R494)="12.2027",
    VLOOKUP(LOOKUP(2,1/($B$16:$B494&lt;&gt;""),$B$16:$B494), [1]Лист1!$C$1209:$D$2016, 2, 0),
  IF(LOOKUP(2,1/($R$16:$R494&lt;&gt;""),$R$16:$R494)="12.2028",
    VLOOKUP(LOOKUP(2,1/($B$16:$B494&lt;&gt;""),$B$16:$B494), [1]Лист1!$C$2020:$D$2907, 2, 0),
  ""))), "")</f>
        <v>2891367.5</v>
      </c>
      <c r="P494" s="211">
        <f t="shared" si="145"/>
        <v>4472.3395204949729</v>
      </c>
      <c r="Q494" s="211">
        <v>9673</v>
      </c>
      <c r="R494" s="218" t="s">
        <v>564</v>
      </c>
      <c r="S494" s="48"/>
    </row>
    <row r="495" spans="1:19" ht="30" customHeight="1" x14ac:dyDescent="0.25">
      <c r="A495" s="212">
        <f>IF(B495&lt;&gt;"",MAX(A$1:A494)+1,"")</f>
        <v>451</v>
      </c>
      <c r="B495" s="223" t="s">
        <v>752</v>
      </c>
      <c r="C495" s="210">
        <v>1973</v>
      </c>
      <c r="D495" s="212" t="s">
        <v>1844</v>
      </c>
      <c r="E495" s="210" t="s">
        <v>16</v>
      </c>
      <c r="F495" s="210">
        <v>2</v>
      </c>
      <c r="G495" s="210">
        <v>1</v>
      </c>
      <c r="H495" s="211">
        <v>269</v>
      </c>
      <c r="I495" s="211">
        <v>0</v>
      </c>
      <c r="J495" s="211">
        <v>260</v>
      </c>
      <c r="K495" s="211">
        <f t="shared" si="144"/>
        <v>41756.35</v>
      </c>
      <c r="L495" s="211">
        <v>0</v>
      </c>
      <c r="M495" s="211">
        <v>0</v>
      </c>
      <c r="N495" s="211">
        <v>0</v>
      </c>
      <c r="O495" s="211">
        <f>IFERROR(
  IF(LOOKUP(2,1/($R$16:$R495&lt;&gt;""),$R$16:$R495)="12.2026",
    VLOOKUP(LOOKUP(2,1/($B$16:$B495&lt;&gt;""),$B$16:$B495), [1]Лист1!$C$12:$D$1205, 2, 0),
  IF(LOOKUP(2,1/($R$16:$R495&lt;&gt;""),$R$16:$R495)="12.2027",
    VLOOKUP(LOOKUP(2,1/($B$16:$B495&lt;&gt;""),$B$16:$B495), [1]Лист1!$C$1209:$D$2016, 2, 0),
  IF(LOOKUP(2,1/($R$16:$R495&lt;&gt;""),$R$16:$R495)="12.2028",
    VLOOKUP(LOOKUP(2,1/($B$16:$B495&lt;&gt;""),$B$16:$B495), [1]Лист1!$C$2020:$D$2907, 2, 0),
  ""))), "")</f>
        <v>41756.35</v>
      </c>
      <c r="P495" s="211">
        <f t="shared" si="145"/>
        <v>155.22806691449813</v>
      </c>
      <c r="Q495" s="211">
        <v>9673</v>
      </c>
      <c r="R495" s="218" t="s">
        <v>564</v>
      </c>
      <c r="S495" s="48"/>
    </row>
    <row r="496" spans="1:19" ht="30" customHeight="1" x14ac:dyDescent="0.25">
      <c r="A496" s="212">
        <f>IF(B496&lt;&gt;"",MAX(A$1:A495)+1,"")</f>
        <v>452</v>
      </c>
      <c r="B496" s="223" t="s">
        <v>2352</v>
      </c>
      <c r="C496" s="212">
        <v>1960</v>
      </c>
      <c r="D496" s="212" t="s">
        <v>1844</v>
      </c>
      <c r="E496" s="212" t="s">
        <v>16</v>
      </c>
      <c r="F496" s="212">
        <v>2</v>
      </c>
      <c r="G496" s="212">
        <v>2</v>
      </c>
      <c r="H496" s="211">
        <v>656.35</v>
      </c>
      <c r="I496" s="211">
        <v>0</v>
      </c>
      <c r="J496" s="211">
        <v>632.9</v>
      </c>
      <c r="K496" s="211">
        <f t="shared" ref="K496" si="146">SUM(L496:O496)</f>
        <v>5352166.1500000004</v>
      </c>
      <c r="L496" s="211">
        <v>0</v>
      </c>
      <c r="M496" s="211">
        <v>0</v>
      </c>
      <c r="N496" s="211">
        <v>0</v>
      </c>
      <c r="O496" s="211">
        <f>IFERROR(
  IF(LOOKUP(2,1/($R$16:$R496&lt;&gt;""),$R$16:$R496)="12.2026",
    VLOOKUP(LOOKUP(2,1/($B$16:$B496&lt;&gt;""),$B$16:$B496), [1]Лист1!$C$12:$D$1205, 2, 0),
  IF(LOOKUP(2,1/($R$16:$R496&lt;&gt;""),$R$16:$R496)="12.2027",
    VLOOKUP(LOOKUP(2,1/($B$16:$B496&lt;&gt;""),$B$16:$B496), [1]Лист1!$C$1209:$D$2016, 2, 0),
  IF(LOOKUP(2,1/($R$16:$R496&lt;&gt;""),$R$16:$R496)="12.2028",
    VLOOKUP(LOOKUP(2,1/($B$16:$B496&lt;&gt;""),$B$16:$B496), [1]Лист1!$C$2020:$D$2907, 2, 0),
  ""))), "")</f>
        <v>5352166.1500000004</v>
      </c>
      <c r="P496" s="211">
        <f t="shared" ref="P496" si="147">K496/H496</f>
        <v>8154.4391711739163</v>
      </c>
      <c r="Q496" s="237">
        <v>9673</v>
      </c>
      <c r="R496" s="218" t="s">
        <v>565</v>
      </c>
      <c r="S496" s="48"/>
    </row>
    <row r="497" spans="1:39" ht="30" customHeight="1" x14ac:dyDescent="0.25">
      <c r="A497" s="212">
        <f>IF(B497&lt;&gt;"",MAX(A$1:A496)+1,"")</f>
        <v>453</v>
      </c>
      <c r="B497" s="223" t="s">
        <v>758</v>
      </c>
      <c r="C497" s="50">
        <v>1971</v>
      </c>
      <c r="D497" s="212" t="s">
        <v>1844</v>
      </c>
      <c r="E497" s="50" t="s">
        <v>16</v>
      </c>
      <c r="F497" s="50">
        <v>5</v>
      </c>
      <c r="G497" s="50">
        <v>6</v>
      </c>
      <c r="H497" s="211">
        <v>5821.8</v>
      </c>
      <c r="I497" s="211">
        <v>195.5</v>
      </c>
      <c r="J497" s="211">
        <v>4420.5</v>
      </c>
      <c r="K497" s="211">
        <f t="shared" si="144"/>
        <v>39168114</v>
      </c>
      <c r="L497" s="211">
        <v>0</v>
      </c>
      <c r="M497" s="211">
        <v>0</v>
      </c>
      <c r="N497" s="211">
        <v>0</v>
      </c>
      <c r="O497" s="211">
        <f>IFERROR(
  IF(LOOKUP(2,1/($R$16:$R497&lt;&gt;""),$R$16:$R497)="12.2026",
    VLOOKUP(LOOKUP(2,1/($B$16:$B497&lt;&gt;""),$B$16:$B497), [1]Лист1!$C$12:$D$1205, 2, 0),
  IF(LOOKUP(2,1/($R$16:$R497&lt;&gt;""),$R$16:$R497)="12.2027",
    VLOOKUP(LOOKUP(2,1/($B$16:$B497&lt;&gt;""),$B$16:$B497), [1]Лист1!$C$1209:$D$2016, 2, 0),
  IF(LOOKUP(2,1/($R$16:$R497&lt;&gt;""),$R$16:$R497)="12.2028",
    VLOOKUP(LOOKUP(2,1/($B$16:$B497&lt;&gt;""),$B$16:$B497), [1]Лист1!$C$2020:$D$2907, 2, 0),
  ""))), "")</f>
        <v>39168114</v>
      </c>
      <c r="P497" s="211">
        <f t="shared" si="145"/>
        <v>6727.8357209110582</v>
      </c>
      <c r="Q497" s="211">
        <v>9673</v>
      </c>
      <c r="R497" s="218" t="s">
        <v>563</v>
      </c>
      <c r="S497" s="116"/>
      <c r="T497" s="194"/>
      <c r="U497" s="190"/>
      <c r="V497" s="190"/>
      <c r="W497" s="190"/>
      <c r="X497" s="203"/>
      <c r="Y497" s="203"/>
      <c r="Z497" s="5"/>
      <c r="AA497" s="5"/>
      <c r="AB497" s="5"/>
      <c r="AC497" s="117"/>
      <c r="AD497" s="5"/>
      <c r="AE497" s="5"/>
      <c r="AF497" s="5"/>
      <c r="AG497" s="117"/>
      <c r="AH497" s="118"/>
      <c r="AI497" s="118"/>
      <c r="AJ497" s="97"/>
      <c r="AK497" s="48"/>
      <c r="AL497" s="48"/>
      <c r="AM497" s="48"/>
    </row>
    <row r="498" spans="1:39" ht="30" customHeight="1" x14ac:dyDescent="0.25">
      <c r="A498" s="212">
        <f>IF(B498&lt;&gt;"",MAX(A$1:A497)+1,"")</f>
        <v>454</v>
      </c>
      <c r="B498" s="223" t="s">
        <v>753</v>
      </c>
      <c r="C498" s="50">
        <v>1968</v>
      </c>
      <c r="D498" s="212" t="s">
        <v>1844</v>
      </c>
      <c r="E498" s="50" t="s">
        <v>16</v>
      </c>
      <c r="F498" s="50">
        <v>5</v>
      </c>
      <c r="G498" s="50">
        <v>4</v>
      </c>
      <c r="H498" s="211">
        <v>3366.7</v>
      </c>
      <c r="I498" s="211">
        <v>0</v>
      </c>
      <c r="J498" s="211">
        <v>3261.8</v>
      </c>
      <c r="K498" s="211">
        <f t="shared" si="144"/>
        <v>101319.2</v>
      </c>
      <c r="L498" s="211">
        <v>0</v>
      </c>
      <c r="M498" s="211">
        <v>0</v>
      </c>
      <c r="N498" s="211">
        <v>0</v>
      </c>
      <c r="O498" s="211">
        <f>IFERROR(
  IF(LOOKUP(2,1/($R$16:$R498&lt;&gt;""),$R$16:$R498)="12.2026",
    VLOOKUP(LOOKUP(2,1/($B$16:$B498&lt;&gt;""),$B$16:$B498), [1]Лист1!$C$12:$D$1205, 2, 0),
  IF(LOOKUP(2,1/($R$16:$R498&lt;&gt;""),$R$16:$R498)="12.2027",
    VLOOKUP(LOOKUP(2,1/($B$16:$B498&lt;&gt;""),$B$16:$B498), [1]Лист1!$C$1209:$D$2016, 2, 0),
  IF(LOOKUP(2,1/($R$16:$R498&lt;&gt;""),$R$16:$R498)="12.2028",
    VLOOKUP(LOOKUP(2,1/($B$16:$B498&lt;&gt;""),$B$16:$B498), [1]Лист1!$C$2020:$D$2907, 2, 0),
  ""))), "")</f>
        <v>101319.2</v>
      </c>
      <c r="P498" s="211">
        <f t="shared" si="145"/>
        <v>30.094513915703807</v>
      </c>
      <c r="Q498" s="211">
        <v>9673</v>
      </c>
      <c r="R498" s="218" t="s">
        <v>564</v>
      </c>
      <c r="S498" s="48"/>
    </row>
    <row r="499" spans="1:39" ht="30" customHeight="1" x14ac:dyDescent="0.25">
      <c r="A499" s="253">
        <f>IF(B499&lt;&gt;"",MAX(A$1:A498)+1,"")</f>
        <v>455</v>
      </c>
      <c r="B499" s="257" t="s">
        <v>476</v>
      </c>
      <c r="C499" s="251">
        <v>1966</v>
      </c>
      <c r="D499" s="253" t="s">
        <v>1844</v>
      </c>
      <c r="E499" s="251" t="s">
        <v>16</v>
      </c>
      <c r="F499" s="251">
        <v>5</v>
      </c>
      <c r="G499" s="251">
        <v>4</v>
      </c>
      <c r="H499" s="255">
        <v>3492.7</v>
      </c>
      <c r="I499" s="255">
        <v>0</v>
      </c>
      <c r="J499" s="255">
        <v>3147.1</v>
      </c>
      <c r="K499" s="255">
        <f t="shared" si="144"/>
        <v>22621091.5</v>
      </c>
      <c r="L499" s="255">
        <v>0</v>
      </c>
      <c r="M499" s="255">
        <v>0</v>
      </c>
      <c r="N499" s="255">
        <v>0</v>
      </c>
      <c r="O499" s="255">
        <f>IFERROR(
  IF(LOOKUP(2,1/($R$16:$R499&lt;&gt;""),$R$16:$R499)="12.2026",
    VLOOKUP(LOOKUP(2,1/($B$16:$B499&lt;&gt;""),$B$16:$B499), [1]Лист1!$C$12:$D$1205, 2, 0),
  IF(LOOKUP(2,1/($R$16:$R499&lt;&gt;""),$R$16:$R499)="12.2027",
    VLOOKUP(LOOKUP(2,1/($B$16:$B499&lt;&gt;""),$B$16:$B499), [1]Лист1!$C$1209:$D$2016, 2, 0),
  IF(LOOKUP(2,1/($R$16:$R499&lt;&gt;""),$R$16:$R499)="12.2028",
    VLOOKUP(LOOKUP(2,1/($B$16:$B499&lt;&gt;""),$B$16:$B499), [1]Лист1!$C$2020:$D$2907, 2, 0),
  ""))), "")</f>
        <v>22621091.5</v>
      </c>
      <c r="P499" s="255">
        <f t="shared" si="145"/>
        <v>6476.6774987831768</v>
      </c>
      <c r="Q499" s="255">
        <v>9673</v>
      </c>
      <c r="R499" s="101" t="s">
        <v>564</v>
      </c>
      <c r="S499" s="48"/>
    </row>
    <row r="500" spans="1:39" s="112" customFormat="1" ht="30" customHeight="1" x14ac:dyDescent="0.25">
      <c r="A500" s="285">
        <f>IF(B500&lt;&gt;"",MAX(A$1:A499)+1,"")</f>
        <v>456</v>
      </c>
      <c r="B500" s="283" t="s">
        <v>477</v>
      </c>
      <c r="C500" s="125">
        <v>1966</v>
      </c>
      <c r="D500" s="285" t="s">
        <v>1844</v>
      </c>
      <c r="E500" s="126" t="s">
        <v>16</v>
      </c>
      <c r="F500" s="187">
        <v>5</v>
      </c>
      <c r="G500" s="187">
        <v>4</v>
      </c>
      <c r="H500" s="282">
        <v>3195.1</v>
      </c>
      <c r="I500" s="282">
        <v>0</v>
      </c>
      <c r="J500" s="282">
        <v>3195.22</v>
      </c>
      <c r="K500" s="282">
        <f t="shared" si="144"/>
        <v>21219364.5</v>
      </c>
      <c r="L500" s="282">
        <v>0</v>
      </c>
      <c r="M500" s="282">
        <v>0</v>
      </c>
      <c r="N500" s="282">
        <v>0</v>
      </c>
      <c r="O500" s="282">
        <f>IFERROR(
  IF(LOOKUP(2,1/($R$16:$R500&lt;&gt;""),$R$16:$R500)="12.2026",
    VLOOKUP(LOOKUP(2,1/($B$16:$B500&lt;&gt;""),$B$16:$B500), [1]Лист1!$C$12:$D$1205, 2, 0),
  IF(LOOKUP(2,1/($R$16:$R500&lt;&gt;""),$R$16:$R500)="12.2027",
    VLOOKUP(LOOKUP(2,1/($B$16:$B500&lt;&gt;""),$B$16:$B500), [1]Лист1!$C$1209:$D$2016, 2, 0),
  IF(LOOKUP(2,1/($R$16:$R500&lt;&gt;""),$R$16:$R500)="12.2028",
    VLOOKUP(LOOKUP(2,1/($B$16:$B500&lt;&gt;""),$B$16:$B500), [1]Лист1!$C$2020:$D$2907, 2, 0),
  ""))), "")</f>
        <v>21219364.5</v>
      </c>
      <c r="P500" s="282">
        <f t="shared" si="145"/>
        <v>6641.2207755625805</v>
      </c>
      <c r="Q500" s="282">
        <v>9673</v>
      </c>
      <c r="R500" s="294" t="s">
        <v>564</v>
      </c>
      <c r="S500" s="111"/>
      <c r="T500" s="111"/>
      <c r="U500" s="111"/>
    </row>
    <row r="501" spans="1:39" ht="30" customHeight="1" x14ac:dyDescent="0.25">
      <c r="A501" s="309">
        <f>IF(B501&lt;&gt;"",MAX(A$1:A500)+1,"")</f>
        <v>457</v>
      </c>
      <c r="B501" s="317" t="s">
        <v>2353</v>
      </c>
      <c r="C501" s="309">
        <v>1966</v>
      </c>
      <c r="D501" s="309" t="s">
        <v>1844</v>
      </c>
      <c r="E501" s="309" t="s">
        <v>16</v>
      </c>
      <c r="F501" s="309">
        <v>5</v>
      </c>
      <c r="G501" s="309">
        <v>4</v>
      </c>
      <c r="H501" s="311">
        <v>3217.6</v>
      </c>
      <c r="I501" s="311">
        <v>0</v>
      </c>
      <c r="J501" s="311">
        <v>2841.8</v>
      </c>
      <c r="K501" s="256">
        <f t="shared" ref="K501" si="148">SUM(L501:O501)</f>
        <v>23415262</v>
      </c>
      <c r="L501" s="256">
        <v>0</v>
      </c>
      <c r="M501" s="256">
        <v>0</v>
      </c>
      <c r="N501" s="256">
        <v>0</v>
      </c>
      <c r="O501" s="256">
        <f>IFERROR(
  IF(LOOKUP(2,1/($R$16:$R501&lt;&gt;""),$R$16:$R501)="12.2026",
    VLOOKUP(LOOKUP(2,1/($B$16:$B501&lt;&gt;""),$B$16:$B501), [1]Лист1!$C$12:$D$1205, 2, 0),
  IF(LOOKUP(2,1/($R$16:$R501&lt;&gt;""),$R$16:$R501)="12.2027",
    VLOOKUP(LOOKUP(2,1/($B$16:$B501&lt;&gt;""),$B$16:$B501), [1]Лист1!$C$1209:$D$2016, 2, 0),
  IF(LOOKUP(2,1/($R$16:$R501&lt;&gt;""),$R$16:$R501)="12.2028",
    VLOOKUP(LOOKUP(2,1/($B$16:$B501&lt;&gt;""),$B$16:$B501), [1]Лист1!$C$2020:$D$2907, 2, 0),
  ""))), "")</f>
        <v>23415262</v>
      </c>
      <c r="P501" s="256">
        <f t="shared" ref="P501" si="149">K501/H501</f>
        <v>7277.2445300845357</v>
      </c>
      <c r="Q501" s="275">
        <v>9673</v>
      </c>
      <c r="R501" s="188" t="s">
        <v>565</v>
      </c>
      <c r="S501" s="116"/>
      <c r="T501" s="194"/>
      <c r="U501" s="190"/>
      <c r="V501" s="190"/>
      <c r="W501" s="190"/>
      <c r="X501" s="203"/>
      <c r="Y501" s="203"/>
      <c r="Z501" s="5"/>
      <c r="AA501" s="5"/>
      <c r="AB501" s="5"/>
      <c r="AC501" s="117"/>
      <c r="AD501" s="5"/>
      <c r="AE501" s="5"/>
      <c r="AF501" s="5"/>
      <c r="AG501" s="117"/>
      <c r="AH501" s="118"/>
      <c r="AI501" s="118"/>
      <c r="AJ501" s="97"/>
      <c r="AK501" s="48"/>
      <c r="AL501" s="48"/>
      <c r="AM501" s="48"/>
    </row>
    <row r="502" spans="1:39" ht="30" customHeight="1" x14ac:dyDescent="0.25">
      <c r="A502" s="310"/>
      <c r="B502" s="318"/>
      <c r="C502" s="310"/>
      <c r="D502" s="310"/>
      <c r="E502" s="310"/>
      <c r="F502" s="310"/>
      <c r="G502" s="310"/>
      <c r="H502" s="312"/>
      <c r="I502" s="312"/>
      <c r="J502" s="312"/>
      <c r="K502" s="211">
        <f t="shared" ref="K502" si="150">SUM(L502:O502)</f>
        <v>5508950</v>
      </c>
      <c r="L502" s="211">
        <v>0</v>
      </c>
      <c r="M502" s="211">
        <v>0</v>
      </c>
      <c r="N502" s="211">
        <v>0</v>
      </c>
      <c r="O502" s="211">
        <f>IFERROR(
  IF(LOOKUP(2,1/($R$16:$R502&lt;&gt;""),$R$16:$R502)="12.2026",
    VLOOKUP(LOOKUP(2,1/($B$16:$B502&lt;&gt;""),$B$16:$B502), [1]Лист1!$C$12:$D$1205, 2, 0),
  IF(LOOKUP(2,1/($R$16:$R502&lt;&gt;""),$R$16:$R502)="12.2027",
    VLOOKUP(LOOKUP(2,1/($B$16:$B502&lt;&gt;""),$B$16:$B502), [1]Лист1!$C$1209:$D$2016, 2, 0),
  IF(LOOKUP(2,1/($R$16:$R502&lt;&gt;""),$R$16:$R502)="12.2028",
    VLOOKUP(LOOKUP(2,1/($B$16:$B502&lt;&gt;""),$B$16:$B502), [1]Лист1!$C$2020:$D$2907, 2, 0),
  ""))), "")</f>
        <v>5508950</v>
      </c>
      <c r="P502" s="211">
        <f>K502/H501</f>
        <v>1712.1301591248136</v>
      </c>
      <c r="Q502" s="237">
        <v>9673</v>
      </c>
      <c r="R502" s="218" t="s">
        <v>563</v>
      </c>
      <c r="S502" s="43"/>
      <c r="T502" s="44"/>
      <c r="U502" s="33"/>
      <c r="V502" s="33"/>
      <c r="W502" s="33"/>
      <c r="X502" s="45"/>
      <c r="Y502" s="45"/>
      <c r="Z502" s="8"/>
      <c r="AA502" s="8"/>
      <c r="AB502" s="8"/>
      <c r="AC502" s="46"/>
      <c r="AD502" s="8"/>
      <c r="AE502" s="8"/>
      <c r="AF502" s="8"/>
      <c r="AG502" s="46"/>
      <c r="AH502" s="47"/>
      <c r="AI502" s="47"/>
      <c r="AJ502" s="43"/>
      <c r="AK502" s="48"/>
      <c r="AL502" s="48"/>
      <c r="AM502" s="48"/>
    </row>
    <row r="503" spans="1:39" ht="30" customHeight="1" x14ac:dyDescent="0.25">
      <c r="A503" s="212">
        <f>IF(B503&lt;&gt;"",MAX(A$1:A502)+1,"")</f>
        <v>458</v>
      </c>
      <c r="B503" s="223" t="s">
        <v>759</v>
      </c>
      <c r="C503" s="50">
        <v>1969</v>
      </c>
      <c r="D503" s="212" t="s">
        <v>1844</v>
      </c>
      <c r="E503" s="50" t="s">
        <v>16</v>
      </c>
      <c r="F503" s="50">
        <v>5</v>
      </c>
      <c r="G503" s="50">
        <v>6</v>
      </c>
      <c r="H503" s="211">
        <v>5410.3</v>
      </c>
      <c r="I503" s="211">
        <v>0</v>
      </c>
      <c r="J503" s="211">
        <v>4372.8</v>
      </c>
      <c r="K503" s="211">
        <f>SUM(L503:O503)</f>
        <v>37700472.5</v>
      </c>
      <c r="L503" s="211">
        <v>0</v>
      </c>
      <c r="M503" s="211">
        <v>0</v>
      </c>
      <c r="N503" s="211">
        <v>0</v>
      </c>
      <c r="O503" s="211">
        <f>IFERROR(
  IF(LOOKUP(2,1/($R$16:$R503&lt;&gt;""),$R$16:$R503)="12.2026",
    VLOOKUP(LOOKUP(2,1/($B$16:$B503&lt;&gt;""),$B$16:$B503), [1]Лист1!$C$12:$D$1205, 2, 0),
  IF(LOOKUP(2,1/($R$16:$R503&lt;&gt;""),$R$16:$R503)="12.2027",
    VLOOKUP(LOOKUP(2,1/($B$16:$B503&lt;&gt;""),$B$16:$B503), [1]Лист1!$C$1209:$D$2016, 2, 0),
  IF(LOOKUP(2,1/($R$16:$R503&lt;&gt;""),$R$16:$R503)="12.2028",
    VLOOKUP(LOOKUP(2,1/($B$16:$B503&lt;&gt;""),$B$16:$B503), [1]Лист1!$C$2020:$D$2907, 2, 0),
  ""))), "")</f>
        <v>37700472.5</v>
      </c>
      <c r="P503" s="211">
        <f>K503/H503</f>
        <v>6968.2776370996062</v>
      </c>
      <c r="Q503" s="211">
        <v>9673</v>
      </c>
      <c r="R503" s="218" t="s">
        <v>563</v>
      </c>
      <c r="S503" s="48"/>
    </row>
    <row r="504" spans="1:39" ht="30" customHeight="1" x14ac:dyDescent="0.25">
      <c r="A504" s="212">
        <f>IF(B504&lt;&gt;"",MAX(A$1:A503)+1,"")</f>
        <v>459</v>
      </c>
      <c r="B504" s="223" t="s">
        <v>754</v>
      </c>
      <c r="C504" s="50">
        <v>1971</v>
      </c>
      <c r="D504" s="212" t="s">
        <v>1844</v>
      </c>
      <c r="E504" s="50" t="s">
        <v>75</v>
      </c>
      <c r="F504" s="50">
        <v>5</v>
      </c>
      <c r="G504" s="50">
        <v>4</v>
      </c>
      <c r="H504" s="211">
        <v>3195.8</v>
      </c>
      <c r="I504" s="211">
        <v>0</v>
      </c>
      <c r="J504" s="211">
        <v>3154.3</v>
      </c>
      <c r="K504" s="211">
        <f>SUM(L504:O504)</f>
        <v>95654.27</v>
      </c>
      <c r="L504" s="211">
        <v>0</v>
      </c>
      <c r="M504" s="211">
        <v>0</v>
      </c>
      <c r="N504" s="211">
        <v>0</v>
      </c>
      <c r="O504" s="211">
        <f>IFERROR(
  IF(LOOKUP(2,1/($R$16:$R504&lt;&gt;""),$R$16:$R504)="12.2026",
    VLOOKUP(LOOKUP(2,1/($B$16:$B504&lt;&gt;""),$B$16:$B504), [1]Лист1!$C$12:$D$1205, 2, 0),
  IF(LOOKUP(2,1/($R$16:$R504&lt;&gt;""),$R$16:$R504)="12.2027",
    VLOOKUP(LOOKUP(2,1/($B$16:$B504&lt;&gt;""),$B$16:$B504), [1]Лист1!$C$1209:$D$2016, 2, 0),
  IF(LOOKUP(2,1/($R$16:$R504&lt;&gt;""),$R$16:$R504)="12.2028",
    VLOOKUP(LOOKUP(2,1/($B$16:$B504&lt;&gt;""),$B$16:$B504), [1]Лист1!$C$2020:$D$2907, 2, 0),
  ""))), "")</f>
        <v>95654.27</v>
      </c>
      <c r="P504" s="211">
        <f>K504/H504</f>
        <v>29.931244132924462</v>
      </c>
      <c r="Q504" s="211">
        <v>9673</v>
      </c>
      <c r="R504" s="218" t="s">
        <v>564</v>
      </c>
      <c r="S504" s="48"/>
    </row>
    <row r="505" spans="1:39" ht="30" customHeight="1" x14ac:dyDescent="0.25">
      <c r="A505" s="212">
        <f>IF(B505&lt;&gt;"",MAX(A$1:A504)+1,"")</f>
        <v>460</v>
      </c>
      <c r="B505" s="223" t="s">
        <v>755</v>
      </c>
      <c r="C505" s="50">
        <v>1971</v>
      </c>
      <c r="D505" s="212" t="s">
        <v>1844</v>
      </c>
      <c r="E505" s="50" t="s">
        <v>75</v>
      </c>
      <c r="F505" s="50">
        <v>5</v>
      </c>
      <c r="G505" s="50">
        <v>4</v>
      </c>
      <c r="H505" s="211">
        <v>3562</v>
      </c>
      <c r="I505" s="211">
        <v>0</v>
      </c>
      <c r="J505" s="211">
        <v>3282</v>
      </c>
      <c r="K505" s="211">
        <f>SUM(L505:O505)</f>
        <v>105679.07</v>
      </c>
      <c r="L505" s="211">
        <v>0</v>
      </c>
      <c r="M505" s="211">
        <v>0</v>
      </c>
      <c r="N505" s="211">
        <v>0</v>
      </c>
      <c r="O505" s="211">
        <f>IFERROR(
  IF(LOOKUP(2,1/($R$16:$R505&lt;&gt;""),$R$16:$R505)="12.2026",
    VLOOKUP(LOOKUP(2,1/($B$16:$B505&lt;&gt;""),$B$16:$B505), [1]Лист1!$C$12:$D$1205, 2, 0),
  IF(LOOKUP(2,1/($R$16:$R505&lt;&gt;""),$R$16:$R505)="12.2027",
    VLOOKUP(LOOKUP(2,1/($B$16:$B505&lt;&gt;""),$B$16:$B505), [1]Лист1!$C$1209:$D$2016, 2, 0),
  IF(LOOKUP(2,1/($R$16:$R505&lt;&gt;""),$R$16:$R505)="12.2028",
    VLOOKUP(LOOKUP(2,1/($B$16:$B505&lt;&gt;""),$B$16:$B505), [1]Лист1!$C$2020:$D$2907, 2, 0),
  ""))), "")</f>
        <v>105679.07</v>
      </c>
      <c r="P505" s="211">
        <f>K505/H505</f>
        <v>29.668464345873108</v>
      </c>
      <c r="Q505" s="211">
        <v>9673</v>
      </c>
      <c r="R505" s="218" t="s">
        <v>564</v>
      </c>
      <c r="S505" s="48"/>
    </row>
    <row r="506" spans="1:39" ht="30" customHeight="1" x14ac:dyDescent="0.25">
      <c r="A506" s="212">
        <f>IF(B506&lt;&gt;"",MAX(A$1:A505)+1,"")</f>
        <v>461</v>
      </c>
      <c r="B506" s="223" t="s">
        <v>2354</v>
      </c>
      <c r="C506" s="212">
        <v>1958</v>
      </c>
      <c r="D506" s="212" t="s">
        <v>1844</v>
      </c>
      <c r="E506" s="212" t="s">
        <v>16</v>
      </c>
      <c r="F506" s="212">
        <v>2</v>
      </c>
      <c r="G506" s="212">
        <v>2</v>
      </c>
      <c r="H506" s="211">
        <v>815.1</v>
      </c>
      <c r="I506" s="211">
        <v>0</v>
      </c>
      <c r="J506" s="211">
        <v>815.1</v>
      </c>
      <c r="K506" s="211">
        <f t="shared" ref="K506:K508" si="151">SUM(L506:O506)</f>
        <v>7409074.6399999997</v>
      </c>
      <c r="L506" s="211">
        <v>0</v>
      </c>
      <c r="M506" s="211">
        <v>0</v>
      </c>
      <c r="N506" s="211">
        <v>0</v>
      </c>
      <c r="O506" s="211">
        <f>IFERROR(
  IF(LOOKUP(2,1/($R$16:$R506&lt;&gt;""),$R$16:$R506)="12.2026",
    VLOOKUP(LOOKUP(2,1/($B$16:$B506&lt;&gt;""),$B$16:$B506), [1]Лист1!$C$12:$D$1205, 2, 0),
  IF(LOOKUP(2,1/($R$16:$R506&lt;&gt;""),$R$16:$R506)="12.2027",
    VLOOKUP(LOOKUP(2,1/($B$16:$B506&lt;&gt;""),$B$16:$B506), [1]Лист1!$C$1209:$D$2016, 2, 0),
  IF(LOOKUP(2,1/($R$16:$R506&lt;&gt;""),$R$16:$R506)="12.2028",
    VLOOKUP(LOOKUP(2,1/($B$16:$B506&lt;&gt;""),$B$16:$B506), [1]Лист1!$C$2020:$D$2907, 2, 0),
  ""))), "")</f>
        <v>7409074.6399999997</v>
      </c>
      <c r="P506" s="211">
        <f t="shared" ref="P506:P508" si="152">K506/H506</f>
        <v>9089.7738191632925</v>
      </c>
      <c r="Q506" s="237">
        <v>9673</v>
      </c>
      <c r="R506" s="218" t="s">
        <v>565</v>
      </c>
      <c r="S506" s="48"/>
    </row>
    <row r="507" spans="1:39" ht="30" customHeight="1" x14ac:dyDescent="0.25">
      <c r="A507" s="212">
        <f>IF(B507&lt;&gt;"",MAX(A$1:A506)+1,"")</f>
        <v>462</v>
      </c>
      <c r="B507" s="223" t="s">
        <v>478</v>
      </c>
      <c r="C507" s="50">
        <v>1957</v>
      </c>
      <c r="D507" s="212" t="s">
        <v>1844</v>
      </c>
      <c r="E507" s="50" t="s">
        <v>16</v>
      </c>
      <c r="F507" s="50">
        <v>2</v>
      </c>
      <c r="G507" s="50">
        <v>2</v>
      </c>
      <c r="H507" s="211">
        <v>633.9</v>
      </c>
      <c r="I507" s="211">
        <v>0</v>
      </c>
      <c r="J507" s="211">
        <v>617.5</v>
      </c>
      <c r="K507" s="211">
        <f t="shared" si="151"/>
        <v>4960000</v>
      </c>
      <c r="L507" s="211">
        <v>0</v>
      </c>
      <c r="M507" s="211">
        <v>0</v>
      </c>
      <c r="N507" s="211">
        <v>0</v>
      </c>
      <c r="O507" s="211">
        <f>IFERROR(
  IF(LOOKUP(2,1/($R$16:$R507&lt;&gt;""),$R$16:$R507)="12.2026",
    VLOOKUP(LOOKUP(2,1/($B$16:$B507&lt;&gt;""),$B$16:$B507), [1]Лист1!$C$12:$D$1205, 2, 0),
  IF(LOOKUP(2,1/($R$16:$R507&lt;&gt;""),$R$16:$R507)="12.2027",
    VLOOKUP(LOOKUP(2,1/($B$16:$B507&lt;&gt;""),$B$16:$B507), [1]Лист1!$C$1209:$D$2016, 2, 0),
  IF(LOOKUP(2,1/($R$16:$R507&lt;&gt;""),$R$16:$R507)="12.2028",
    VLOOKUP(LOOKUP(2,1/($B$16:$B507&lt;&gt;""),$B$16:$B507), [1]Лист1!$C$2020:$D$2907, 2, 0),
  ""))), "")</f>
        <v>4960000</v>
      </c>
      <c r="P507" s="211">
        <f t="shared" si="152"/>
        <v>7824.5780091497081</v>
      </c>
      <c r="Q507" s="211">
        <v>9673</v>
      </c>
      <c r="R507" s="218" t="s">
        <v>565</v>
      </c>
      <c r="S507" s="116"/>
      <c r="T507" s="194"/>
      <c r="U507" s="190"/>
      <c r="V507" s="190"/>
      <c r="W507" s="190"/>
      <c r="X507" s="203"/>
      <c r="Y507" s="203"/>
      <c r="Z507" s="5"/>
      <c r="AA507" s="5"/>
      <c r="AB507" s="5"/>
      <c r="AC507" s="117"/>
      <c r="AD507" s="5"/>
      <c r="AE507" s="5"/>
      <c r="AF507" s="5"/>
      <c r="AG507" s="117"/>
      <c r="AH507" s="118"/>
      <c r="AI507" s="118"/>
      <c r="AJ507" s="97"/>
      <c r="AK507" s="48"/>
      <c r="AL507" s="48"/>
      <c r="AM507" s="48"/>
    </row>
    <row r="508" spans="1:39" ht="30" customHeight="1" x14ac:dyDescent="0.25">
      <c r="A508" s="212">
        <f>IF(B508&lt;&gt;"",MAX(A$1:A507)+1,"")</f>
        <v>463</v>
      </c>
      <c r="B508" s="223" t="s">
        <v>2355</v>
      </c>
      <c r="C508" s="199">
        <v>1958</v>
      </c>
      <c r="D508" s="199" t="s">
        <v>1844</v>
      </c>
      <c r="E508" s="222" t="s">
        <v>16</v>
      </c>
      <c r="F508" s="199">
        <v>2</v>
      </c>
      <c r="G508" s="199">
        <v>2</v>
      </c>
      <c r="H508" s="192">
        <v>707.8</v>
      </c>
      <c r="I508" s="192">
        <v>0</v>
      </c>
      <c r="J508" s="192">
        <v>432.6</v>
      </c>
      <c r="K508" s="211">
        <f t="shared" si="151"/>
        <v>5713886.5000000009</v>
      </c>
      <c r="L508" s="211">
        <v>0</v>
      </c>
      <c r="M508" s="211">
        <v>0</v>
      </c>
      <c r="N508" s="211">
        <v>0</v>
      </c>
      <c r="O508" s="211">
        <f>IFERROR(
  IF(LOOKUP(2,1/($R$16:$R508&lt;&gt;""),$R$16:$R508)="12.2026",
    VLOOKUP(LOOKUP(2,1/($B$16:$B508&lt;&gt;""),$B$16:$B508), [1]Лист1!$C$12:$D$1205, 2, 0),
  IF(LOOKUP(2,1/($R$16:$R508&lt;&gt;""),$R$16:$R508)="12.2027",
    VLOOKUP(LOOKUP(2,1/($B$16:$B508&lt;&gt;""),$B$16:$B508), [1]Лист1!$C$1209:$D$2016, 2, 0),
  IF(LOOKUP(2,1/($R$16:$R508&lt;&gt;""),$R$16:$R508)="12.2028",
    VLOOKUP(LOOKUP(2,1/($B$16:$B508&lt;&gt;""),$B$16:$B508), [1]Лист1!$C$2020:$D$2907, 2, 0),
  ""))), "")</f>
        <v>5713886.5000000009</v>
      </c>
      <c r="P508" s="211">
        <f t="shared" si="152"/>
        <v>8072.7415936705302</v>
      </c>
      <c r="Q508" s="237">
        <v>9673</v>
      </c>
      <c r="R508" s="218" t="s">
        <v>565</v>
      </c>
      <c r="S508" s="43"/>
      <c r="T508" s="44"/>
      <c r="U508" s="33"/>
      <c r="V508" s="33"/>
      <c r="W508" s="33"/>
      <c r="X508" s="45"/>
      <c r="Y508" s="45"/>
      <c r="Z508" s="8"/>
      <c r="AA508" s="8"/>
      <c r="AB508" s="8"/>
      <c r="AC508" s="46"/>
      <c r="AD508" s="8"/>
      <c r="AE508" s="8"/>
      <c r="AF508" s="8"/>
      <c r="AG508" s="46"/>
      <c r="AH508" s="47"/>
      <c r="AI508" s="47"/>
      <c r="AJ508" s="43"/>
      <c r="AK508" s="48"/>
      <c r="AL508" s="48"/>
      <c r="AM508" s="48"/>
    </row>
    <row r="509" spans="1:39" ht="30" customHeight="1" x14ac:dyDescent="0.25">
      <c r="A509" s="212">
        <f>IF(B509&lt;&gt;"",MAX(A$1:A508)+1,"")</f>
        <v>464</v>
      </c>
      <c r="B509" s="223" t="s">
        <v>2356</v>
      </c>
      <c r="C509" s="212">
        <v>1958</v>
      </c>
      <c r="D509" s="212" t="s">
        <v>1844</v>
      </c>
      <c r="E509" s="50" t="s">
        <v>16</v>
      </c>
      <c r="F509" s="212">
        <v>2</v>
      </c>
      <c r="G509" s="212">
        <v>3</v>
      </c>
      <c r="H509" s="211">
        <v>914.3</v>
      </c>
      <c r="I509" s="211">
        <v>0</v>
      </c>
      <c r="J509" s="211">
        <v>814.7</v>
      </c>
      <c r="K509" s="211">
        <f>SUM(L509:O509)</f>
        <v>3282125</v>
      </c>
      <c r="L509" s="211">
        <v>0</v>
      </c>
      <c r="M509" s="211">
        <v>0</v>
      </c>
      <c r="N509" s="211">
        <v>0</v>
      </c>
      <c r="O509" s="211">
        <f>IFERROR(
  IF(LOOKUP(2,1/($R$16:$R509&lt;&gt;""),$R$16:$R509)="12.2026",
    VLOOKUP(LOOKUP(2,1/($B$16:$B509&lt;&gt;""),$B$16:$B509), [1]Лист1!$C$12:$D$1205, 2, 0),
  IF(LOOKUP(2,1/($R$16:$R509&lt;&gt;""),$R$16:$R509)="12.2027",
    VLOOKUP(LOOKUP(2,1/($B$16:$B509&lt;&gt;""),$B$16:$B509), [1]Лист1!$C$1209:$D$2016, 2, 0),
  IF(LOOKUP(2,1/($R$16:$R509&lt;&gt;""),$R$16:$R509)="12.2028",
    VLOOKUP(LOOKUP(2,1/($B$16:$B509&lt;&gt;""),$B$16:$B509), [1]Лист1!$C$2020:$D$2907, 2, 0),
  ""))), "")</f>
        <v>3282125</v>
      </c>
      <c r="P509" s="211">
        <f>K509/H509</f>
        <v>3589.7681286229904</v>
      </c>
      <c r="Q509" s="237">
        <v>9673</v>
      </c>
      <c r="R509" s="218" t="s">
        <v>565</v>
      </c>
      <c r="S509" s="116"/>
      <c r="T509" s="194"/>
      <c r="U509" s="190"/>
      <c r="V509" s="190"/>
      <c r="W509" s="190"/>
      <c r="X509" s="203"/>
      <c r="Y509" s="203"/>
      <c r="Z509" s="5"/>
      <c r="AA509" s="5"/>
      <c r="AB509" s="5"/>
      <c r="AC509" s="117"/>
      <c r="AD509" s="5"/>
      <c r="AE509" s="5"/>
      <c r="AF509" s="5"/>
      <c r="AG509" s="117"/>
      <c r="AH509" s="118"/>
      <c r="AI509" s="118"/>
      <c r="AJ509" s="97"/>
      <c r="AK509" s="48"/>
      <c r="AL509" s="48"/>
      <c r="AM509" s="48"/>
    </row>
    <row r="510" spans="1:39" ht="30" customHeight="1" x14ac:dyDescent="0.25">
      <c r="A510" s="309">
        <f>IF(B510&lt;&gt;"",MAX(A$1:A509)+1,"")</f>
        <v>465</v>
      </c>
      <c r="B510" s="317" t="s">
        <v>2357</v>
      </c>
      <c r="C510" s="309">
        <v>1958</v>
      </c>
      <c r="D510" s="309" t="s">
        <v>1844</v>
      </c>
      <c r="E510" s="354" t="s">
        <v>16</v>
      </c>
      <c r="F510" s="309">
        <v>2</v>
      </c>
      <c r="G510" s="309">
        <v>3</v>
      </c>
      <c r="H510" s="311">
        <v>900.4</v>
      </c>
      <c r="I510" s="311">
        <v>0</v>
      </c>
      <c r="J510" s="311">
        <v>800.7</v>
      </c>
      <c r="K510" s="191">
        <f t="shared" ref="K510:K517" si="153">SUM(L510:O510)</f>
        <v>3440042.1</v>
      </c>
      <c r="L510" s="191">
        <v>0</v>
      </c>
      <c r="M510" s="191">
        <v>0</v>
      </c>
      <c r="N510" s="191">
        <v>0</v>
      </c>
      <c r="O510" s="211">
        <f>IFERROR(
  IF(LOOKUP(2,1/($R$16:$R510&lt;&gt;""),$R$16:$R510)="12.2026",
    VLOOKUP(LOOKUP(2,1/($B$16:$B510&lt;&gt;""),$B$16:$B510), [1]Лист1!$C$12:$D$1205, 2, 0),
  IF(LOOKUP(2,1/($R$16:$R510&lt;&gt;""),$R$16:$R510)="12.2027",
    VLOOKUP(LOOKUP(2,1/($B$16:$B510&lt;&gt;""),$B$16:$B510), [1]Лист1!$C$1209:$D$2016, 2, 0),
  IF(LOOKUP(2,1/($R$16:$R510&lt;&gt;""),$R$16:$R510)="12.2028",
    VLOOKUP(LOOKUP(2,1/($B$16:$B510&lt;&gt;""),$B$16:$B510), [1]Лист1!$C$2020:$D$2907, 2, 0),
  ""))), "")</f>
        <v>3440042.1</v>
      </c>
      <c r="P510" s="191">
        <f t="shared" ref="P510" si="154">K510/H510</f>
        <v>3820.5709684584631</v>
      </c>
      <c r="Q510" s="195">
        <v>9673</v>
      </c>
      <c r="R510" s="101" t="s">
        <v>565</v>
      </c>
      <c r="S510" s="127"/>
      <c r="T510" s="233"/>
      <c r="U510" s="234"/>
      <c r="V510" s="234"/>
      <c r="W510" s="234"/>
      <c r="X510" s="243"/>
      <c r="Y510" s="243"/>
      <c r="Z510" s="15"/>
      <c r="AA510" s="15"/>
      <c r="AB510" s="15"/>
      <c r="AC510" s="128"/>
      <c r="AD510" s="15"/>
      <c r="AE510" s="15"/>
      <c r="AF510" s="15"/>
      <c r="AG510" s="128"/>
      <c r="AH510" s="129"/>
      <c r="AI510" s="129"/>
      <c r="AJ510" s="130"/>
      <c r="AK510" s="48"/>
      <c r="AL510" s="48"/>
      <c r="AM510" s="48"/>
    </row>
    <row r="511" spans="1:39" s="112" customFormat="1" ht="30" customHeight="1" x14ac:dyDescent="0.25">
      <c r="A511" s="310"/>
      <c r="B511" s="318"/>
      <c r="C511" s="310"/>
      <c r="D511" s="310"/>
      <c r="E511" s="355"/>
      <c r="F511" s="310"/>
      <c r="G511" s="310"/>
      <c r="H511" s="312"/>
      <c r="I511" s="312"/>
      <c r="J511" s="312"/>
      <c r="K511" s="211">
        <f t="shared" si="153"/>
        <v>4007258</v>
      </c>
      <c r="L511" s="211">
        <v>0</v>
      </c>
      <c r="M511" s="211">
        <v>0</v>
      </c>
      <c r="N511" s="211">
        <v>0</v>
      </c>
      <c r="O511" s="211">
        <f>IFERROR(
  IF(LOOKUP(2,1/($R$16:$R511&lt;&gt;""),$R$16:$R511)="12.2026",
    VLOOKUP(LOOKUP(2,1/($B$16:$B511&lt;&gt;""),$B$16:$B511), [1]Лист1!$C$12:$D$1205, 2, 0),
  IF(LOOKUP(2,1/($R$16:$R511&lt;&gt;""),$R$16:$R511)="12.2027",
    VLOOKUP(LOOKUP(2,1/($B$16:$B511&lt;&gt;""),$B$16:$B511), [1]Лист1!$C$1209:$D$2016, 2, 0),
  IF(LOOKUP(2,1/($R$16:$R511&lt;&gt;""),$R$16:$R511)="12.2028",
    VLOOKUP(LOOKUP(2,1/($B$16:$B511&lt;&gt;""),$B$16:$B511), [1]Лист1!$C$2020:$D$2907, 2, 0),
  ""))), "")</f>
        <v>4007258</v>
      </c>
      <c r="P511" s="211">
        <f>K511/H510</f>
        <v>4450.5308751665925</v>
      </c>
      <c r="Q511" s="237">
        <v>9673</v>
      </c>
      <c r="R511" s="218" t="s">
        <v>563</v>
      </c>
      <c r="S511" s="99"/>
      <c r="T511" s="223"/>
      <c r="U511" s="210"/>
      <c r="V511" s="210"/>
      <c r="W511" s="210"/>
      <c r="X511" s="238"/>
      <c r="Y511" s="238"/>
      <c r="Z511" s="1"/>
      <c r="AA511" s="1"/>
      <c r="AB511" s="1"/>
      <c r="AC511" s="53"/>
      <c r="AD511" s="1"/>
      <c r="AE511" s="1"/>
      <c r="AF511" s="1"/>
      <c r="AG511" s="53"/>
      <c r="AH511" s="100"/>
      <c r="AI511" s="100"/>
      <c r="AJ511" s="30"/>
      <c r="AK511" s="111"/>
      <c r="AL511" s="111"/>
      <c r="AM511" s="111"/>
    </row>
    <row r="512" spans="1:39" ht="30" customHeight="1" x14ac:dyDescent="0.25">
      <c r="A512" s="309">
        <f>IF(B512&lt;&gt;"",MAX(A$1:A511)+1,"")</f>
        <v>466</v>
      </c>
      <c r="B512" s="317" t="s">
        <v>2358</v>
      </c>
      <c r="C512" s="309">
        <v>1958</v>
      </c>
      <c r="D512" s="309" t="s">
        <v>1844</v>
      </c>
      <c r="E512" s="354" t="s">
        <v>16</v>
      </c>
      <c r="F512" s="309">
        <v>2</v>
      </c>
      <c r="G512" s="309">
        <v>2</v>
      </c>
      <c r="H512" s="311">
        <v>677.1</v>
      </c>
      <c r="I512" s="311">
        <v>0</v>
      </c>
      <c r="J512" s="311">
        <v>498</v>
      </c>
      <c r="K512" s="236">
        <f t="shared" si="153"/>
        <v>2877017</v>
      </c>
      <c r="L512" s="236">
        <v>0</v>
      </c>
      <c r="M512" s="236">
        <v>0</v>
      </c>
      <c r="N512" s="236">
        <v>0</v>
      </c>
      <c r="O512" s="211">
        <f>IFERROR(
  IF(LOOKUP(2,1/($R$16:$R512&lt;&gt;""),$R$16:$R512)="12.2026",
    VLOOKUP(LOOKUP(2,1/($B$16:$B512&lt;&gt;""),$B$16:$B512), [1]Лист1!$C$12:$D$1205, 2, 0),
  IF(LOOKUP(2,1/($R$16:$R512&lt;&gt;""),$R$16:$R512)="12.2027",
    VLOOKUP(LOOKUP(2,1/($B$16:$B512&lt;&gt;""),$B$16:$B512), [1]Лист1!$C$1209:$D$2016, 2, 0),
  IF(LOOKUP(2,1/($R$16:$R512&lt;&gt;""),$R$16:$R512)="12.2028",
    VLOOKUP(LOOKUP(2,1/($B$16:$B512&lt;&gt;""),$B$16:$B512), [1]Лист1!$C$2020:$D$2907, 2, 0),
  ""))), "")</f>
        <v>2877017</v>
      </c>
      <c r="P512" s="236">
        <f t="shared" ref="P512" si="155">K512/H512</f>
        <v>4249.0282085364051</v>
      </c>
      <c r="Q512" s="242">
        <v>9673</v>
      </c>
      <c r="R512" s="178" t="s">
        <v>565</v>
      </c>
      <c r="S512" s="127"/>
      <c r="T512" s="233"/>
      <c r="U512" s="234"/>
      <c r="V512" s="234"/>
      <c r="W512" s="234"/>
      <c r="X512" s="243"/>
      <c r="Y512" s="243"/>
      <c r="Z512" s="15"/>
      <c r="AA512" s="15"/>
      <c r="AB512" s="15"/>
      <c r="AC512" s="128"/>
      <c r="AD512" s="15"/>
      <c r="AE512" s="15"/>
      <c r="AF512" s="15"/>
      <c r="AG512" s="128"/>
      <c r="AH512" s="129"/>
      <c r="AI512" s="129"/>
      <c r="AJ512" s="130"/>
      <c r="AK512" s="48"/>
      <c r="AL512" s="48"/>
      <c r="AM512" s="48"/>
    </row>
    <row r="513" spans="1:39" s="112" customFormat="1" ht="30" customHeight="1" x14ac:dyDescent="0.25">
      <c r="A513" s="310"/>
      <c r="B513" s="318"/>
      <c r="C513" s="310"/>
      <c r="D513" s="310"/>
      <c r="E513" s="355"/>
      <c r="F513" s="310"/>
      <c r="G513" s="310"/>
      <c r="H513" s="312"/>
      <c r="I513" s="312"/>
      <c r="J513" s="312"/>
      <c r="K513" s="211">
        <f t="shared" si="153"/>
        <v>3025854.5</v>
      </c>
      <c r="L513" s="211">
        <v>0</v>
      </c>
      <c r="M513" s="211">
        <v>0</v>
      </c>
      <c r="N513" s="211">
        <v>0</v>
      </c>
      <c r="O513" s="211">
        <f>IFERROR(
  IF(LOOKUP(2,1/($R$16:$R513&lt;&gt;""),$R$16:$R513)="12.2026",
    VLOOKUP(LOOKUP(2,1/($B$16:$B513&lt;&gt;""),$B$16:$B513), [1]Лист1!$C$12:$D$1205, 2, 0),
  IF(LOOKUP(2,1/($R$16:$R513&lt;&gt;""),$R$16:$R513)="12.2027",
    VLOOKUP(LOOKUP(2,1/($B$16:$B513&lt;&gt;""),$B$16:$B513), [1]Лист1!$C$1209:$D$2016, 2, 0),
  IF(LOOKUP(2,1/($R$16:$R513&lt;&gt;""),$R$16:$R513)="12.2028",
    VLOOKUP(LOOKUP(2,1/($B$16:$B513&lt;&gt;""),$B$16:$B513), [1]Лист1!$C$2020:$D$2907, 2, 0),
  ""))), "")</f>
        <v>3025854.5</v>
      </c>
      <c r="P513" s="211">
        <f>K513/H512</f>
        <v>4468.8443361394184</v>
      </c>
      <c r="Q513" s="237">
        <v>9673</v>
      </c>
      <c r="R513" s="218" t="s">
        <v>563</v>
      </c>
      <c r="S513" s="99"/>
      <c r="T513" s="223"/>
      <c r="U513" s="210"/>
      <c r="V513" s="210"/>
      <c r="W513" s="210"/>
      <c r="X513" s="238"/>
      <c r="Y513" s="238"/>
      <c r="Z513" s="1"/>
      <c r="AA513" s="1"/>
      <c r="AB513" s="1"/>
      <c r="AC513" s="53"/>
      <c r="AD513" s="1"/>
      <c r="AE513" s="1"/>
      <c r="AF513" s="1"/>
      <c r="AG513" s="53"/>
      <c r="AH513" s="100"/>
      <c r="AI513" s="100"/>
      <c r="AJ513" s="30"/>
      <c r="AK513" s="111"/>
      <c r="AL513" s="111"/>
      <c r="AM513" s="111"/>
    </row>
    <row r="514" spans="1:39" ht="30" customHeight="1" x14ac:dyDescent="0.25">
      <c r="A514" s="309">
        <f>IF(B514&lt;&gt;"",MAX(A$1:A513)+1,"")</f>
        <v>467</v>
      </c>
      <c r="B514" s="317" t="s">
        <v>2359</v>
      </c>
      <c r="C514" s="309">
        <v>1958</v>
      </c>
      <c r="D514" s="309" t="s">
        <v>1844</v>
      </c>
      <c r="E514" s="354" t="s">
        <v>16</v>
      </c>
      <c r="F514" s="309">
        <v>2</v>
      </c>
      <c r="G514" s="309">
        <v>2</v>
      </c>
      <c r="H514" s="311">
        <v>616</v>
      </c>
      <c r="I514" s="311">
        <v>0</v>
      </c>
      <c r="J514" s="311">
        <v>433.8</v>
      </c>
      <c r="K514" s="192">
        <f t="shared" si="153"/>
        <v>2730352.9</v>
      </c>
      <c r="L514" s="192">
        <v>0</v>
      </c>
      <c r="M514" s="192">
        <v>0</v>
      </c>
      <c r="N514" s="192">
        <v>0</v>
      </c>
      <c r="O514" s="211">
        <f>IFERROR(
  IF(LOOKUP(2,1/($R$16:$R514&lt;&gt;""),$R$16:$R514)="12.2026",
    VLOOKUP(LOOKUP(2,1/($B$16:$B514&lt;&gt;""),$B$16:$B514), [1]Лист1!$C$12:$D$1205, 2, 0),
  IF(LOOKUP(2,1/($R$16:$R514&lt;&gt;""),$R$16:$R514)="12.2027",
    VLOOKUP(LOOKUP(2,1/($B$16:$B514&lt;&gt;""),$B$16:$B514), [1]Лист1!$C$1209:$D$2016, 2, 0),
  IF(LOOKUP(2,1/($R$16:$R514&lt;&gt;""),$R$16:$R514)="12.2028",
    VLOOKUP(LOOKUP(2,1/($B$16:$B514&lt;&gt;""),$B$16:$B514), [1]Лист1!$C$2020:$D$2907, 2, 0),
  ""))), "")</f>
        <v>2730352.9</v>
      </c>
      <c r="P514" s="192">
        <f t="shared" ref="P514" si="156">K514/H514</f>
        <v>4432.3910714285712</v>
      </c>
      <c r="Q514" s="196">
        <v>9673</v>
      </c>
      <c r="R514" s="188" t="s">
        <v>565</v>
      </c>
      <c r="S514" s="116"/>
      <c r="T514" s="194"/>
      <c r="U514" s="190"/>
      <c r="V514" s="190"/>
      <c r="W514" s="190"/>
      <c r="X514" s="203"/>
      <c r="Y514" s="203"/>
      <c r="Z514" s="5"/>
      <c r="AA514" s="5"/>
      <c r="AB514" s="5"/>
      <c r="AC514" s="117"/>
      <c r="AD514" s="5"/>
      <c r="AE514" s="5"/>
      <c r="AF514" s="5"/>
      <c r="AG514" s="117"/>
      <c r="AH514" s="118"/>
      <c r="AI514" s="118"/>
      <c r="AJ514" s="97"/>
      <c r="AK514" s="48"/>
      <c r="AL514" s="48"/>
      <c r="AM514" s="48"/>
    </row>
    <row r="515" spans="1:39" ht="30" customHeight="1" x14ac:dyDescent="0.25">
      <c r="A515" s="310"/>
      <c r="B515" s="318"/>
      <c r="C515" s="310"/>
      <c r="D515" s="310"/>
      <c r="E515" s="355"/>
      <c r="F515" s="310"/>
      <c r="G515" s="310"/>
      <c r="H515" s="312"/>
      <c r="I515" s="312"/>
      <c r="J515" s="312"/>
      <c r="K515" s="211">
        <f t="shared" si="153"/>
        <v>2757320</v>
      </c>
      <c r="L515" s="211">
        <v>0</v>
      </c>
      <c r="M515" s="211">
        <v>0</v>
      </c>
      <c r="N515" s="211">
        <v>0</v>
      </c>
      <c r="O515" s="211">
        <f>IFERROR(
  IF(LOOKUP(2,1/($R$16:$R515&lt;&gt;""),$R$16:$R515)="12.2026",
    VLOOKUP(LOOKUP(2,1/($B$16:$B515&lt;&gt;""),$B$16:$B515), [1]Лист1!$C$12:$D$1205, 2, 0),
  IF(LOOKUP(2,1/($R$16:$R515&lt;&gt;""),$R$16:$R515)="12.2027",
    VLOOKUP(LOOKUP(2,1/($B$16:$B515&lt;&gt;""),$B$16:$B515), [1]Лист1!$C$1209:$D$2016, 2, 0),
  IF(LOOKUP(2,1/($R$16:$R515&lt;&gt;""),$R$16:$R515)="12.2028",
    VLOOKUP(LOOKUP(2,1/($B$16:$B515&lt;&gt;""),$B$16:$B515), [1]Лист1!$C$2020:$D$2907, 2, 0),
  ""))), "")</f>
        <v>2757320</v>
      </c>
      <c r="P515" s="211">
        <f>K515/H514</f>
        <v>4476.1688311688313</v>
      </c>
      <c r="Q515" s="237">
        <v>9673</v>
      </c>
      <c r="R515" s="218" t="s">
        <v>563</v>
      </c>
      <c r="S515" s="116"/>
      <c r="T515" s="194"/>
      <c r="U515" s="190"/>
      <c r="V515" s="190"/>
      <c r="W515" s="190"/>
      <c r="X515" s="203"/>
      <c r="Y515" s="203"/>
      <c r="Z515" s="5"/>
      <c r="AA515" s="5"/>
      <c r="AB515" s="5"/>
      <c r="AC515" s="117"/>
      <c r="AD515" s="5"/>
      <c r="AE515" s="5"/>
      <c r="AF515" s="5"/>
      <c r="AG515" s="117"/>
      <c r="AH515" s="118"/>
      <c r="AI515" s="118"/>
      <c r="AJ515" s="97"/>
      <c r="AK515" s="48"/>
      <c r="AL515" s="48"/>
      <c r="AM515" s="48"/>
    </row>
    <row r="516" spans="1:39" ht="30" customHeight="1" x14ac:dyDescent="0.25">
      <c r="A516" s="309">
        <f>IF(B516&lt;&gt;"",MAX(A$1:A515)+1,"")</f>
        <v>468</v>
      </c>
      <c r="B516" s="317" t="s">
        <v>2360</v>
      </c>
      <c r="C516" s="309">
        <v>1958</v>
      </c>
      <c r="D516" s="309" t="s">
        <v>1844</v>
      </c>
      <c r="E516" s="354" t="s">
        <v>16</v>
      </c>
      <c r="F516" s="309">
        <v>2</v>
      </c>
      <c r="G516" s="309">
        <v>2</v>
      </c>
      <c r="H516" s="311">
        <v>705.8</v>
      </c>
      <c r="I516" s="311">
        <v>0</v>
      </c>
      <c r="J516" s="311">
        <v>427.9</v>
      </c>
      <c r="K516" s="211">
        <f t="shared" si="153"/>
        <v>4960000</v>
      </c>
      <c r="L516" s="211">
        <v>0</v>
      </c>
      <c r="M516" s="211">
        <v>0</v>
      </c>
      <c r="N516" s="211">
        <v>0</v>
      </c>
      <c r="O516" s="211">
        <f>IFERROR(
  IF(LOOKUP(2,1/($R$16:$R516&lt;&gt;""),$R$16:$R516)="12.2026",
    VLOOKUP(LOOKUP(2,1/($B$16:$B516&lt;&gt;""),$B$16:$B516), [1]Лист1!$C$12:$D$1205, 2, 0),
  IF(LOOKUP(2,1/($R$16:$R516&lt;&gt;""),$R$16:$R516)="12.2027",
    VLOOKUP(LOOKUP(2,1/($B$16:$B516&lt;&gt;""),$B$16:$B516), [1]Лист1!$C$1209:$D$2016, 2, 0),
  IF(LOOKUP(2,1/($R$16:$R516&lt;&gt;""),$R$16:$R516)="12.2028",
    VLOOKUP(LOOKUP(2,1/($B$16:$B516&lt;&gt;""),$B$16:$B516), [1]Лист1!$C$2020:$D$2907, 2, 0),
  ""))), "")</f>
        <v>4960000</v>
      </c>
      <c r="P516" s="211">
        <f t="shared" ref="P516" si="157">K516/H516</f>
        <v>7027.4865400963454</v>
      </c>
      <c r="Q516" s="237">
        <v>9673</v>
      </c>
      <c r="R516" s="218" t="s">
        <v>565</v>
      </c>
      <c r="S516" s="116"/>
      <c r="T516" s="194"/>
      <c r="U516" s="190"/>
      <c r="V516" s="190"/>
      <c r="W516" s="190"/>
      <c r="X516" s="203"/>
      <c r="Y516" s="203"/>
      <c r="Z516" s="5"/>
      <c r="AA516" s="5"/>
      <c r="AB516" s="5"/>
      <c r="AC516" s="117"/>
      <c r="AD516" s="5"/>
      <c r="AE516" s="5"/>
      <c r="AF516" s="5"/>
      <c r="AG516" s="117"/>
      <c r="AH516" s="118"/>
      <c r="AI516" s="118"/>
      <c r="AJ516" s="97"/>
      <c r="AK516" s="48"/>
      <c r="AL516" s="48"/>
      <c r="AM516" s="48"/>
    </row>
    <row r="517" spans="1:39" ht="30" customHeight="1" x14ac:dyDescent="0.25">
      <c r="A517" s="310"/>
      <c r="B517" s="318"/>
      <c r="C517" s="310"/>
      <c r="D517" s="310"/>
      <c r="E517" s="355"/>
      <c r="F517" s="310"/>
      <c r="G517" s="310"/>
      <c r="H517" s="312"/>
      <c r="I517" s="312"/>
      <c r="J517" s="312"/>
      <c r="K517" s="211">
        <f t="shared" si="153"/>
        <v>1950520</v>
      </c>
      <c r="L517" s="211">
        <v>0</v>
      </c>
      <c r="M517" s="211">
        <v>0</v>
      </c>
      <c r="N517" s="211">
        <v>0</v>
      </c>
      <c r="O517" s="211">
        <f>IFERROR(
  IF(LOOKUP(2,1/($R$16:$R517&lt;&gt;""),$R$16:$R517)="12.2026",
    VLOOKUP(LOOKUP(2,1/($B$16:$B517&lt;&gt;""),$B$16:$B517), [1]Лист1!$C$12:$D$1205, 2, 0),
  IF(LOOKUP(2,1/($R$16:$R517&lt;&gt;""),$R$16:$R517)="12.2027",
    VLOOKUP(LOOKUP(2,1/($B$16:$B517&lt;&gt;""),$B$16:$B517), [1]Лист1!$C$1209:$D$2016, 2, 0),
  IF(LOOKUP(2,1/($R$16:$R517&lt;&gt;""),$R$16:$R517)="12.2028",
    VLOOKUP(LOOKUP(2,1/($B$16:$B517&lt;&gt;""),$B$16:$B517), [1]Лист1!$C$2020:$D$2907, 2, 0),
  ""))), "")</f>
        <v>1950520</v>
      </c>
      <c r="P517" s="211">
        <f>K517/H516</f>
        <v>2763.5590818928877</v>
      </c>
      <c r="Q517" s="237">
        <v>9673</v>
      </c>
      <c r="R517" s="218" t="s">
        <v>563</v>
      </c>
      <c r="S517" s="43"/>
      <c r="T517" s="44"/>
      <c r="U517" s="33"/>
      <c r="V517" s="33"/>
      <c r="W517" s="33"/>
      <c r="X517" s="45"/>
      <c r="Y517" s="45"/>
      <c r="Z517" s="8"/>
      <c r="AA517" s="8"/>
      <c r="AB517" s="8"/>
      <c r="AC517" s="46"/>
      <c r="AD517" s="8"/>
      <c r="AE517" s="8"/>
      <c r="AF517" s="8"/>
      <c r="AG517" s="46"/>
      <c r="AH517" s="47"/>
      <c r="AI517" s="47"/>
      <c r="AJ517" s="43"/>
      <c r="AK517" s="48"/>
      <c r="AL517" s="48"/>
      <c r="AM517" s="48"/>
    </row>
    <row r="518" spans="1:39" ht="30" customHeight="1" x14ac:dyDescent="0.25">
      <c r="A518" s="212">
        <f>IF(B518&lt;&gt;"",MAX(A$1:A517)+1,"")</f>
        <v>469</v>
      </c>
      <c r="B518" s="223" t="s">
        <v>760</v>
      </c>
      <c r="C518" s="50">
        <v>1971</v>
      </c>
      <c r="D518" s="212" t="s">
        <v>1844</v>
      </c>
      <c r="E518" s="50" t="s">
        <v>16</v>
      </c>
      <c r="F518" s="50">
        <v>5</v>
      </c>
      <c r="G518" s="50">
        <v>4</v>
      </c>
      <c r="H518" s="211">
        <v>265.5</v>
      </c>
      <c r="I518" s="211">
        <v>0</v>
      </c>
      <c r="J518" s="211">
        <v>133</v>
      </c>
      <c r="K518" s="211">
        <f t="shared" ref="K518:K520" si="158">SUM(L518:O518)</f>
        <v>12430704.5</v>
      </c>
      <c r="L518" s="211">
        <v>0</v>
      </c>
      <c r="M518" s="211">
        <v>0</v>
      </c>
      <c r="N518" s="211">
        <v>0</v>
      </c>
      <c r="O518" s="211">
        <f>IFERROR(
  IF(LOOKUP(2,1/($R$16:$R518&lt;&gt;""),$R$16:$R518)="12.2026",
    VLOOKUP(LOOKUP(2,1/($B$16:$B518&lt;&gt;""),$B$16:$B518), [1]Лист1!$C$12:$D$1205, 2, 0),
  IF(LOOKUP(2,1/($R$16:$R518&lt;&gt;""),$R$16:$R518)="12.2027",
    VLOOKUP(LOOKUP(2,1/($B$16:$B518&lt;&gt;""),$B$16:$B518), [1]Лист1!$C$1209:$D$2016, 2, 0),
  IF(LOOKUP(2,1/($R$16:$R518&lt;&gt;""),$R$16:$R518)="12.2028",
    VLOOKUP(LOOKUP(2,1/($B$16:$B518&lt;&gt;""),$B$16:$B518), [1]Лист1!$C$2020:$D$2907, 2, 0),
  ""))), "")</f>
        <v>12430704.5</v>
      </c>
      <c r="P518" s="211">
        <f t="shared" ref="P518:P520" si="159">K518/H518</f>
        <v>46819.979284369118</v>
      </c>
      <c r="Q518" s="211">
        <v>9673</v>
      </c>
      <c r="R518" s="218" t="s">
        <v>563</v>
      </c>
      <c r="S518" s="116"/>
      <c r="T518" s="194"/>
      <c r="U518" s="190"/>
      <c r="V518" s="190"/>
      <c r="W518" s="190"/>
      <c r="X518" s="203"/>
      <c r="Y518" s="203"/>
      <c r="Z518" s="5"/>
      <c r="AA518" s="5"/>
      <c r="AB518" s="5"/>
      <c r="AC518" s="117"/>
      <c r="AD518" s="5"/>
      <c r="AE518" s="5"/>
      <c r="AF518" s="5"/>
      <c r="AG518" s="117"/>
      <c r="AH518" s="118"/>
      <c r="AI518" s="118"/>
      <c r="AJ518" s="97"/>
      <c r="AK518" s="48"/>
      <c r="AL518" s="48"/>
      <c r="AM518" s="48"/>
    </row>
    <row r="519" spans="1:39" ht="30" customHeight="1" x14ac:dyDescent="0.25">
      <c r="A519" s="212">
        <f>IF(B519&lt;&gt;"",MAX(A$1:A518)+1,"")</f>
        <v>470</v>
      </c>
      <c r="B519" s="223" t="s">
        <v>2607</v>
      </c>
      <c r="C519" s="212">
        <v>2002</v>
      </c>
      <c r="D519" s="212" t="s">
        <v>1844</v>
      </c>
      <c r="E519" s="50" t="s">
        <v>16</v>
      </c>
      <c r="F519" s="212">
        <v>3</v>
      </c>
      <c r="G519" s="212">
        <v>3</v>
      </c>
      <c r="H519" s="211">
        <v>1000</v>
      </c>
      <c r="I519" s="211">
        <v>0</v>
      </c>
      <c r="J519" s="211">
        <v>768</v>
      </c>
      <c r="K519" s="211">
        <f t="shared" si="158"/>
        <v>200000</v>
      </c>
      <c r="L519" s="211">
        <v>0</v>
      </c>
      <c r="M519" s="211">
        <v>0</v>
      </c>
      <c r="N519" s="211">
        <v>0</v>
      </c>
      <c r="O519" s="211">
        <f>IFERROR(
  IF(LOOKUP(2,1/($R$16:$R519&lt;&gt;""),$R$16:$R519)="12.2026",
    VLOOKUP(LOOKUP(2,1/($B$16:$B519&lt;&gt;""),$B$16:$B519), [1]Лист1!$C$12:$D$1205, 2, 0),
  IF(LOOKUP(2,1/($R$16:$R519&lt;&gt;""),$R$16:$R519)="12.2027",
    VLOOKUP(LOOKUP(2,1/($B$16:$B519&lt;&gt;""),$B$16:$B519), [1]Лист1!$C$1209:$D$2016, 2, 0),
  IF(LOOKUP(2,1/($R$16:$R519&lt;&gt;""),$R$16:$R519)="12.2028",
    VLOOKUP(LOOKUP(2,1/($B$16:$B519&lt;&gt;""),$B$16:$B519), [1]Лист1!$C$2020:$D$2907, 2, 0),
  ""))), "")</f>
        <v>200000</v>
      </c>
      <c r="P519" s="211">
        <f t="shared" si="159"/>
        <v>200</v>
      </c>
      <c r="Q519" s="211">
        <v>9673</v>
      </c>
      <c r="R519" s="218" t="s">
        <v>565</v>
      </c>
      <c r="S519" s="48"/>
    </row>
    <row r="520" spans="1:39" ht="30" customHeight="1" x14ac:dyDescent="0.25">
      <c r="A520" s="212">
        <f>IF(B520&lt;&gt;"",MAX(A$1:A519)+1,"")</f>
        <v>471</v>
      </c>
      <c r="B520" s="223" t="s">
        <v>1828</v>
      </c>
      <c r="C520" s="221">
        <v>1975</v>
      </c>
      <c r="D520" s="198" t="s">
        <v>1844</v>
      </c>
      <c r="E520" s="221" t="s">
        <v>16</v>
      </c>
      <c r="F520" s="221">
        <v>2</v>
      </c>
      <c r="G520" s="221">
        <v>2</v>
      </c>
      <c r="H520" s="211">
        <v>421</v>
      </c>
      <c r="I520" s="211">
        <v>105.6</v>
      </c>
      <c r="J520" s="211">
        <v>268.8</v>
      </c>
      <c r="K520" s="211">
        <f t="shared" si="158"/>
        <v>1900295</v>
      </c>
      <c r="L520" s="211">
        <v>0</v>
      </c>
      <c r="M520" s="211">
        <v>0</v>
      </c>
      <c r="N520" s="211">
        <v>0</v>
      </c>
      <c r="O520" s="211">
        <f>IFERROR(
  IF(LOOKUP(2,1/($R$16:$R520&lt;&gt;""),$R$16:$R520)="12.2026",
    VLOOKUP(LOOKUP(2,1/($B$16:$B520&lt;&gt;""),$B$16:$B520), [1]Лист1!$C$12:$D$1205, 2, 0),
  IF(LOOKUP(2,1/($R$16:$R520&lt;&gt;""),$R$16:$R520)="12.2027",
    VLOOKUP(LOOKUP(2,1/($B$16:$B520&lt;&gt;""),$B$16:$B520), [1]Лист1!$C$1209:$D$2016, 2, 0),
  IF(LOOKUP(2,1/($R$16:$R520&lt;&gt;""),$R$16:$R520)="12.2028",
    VLOOKUP(LOOKUP(2,1/($B$16:$B520&lt;&gt;""),$B$16:$B520), [1]Лист1!$C$2020:$D$2907, 2, 0),
  ""))), "")</f>
        <v>1900295</v>
      </c>
      <c r="P520" s="211">
        <f t="shared" si="159"/>
        <v>4513.7648456057004</v>
      </c>
      <c r="Q520" s="211">
        <v>9673</v>
      </c>
      <c r="R520" s="218" t="s">
        <v>564</v>
      </c>
      <c r="S520" s="48"/>
    </row>
    <row r="521" spans="1:39" ht="30" customHeight="1" x14ac:dyDescent="0.25">
      <c r="A521" s="309">
        <f>IF(B521&lt;&gt;"",MAX(A$1:A520)+1,"")</f>
        <v>472</v>
      </c>
      <c r="B521" s="317" t="s">
        <v>2361</v>
      </c>
      <c r="C521" s="309">
        <v>1972</v>
      </c>
      <c r="D521" s="309" t="s">
        <v>1844</v>
      </c>
      <c r="E521" s="354" t="s">
        <v>16</v>
      </c>
      <c r="F521" s="309">
        <v>2</v>
      </c>
      <c r="G521" s="309">
        <v>1</v>
      </c>
      <c r="H521" s="311">
        <v>410</v>
      </c>
      <c r="I521" s="311">
        <v>0</v>
      </c>
      <c r="J521" s="311">
        <v>330</v>
      </c>
      <c r="K521" s="211">
        <f t="shared" ref="K521:K523" si="160">SUM(L521:O521)</f>
        <v>2766750</v>
      </c>
      <c r="L521" s="211">
        <v>0</v>
      </c>
      <c r="M521" s="211">
        <v>0</v>
      </c>
      <c r="N521" s="211">
        <v>0</v>
      </c>
      <c r="O521" s="211">
        <f>IFERROR(
  IF(LOOKUP(2,1/($R$16:$R521&lt;&gt;""),$R$16:$R521)="12.2026",
    VLOOKUP(LOOKUP(2,1/($B$16:$B521&lt;&gt;""),$B$16:$B521), [1]Лист1!$C$12:$D$1205, 2, 0),
  IF(LOOKUP(2,1/($R$16:$R521&lt;&gt;""),$R$16:$R521)="12.2027",
    VLOOKUP(LOOKUP(2,1/($B$16:$B521&lt;&gt;""),$B$16:$B521), [1]Лист1!$C$1209:$D$2016, 2, 0),
  IF(LOOKUP(2,1/($R$16:$R521&lt;&gt;""),$R$16:$R521)="12.2028",
    VLOOKUP(LOOKUP(2,1/($B$16:$B521&lt;&gt;""),$B$16:$B521), [1]Лист1!$C$2020:$D$2907, 2, 0),
  ""))), "")</f>
        <v>2766750</v>
      </c>
      <c r="P521" s="211">
        <f t="shared" ref="P521:P523" si="161">K521/H521</f>
        <v>6748.1707317073169</v>
      </c>
      <c r="Q521" s="237">
        <v>9673</v>
      </c>
      <c r="R521" s="218" t="s">
        <v>565</v>
      </c>
      <c r="S521" s="116"/>
      <c r="T521" s="194"/>
      <c r="U521" s="190"/>
      <c r="V521" s="190"/>
      <c r="W521" s="190"/>
      <c r="X521" s="203"/>
      <c r="Y521" s="203"/>
      <c r="Z521" s="5"/>
      <c r="AA521" s="5"/>
      <c r="AB521" s="5"/>
      <c r="AC521" s="117"/>
      <c r="AD521" s="5"/>
      <c r="AE521" s="5"/>
      <c r="AF521" s="5"/>
      <c r="AG521" s="117"/>
      <c r="AH521" s="118"/>
      <c r="AI521" s="118"/>
      <c r="AJ521" s="97"/>
      <c r="AK521" s="48"/>
      <c r="AL521" s="48"/>
      <c r="AM521" s="48"/>
    </row>
    <row r="522" spans="1:39" ht="30" customHeight="1" x14ac:dyDescent="0.25">
      <c r="A522" s="310"/>
      <c r="B522" s="318"/>
      <c r="C522" s="310"/>
      <c r="D522" s="310"/>
      <c r="E522" s="355"/>
      <c r="F522" s="310"/>
      <c r="G522" s="310"/>
      <c r="H522" s="312"/>
      <c r="I522" s="312"/>
      <c r="J522" s="312"/>
      <c r="K522" s="211">
        <f t="shared" ref="K522" si="162">SUM(L522:O522)</f>
        <v>457130</v>
      </c>
      <c r="L522" s="211">
        <v>0</v>
      </c>
      <c r="M522" s="211">
        <v>0</v>
      </c>
      <c r="N522" s="211">
        <v>0</v>
      </c>
      <c r="O522" s="211">
        <f>IFERROR(
  IF(LOOKUP(2,1/($R$16:$R522&lt;&gt;""),$R$16:$R522)="12.2026",
    VLOOKUP(LOOKUP(2,1/($B$16:$B522&lt;&gt;""),$B$16:$B522), [1]Лист1!$C$12:$D$1205, 2, 0),
  IF(LOOKUP(2,1/($R$16:$R522&lt;&gt;""),$R$16:$R522)="12.2027",
    VLOOKUP(LOOKUP(2,1/($B$16:$B522&lt;&gt;""),$B$16:$B522), [1]Лист1!$C$1209:$D$2016, 2, 0),
  IF(LOOKUP(2,1/($R$16:$R522&lt;&gt;""),$R$16:$R522)="12.2028",
    VLOOKUP(LOOKUP(2,1/($B$16:$B522&lt;&gt;""),$B$16:$B522), [1]Лист1!$C$2020:$D$2907, 2, 0),
  ""))), "")</f>
        <v>457130</v>
      </c>
      <c r="P522" s="211">
        <f>K522/H521</f>
        <v>1114.9512195121952</v>
      </c>
      <c r="Q522" s="237">
        <v>9673</v>
      </c>
      <c r="R522" s="218" t="s">
        <v>563</v>
      </c>
      <c r="S522" s="116"/>
      <c r="T522" s="194"/>
      <c r="U522" s="190"/>
      <c r="V522" s="190"/>
      <c r="W522" s="190"/>
      <c r="X522" s="203"/>
      <c r="Y522" s="203"/>
      <c r="Z522" s="5"/>
      <c r="AA522" s="5"/>
      <c r="AB522" s="5"/>
      <c r="AC522" s="117"/>
      <c r="AD522" s="5"/>
      <c r="AE522" s="5"/>
      <c r="AF522" s="5"/>
      <c r="AG522" s="117"/>
      <c r="AH522" s="118"/>
      <c r="AI522" s="118"/>
      <c r="AJ522" s="97"/>
      <c r="AK522" s="48"/>
      <c r="AL522" s="48"/>
      <c r="AM522" s="48"/>
    </row>
    <row r="523" spans="1:39" ht="30" customHeight="1" x14ac:dyDescent="0.25">
      <c r="A523" s="212">
        <f>IF(B523&lt;&gt;"",MAX(A$1:A522)+1,"")</f>
        <v>473</v>
      </c>
      <c r="B523" s="223" t="s">
        <v>2362</v>
      </c>
      <c r="C523" s="212">
        <v>1975</v>
      </c>
      <c r="D523" s="212" t="s">
        <v>1844</v>
      </c>
      <c r="E523" s="50" t="s">
        <v>16</v>
      </c>
      <c r="F523" s="212">
        <v>2</v>
      </c>
      <c r="G523" s="212">
        <v>2</v>
      </c>
      <c r="H523" s="211">
        <v>789</v>
      </c>
      <c r="I523" s="211">
        <v>0</v>
      </c>
      <c r="J523" s="211">
        <v>701</v>
      </c>
      <c r="K523" s="211">
        <f t="shared" si="160"/>
        <v>7879657.0999999996</v>
      </c>
      <c r="L523" s="211">
        <v>0</v>
      </c>
      <c r="M523" s="211">
        <v>0</v>
      </c>
      <c r="N523" s="211">
        <v>0</v>
      </c>
      <c r="O523" s="211">
        <f>IFERROR(
  IF(LOOKUP(2,1/($R$16:$R523&lt;&gt;""),$R$16:$R523)="12.2026",
    VLOOKUP(LOOKUP(2,1/($B$16:$B523&lt;&gt;""),$B$16:$B523), [1]Лист1!$C$12:$D$1205, 2, 0),
  IF(LOOKUP(2,1/($R$16:$R523&lt;&gt;""),$R$16:$R523)="12.2027",
    VLOOKUP(LOOKUP(2,1/($B$16:$B523&lt;&gt;""),$B$16:$B523), [1]Лист1!$C$1209:$D$2016, 2, 0),
  IF(LOOKUP(2,1/($R$16:$R523&lt;&gt;""),$R$16:$R523)="12.2028",
    VLOOKUP(LOOKUP(2,1/($B$16:$B523&lt;&gt;""),$B$16:$B523), [1]Лист1!$C$2020:$D$2907, 2, 0),
  ""))), "")</f>
        <v>7879657.0999999996</v>
      </c>
      <c r="P523" s="211">
        <f t="shared" si="161"/>
        <v>9986.8911280101383</v>
      </c>
      <c r="Q523" s="237">
        <v>9673</v>
      </c>
      <c r="R523" s="218" t="s">
        <v>565</v>
      </c>
      <c r="S523" s="116"/>
      <c r="T523" s="194"/>
      <c r="U523" s="190"/>
      <c r="V523" s="190"/>
      <c r="W523" s="190"/>
      <c r="X523" s="203"/>
      <c r="Y523" s="203"/>
      <c r="Z523" s="5"/>
      <c r="AA523" s="5"/>
      <c r="AB523" s="5"/>
      <c r="AC523" s="117"/>
      <c r="AD523" s="5"/>
      <c r="AE523" s="5"/>
      <c r="AF523" s="5"/>
      <c r="AG523" s="117"/>
      <c r="AH523" s="118"/>
      <c r="AI523" s="118"/>
      <c r="AJ523" s="97"/>
      <c r="AK523" s="48"/>
      <c r="AL523" s="48"/>
      <c r="AM523" s="48"/>
    </row>
    <row r="524" spans="1:39" ht="30" customHeight="1" x14ac:dyDescent="0.25">
      <c r="A524" s="182" t="s">
        <v>2083</v>
      </c>
      <c r="B524" s="182"/>
      <c r="C524" s="182"/>
      <c r="D524" s="182"/>
      <c r="E524" s="182"/>
      <c r="F524" s="182"/>
      <c r="G524" s="182"/>
      <c r="H524" s="182"/>
      <c r="I524" s="182"/>
      <c r="J524" s="182"/>
      <c r="K524" s="182"/>
      <c r="L524" s="182"/>
      <c r="M524" s="182"/>
      <c r="N524" s="182"/>
      <c r="O524" s="182"/>
      <c r="P524" s="182"/>
      <c r="Q524" s="182"/>
      <c r="R524" s="182"/>
      <c r="S524" s="87"/>
    </row>
    <row r="525" spans="1:39" ht="30" customHeight="1" x14ac:dyDescent="0.25">
      <c r="A525" s="382" t="s">
        <v>2084</v>
      </c>
      <c r="B525" s="382"/>
      <c r="C525" s="217" t="s">
        <v>17</v>
      </c>
      <c r="D525" s="61" t="s">
        <v>17</v>
      </c>
      <c r="E525" s="217" t="s">
        <v>17</v>
      </c>
      <c r="F525" s="217" t="s">
        <v>17</v>
      </c>
      <c r="G525" s="217" t="s">
        <v>17</v>
      </c>
      <c r="H525" s="27">
        <f>SUM(H526:H552)</f>
        <v>34906.299999999996</v>
      </c>
      <c r="I525" s="27">
        <f t="shared" ref="I525:O525" si="163">SUM(I526:I552)</f>
        <v>2732.7</v>
      </c>
      <c r="J525" s="27">
        <f t="shared" si="163"/>
        <v>29467.300000000003</v>
      </c>
      <c r="K525" s="27">
        <f t="shared" si="163"/>
        <v>175591880.46000001</v>
      </c>
      <c r="L525" s="27">
        <f t="shared" si="163"/>
        <v>0</v>
      </c>
      <c r="M525" s="27">
        <f t="shared" si="163"/>
        <v>0</v>
      </c>
      <c r="N525" s="27">
        <f t="shared" si="163"/>
        <v>0</v>
      </c>
      <c r="O525" s="27">
        <f t="shared" si="163"/>
        <v>175591880.46000001</v>
      </c>
      <c r="P525" s="27">
        <f t="shared" ref="P525:P534" si="164">K525/H525</f>
        <v>5030.3779105777476</v>
      </c>
      <c r="Q525" s="27" t="s">
        <v>17</v>
      </c>
      <c r="R525" s="78" t="s">
        <v>17</v>
      </c>
      <c r="S525" s="48"/>
    </row>
    <row r="526" spans="1:39" s="33" customFormat="1" ht="30" customHeight="1" x14ac:dyDescent="0.25">
      <c r="A526" s="212">
        <f>IF(B526&lt;&gt;"",MAX(A$1:A525)+1,"")</f>
        <v>474</v>
      </c>
      <c r="B526" s="223" t="s">
        <v>763</v>
      </c>
      <c r="C526" s="212">
        <v>1954</v>
      </c>
      <c r="D526" s="212" t="s">
        <v>1844</v>
      </c>
      <c r="E526" s="210" t="s">
        <v>16</v>
      </c>
      <c r="F526" s="210">
        <v>2</v>
      </c>
      <c r="G526" s="210">
        <v>1</v>
      </c>
      <c r="H526" s="211">
        <v>360.5</v>
      </c>
      <c r="I526" s="211">
        <v>147.9</v>
      </c>
      <c r="J526" s="211">
        <v>212.6</v>
      </c>
      <c r="K526" s="211">
        <f t="shared" ref="K526:K533" si="165">SUM(L526:O526)</f>
        <v>5589400</v>
      </c>
      <c r="L526" s="211">
        <v>0</v>
      </c>
      <c r="M526" s="211">
        <v>0</v>
      </c>
      <c r="N526" s="211">
        <v>0</v>
      </c>
      <c r="O526" s="211">
        <f>IFERROR(
  IF(LOOKUP(2,1/($R$16:$R526&lt;&gt;""),$R$16:$R526)="12.2026",
    VLOOKUP(LOOKUP(2,1/($B$16:$B526&lt;&gt;""),$B$16:$B526), [1]Лист1!$C$12:$D$1205, 2, 0),
  IF(LOOKUP(2,1/($R$16:$R526&lt;&gt;""),$R$16:$R526)="12.2027",
    VLOOKUP(LOOKUP(2,1/($B$16:$B526&lt;&gt;""),$B$16:$B526), [1]Лист1!$C$1209:$D$2016, 2, 0),
  IF(LOOKUP(2,1/($R$16:$R526&lt;&gt;""),$R$16:$R526)="12.2028",
    VLOOKUP(LOOKUP(2,1/($B$16:$B526&lt;&gt;""),$B$16:$B526), [1]Лист1!$C$2020:$D$2907, 2, 0),
  ""))), "")</f>
        <v>5589400</v>
      </c>
      <c r="P526" s="211">
        <f t="shared" ref="P526:P533" si="166">K526/H526</f>
        <v>15504.576976421637</v>
      </c>
      <c r="Q526" s="211">
        <v>9673</v>
      </c>
      <c r="R526" s="218" t="s">
        <v>563</v>
      </c>
      <c r="S526" s="32"/>
      <c r="T526" s="32"/>
      <c r="U526" s="32"/>
    </row>
    <row r="527" spans="1:39" s="33" customFormat="1" ht="30" customHeight="1" x14ac:dyDescent="0.25">
      <c r="A527" s="212">
        <f>IF(B527&lt;&gt;"",MAX(A$1:A526)+1,"")</f>
        <v>475</v>
      </c>
      <c r="B527" s="223" t="s">
        <v>764</v>
      </c>
      <c r="C527" s="212">
        <v>1968</v>
      </c>
      <c r="D527" s="212" t="s">
        <v>1844</v>
      </c>
      <c r="E527" s="210" t="s">
        <v>16</v>
      </c>
      <c r="F527" s="210">
        <v>2</v>
      </c>
      <c r="G527" s="210">
        <v>2</v>
      </c>
      <c r="H527" s="211">
        <v>654.79999999999995</v>
      </c>
      <c r="I527" s="211">
        <v>146.69999999999999</v>
      </c>
      <c r="J527" s="211">
        <v>508.1</v>
      </c>
      <c r="K527" s="211">
        <f t="shared" si="165"/>
        <v>8821005.1999999993</v>
      </c>
      <c r="L527" s="211">
        <v>0</v>
      </c>
      <c r="M527" s="211">
        <v>0</v>
      </c>
      <c r="N527" s="211">
        <v>0</v>
      </c>
      <c r="O527" s="211">
        <f>IFERROR(
  IF(LOOKUP(2,1/($R$16:$R527&lt;&gt;""),$R$16:$R527)="12.2026",
    VLOOKUP(LOOKUP(2,1/($B$16:$B527&lt;&gt;""),$B$16:$B527), [1]Лист1!$C$12:$D$1205, 2, 0),
  IF(LOOKUP(2,1/($R$16:$R527&lt;&gt;""),$R$16:$R527)="12.2027",
    VLOOKUP(LOOKUP(2,1/($B$16:$B527&lt;&gt;""),$B$16:$B527), [1]Лист1!$C$1209:$D$2016, 2, 0),
  IF(LOOKUP(2,1/($R$16:$R527&lt;&gt;""),$R$16:$R527)="12.2028",
    VLOOKUP(LOOKUP(2,1/($B$16:$B527&lt;&gt;""),$B$16:$B527), [1]Лист1!$C$2020:$D$2907, 2, 0),
  ""))), "")</f>
        <v>8821005.1999999993</v>
      </c>
      <c r="P527" s="211">
        <f t="shared" si="166"/>
        <v>13471.2968845449</v>
      </c>
      <c r="Q527" s="211">
        <v>9673</v>
      </c>
      <c r="R527" s="218" t="s">
        <v>563</v>
      </c>
      <c r="S527" s="32"/>
      <c r="T527" s="32"/>
      <c r="U527" s="32"/>
    </row>
    <row r="528" spans="1:39" s="33" customFormat="1" ht="30" customHeight="1" x14ac:dyDescent="0.25">
      <c r="A528" s="212">
        <f>IF(B528&lt;&gt;"",MAX(A$1:A527)+1,"")</f>
        <v>476</v>
      </c>
      <c r="B528" s="223" t="s">
        <v>2527</v>
      </c>
      <c r="C528" s="212">
        <v>1979</v>
      </c>
      <c r="D528" s="210" t="s">
        <v>1844</v>
      </c>
      <c r="E528" s="212" t="s">
        <v>16</v>
      </c>
      <c r="F528" s="212">
        <v>2</v>
      </c>
      <c r="G528" s="212">
        <v>2</v>
      </c>
      <c r="H528" s="211">
        <v>1062.4000000000001</v>
      </c>
      <c r="I528" s="211">
        <v>0</v>
      </c>
      <c r="J528" s="211">
        <v>728.5</v>
      </c>
      <c r="K528" s="211">
        <f t="shared" ref="K528" si="167">SUM(L528:O528)</f>
        <v>7503521.6000000006</v>
      </c>
      <c r="L528" s="211">
        <v>0</v>
      </c>
      <c r="M528" s="211">
        <v>0</v>
      </c>
      <c r="N528" s="211">
        <v>0</v>
      </c>
      <c r="O528" s="211">
        <f>IFERROR(
  IF(LOOKUP(2,1/($R$16:$R528&lt;&gt;""),$R$16:$R528)="12.2026",
    VLOOKUP(LOOKUP(2,1/($B$16:$B528&lt;&gt;""),$B$16:$B528), [1]Лист1!$C$12:$D$1205, 2, 0),
  IF(LOOKUP(2,1/($R$16:$R528&lt;&gt;""),$R$16:$R528)="12.2027",
    VLOOKUP(LOOKUP(2,1/($B$16:$B528&lt;&gt;""),$B$16:$B528), [1]Лист1!$C$1209:$D$2016, 2, 0),
  IF(LOOKUP(2,1/($R$16:$R528&lt;&gt;""),$R$16:$R528)="12.2028",
    VLOOKUP(LOOKUP(2,1/($B$16:$B528&lt;&gt;""),$B$16:$B528), [1]Лист1!$C$2020:$D$2907, 2, 0),
  ""))), "")</f>
        <v>7503521.6000000006</v>
      </c>
      <c r="P528" s="211">
        <f t="shared" ref="P528" si="168">K528/H528</f>
        <v>7062.8027108433735</v>
      </c>
      <c r="Q528" s="211">
        <v>9673</v>
      </c>
      <c r="R528" s="218" t="s">
        <v>563</v>
      </c>
      <c r="S528" s="32"/>
      <c r="T528" s="32"/>
      <c r="U528" s="32"/>
    </row>
    <row r="529" spans="1:21" s="33" customFormat="1" ht="30" customHeight="1" x14ac:dyDescent="0.25">
      <c r="A529" s="212">
        <f>IF(B529&lt;&gt;"",MAX(A$1:A528)+1,"")</f>
        <v>477</v>
      </c>
      <c r="B529" s="223" t="s">
        <v>2528</v>
      </c>
      <c r="C529" s="212">
        <v>1990</v>
      </c>
      <c r="D529" s="210" t="s">
        <v>1844</v>
      </c>
      <c r="E529" s="212" t="s">
        <v>16</v>
      </c>
      <c r="F529" s="212">
        <v>2</v>
      </c>
      <c r="G529" s="212">
        <v>3</v>
      </c>
      <c r="H529" s="211">
        <v>803.6</v>
      </c>
      <c r="I529" s="211">
        <v>0</v>
      </c>
      <c r="J529" s="211">
        <v>490.5</v>
      </c>
      <c r="K529" s="211">
        <f t="shared" si="165"/>
        <v>5864947.4000000004</v>
      </c>
      <c r="L529" s="211">
        <v>0</v>
      </c>
      <c r="M529" s="211">
        <v>0</v>
      </c>
      <c r="N529" s="211">
        <v>0</v>
      </c>
      <c r="O529" s="211">
        <f>IFERROR(
  IF(LOOKUP(2,1/($R$16:$R529&lt;&gt;""),$R$16:$R529)="12.2026",
    VLOOKUP(LOOKUP(2,1/($B$16:$B529&lt;&gt;""),$B$16:$B529), [1]Лист1!$C$12:$D$1205, 2, 0),
  IF(LOOKUP(2,1/($R$16:$R529&lt;&gt;""),$R$16:$R529)="12.2027",
    VLOOKUP(LOOKUP(2,1/($B$16:$B529&lt;&gt;""),$B$16:$B529), [1]Лист1!$C$1209:$D$2016, 2, 0),
  IF(LOOKUP(2,1/($R$16:$R529&lt;&gt;""),$R$16:$R529)="12.2028",
    VLOOKUP(LOOKUP(2,1/($B$16:$B529&lt;&gt;""),$B$16:$B529), [1]Лист1!$C$2020:$D$2907, 2, 0),
  ""))), "")</f>
        <v>5864947.4000000004</v>
      </c>
      <c r="P529" s="211">
        <f t="shared" si="166"/>
        <v>7298.3417122946739</v>
      </c>
      <c r="Q529" s="211">
        <v>9673</v>
      </c>
      <c r="R529" s="218" t="s">
        <v>563</v>
      </c>
      <c r="S529" s="32"/>
      <c r="T529" s="32"/>
      <c r="U529" s="32"/>
    </row>
    <row r="530" spans="1:21" s="132" customFormat="1" ht="30" customHeight="1" x14ac:dyDescent="0.25">
      <c r="A530" s="212">
        <f>IF(B530&lt;&gt;"",MAX(A$1:A529)+1,"")</f>
        <v>478</v>
      </c>
      <c r="B530" s="223" t="s">
        <v>765</v>
      </c>
      <c r="C530" s="212">
        <v>1972</v>
      </c>
      <c r="D530" s="212" t="s">
        <v>1844</v>
      </c>
      <c r="E530" s="210" t="s">
        <v>16</v>
      </c>
      <c r="F530" s="210">
        <v>2</v>
      </c>
      <c r="G530" s="210">
        <v>2</v>
      </c>
      <c r="H530" s="211">
        <v>725.9</v>
      </c>
      <c r="I530" s="211">
        <v>244</v>
      </c>
      <c r="J530" s="211">
        <v>481.9</v>
      </c>
      <c r="K530" s="211">
        <f t="shared" si="165"/>
        <v>9831435.5999999996</v>
      </c>
      <c r="L530" s="211">
        <v>0</v>
      </c>
      <c r="M530" s="211">
        <v>0</v>
      </c>
      <c r="N530" s="211">
        <v>0</v>
      </c>
      <c r="O530" s="211">
        <f>IFERROR(
  IF(LOOKUP(2,1/($R$16:$R530&lt;&gt;""),$R$16:$R530)="12.2026",
    VLOOKUP(LOOKUP(2,1/($B$16:$B530&lt;&gt;""),$B$16:$B530), [1]Лист1!$C$12:$D$1205, 2, 0),
  IF(LOOKUP(2,1/($R$16:$R530&lt;&gt;""),$R$16:$R530)="12.2027",
    VLOOKUP(LOOKUP(2,1/($B$16:$B530&lt;&gt;""),$B$16:$B530), [1]Лист1!$C$1209:$D$2016, 2, 0),
  IF(LOOKUP(2,1/($R$16:$R530&lt;&gt;""),$R$16:$R530)="12.2028",
    VLOOKUP(LOOKUP(2,1/($B$16:$B530&lt;&gt;""),$B$16:$B530), [1]Лист1!$C$2020:$D$2907, 2, 0),
  ""))), "")</f>
        <v>9831435.5999999996</v>
      </c>
      <c r="P530" s="211">
        <f t="shared" si="166"/>
        <v>13543.787849566055</v>
      </c>
      <c r="Q530" s="211">
        <v>9673</v>
      </c>
      <c r="R530" s="218" t="s">
        <v>563</v>
      </c>
      <c r="S530" s="131"/>
      <c r="T530" s="131"/>
      <c r="U530" s="131"/>
    </row>
    <row r="531" spans="1:21" s="132" customFormat="1" ht="30" customHeight="1" x14ac:dyDescent="0.25">
      <c r="A531" s="212">
        <f>IF(B531&lt;&gt;"",MAX(A$1:A530)+1,"")</f>
        <v>479</v>
      </c>
      <c r="B531" s="223" t="s">
        <v>766</v>
      </c>
      <c r="C531" s="212">
        <v>1969</v>
      </c>
      <c r="D531" s="212" t="s">
        <v>1844</v>
      </c>
      <c r="E531" s="210" t="s">
        <v>16</v>
      </c>
      <c r="F531" s="210">
        <v>2</v>
      </c>
      <c r="G531" s="210">
        <v>2</v>
      </c>
      <c r="H531" s="211">
        <v>525.70000000000005</v>
      </c>
      <c r="I531" s="211">
        <v>222.2</v>
      </c>
      <c r="J531" s="211">
        <v>303.5</v>
      </c>
      <c r="K531" s="211">
        <f t="shared" si="165"/>
        <v>7188789.8000000007</v>
      </c>
      <c r="L531" s="211">
        <v>0</v>
      </c>
      <c r="M531" s="211">
        <v>0</v>
      </c>
      <c r="N531" s="211">
        <v>0</v>
      </c>
      <c r="O531" s="211">
        <f>IFERROR(
  IF(LOOKUP(2,1/($R$16:$R531&lt;&gt;""),$R$16:$R531)="12.2026",
    VLOOKUP(LOOKUP(2,1/($B$16:$B531&lt;&gt;""),$B$16:$B531), [1]Лист1!$C$12:$D$1205, 2, 0),
  IF(LOOKUP(2,1/($R$16:$R531&lt;&gt;""),$R$16:$R531)="12.2027",
    VLOOKUP(LOOKUP(2,1/($B$16:$B531&lt;&gt;""),$B$16:$B531), [1]Лист1!$C$1209:$D$2016, 2, 0),
  IF(LOOKUP(2,1/($R$16:$R531&lt;&gt;""),$R$16:$R531)="12.2028",
    VLOOKUP(LOOKUP(2,1/($B$16:$B531&lt;&gt;""),$B$16:$B531), [1]Лист1!$C$2020:$D$2907, 2, 0),
  ""))), "")</f>
        <v>7188789.8000000007</v>
      </c>
      <c r="P531" s="211">
        <f t="shared" si="166"/>
        <v>13674.700019022257</v>
      </c>
      <c r="Q531" s="211">
        <v>9673</v>
      </c>
      <c r="R531" s="218" t="s">
        <v>563</v>
      </c>
      <c r="S531" s="133"/>
      <c r="T531" s="131"/>
      <c r="U531" s="131"/>
    </row>
    <row r="532" spans="1:21" s="33" customFormat="1" ht="30" customHeight="1" x14ac:dyDescent="0.25">
      <c r="A532" s="212">
        <f>IF(B532&lt;&gt;"",MAX(A$1:A531)+1,"")</f>
        <v>480</v>
      </c>
      <c r="B532" s="223" t="s">
        <v>767</v>
      </c>
      <c r="C532" s="212">
        <v>1961</v>
      </c>
      <c r="D532" s="212" t="s">
        <v>1844</v>
      </c>
      <c r="E532" s="210" t="s">
        <v>16</v>
      </c>
      <c r="F532" s="210">
        <v>2</v>
      </c>
      <c r="G532" s="210">
        <v>1</v>
      </c>
      <c r="H532" s="211">
        <v>234.1</v>
      </c>
      <c r="I532" s="211">
        <v>92.5</v>
      </c>
      <c r="J532" s="211">
        <v>141.6</v>
      </c>
      <c r="K532" s="211">
        <f t="shared" si="165"/>
        <v>4069490.42</v>
      </c>
      <c r="L532" s="211">
        <v>0</v>
      </c>
      <c r="M532" s="211">
        <v>0</v>
      </c>
      <c r="N532" s="211">
        <v>0</v>
      </c>
      <c r="O532" s="211">
        <f>IFERROR(
  IF(LOOKUP(2,1/($R$16:$R532&lt;&gt;""),$R$16:$R532)="12.2026",
    VLOOKUP(LOOKUP(2,1/($B$16:$B532&lt;&gt;""),$B$16:$B532), [1]Лист1!$C$12:$D$1205, 2, 0),
  IF(LOOKUP(2,1/($R$16:$R532&lt;&gt;""),$R$16:$R532)="12.2027",
    VLOOKUP(LOOKUP(2,1/($B$16:$B532&lt;&gt;""),$B$16:$B532), [1]Лист1!$C$1209:$D$2016, 2, 0),
  IF(LOOKUP(2,1/($R$16:$R532&lt;&gt;""),$R$16:$R532)="12.2028",
    VLOOKUP(LOOKUP(2,1/($B$16:$B532&lt;&gt;""),$B$16:$B532), [1]Лист1!$C$2020:$D$2907, 2, 0),
  ""))), "")</f>
        <v>4069490.42</v>
      </c>
      <c r="P532" s="211">
        <f t="shared" si="166"/>
        <v>17383.55583084152</v>
      </c>
      <c r="Q532" s="211">
        <v>9673</v>
      </c>
      <c r="R532" s="218" t="s">
        <v>565</v>
      </c>
      <c r="S532" s="32"/>
      <c r="T532" s="32"/>
      <c r="U532" s="32"/>
    </row>
    <row r="533" spans="1:21" s="33" customFormat="1" ht="30" customHeight="1" x14ac:dyDescent="0.25">
      <c r="A533" s="212">
        <f>IF(B533&lt;&gt;"",MAX(A$1:A532)+1,"")</f>
        <v>481</v>
      </c>
      <c r="B533" s="223" t="s">
        <v>768</v>
      </c>
      <c r="C533" s="212">
        <v>1969</v>
      </c>
      <c r="D533" s="212" t="s">
        <v>1844</v>
      </c>
      <c r="E533" s="210" t="s">
        <v>16</v>
      </c>
      <c r="F533" s="210">
        <v>2</v>
      </c>
      <c r="G533" s="210">
        <v>2</v>
      </c>
      <c r="H533" s="211">
        <v>511.3</v>
      </c>
      <c r="I533" s="211">
        <v>214</v>
      </c>
      <c r="J533" s="211">
        <v>297.3</v>
      </c>
      <c r="K533" s="211">
        <f t="shared" si="165"/>
        <v>7043731.2000000002</v>
      </c>
      <c r="L533" s="211">
        <v>0</v>
      </c>
      <c r="M533" s="211">
        <v>0</v>
      </c>
      <c r="N533" s="211">
        <v>0</v>
      </c>
      <c r="O533" s="211">
        <f>IFERROR(
  IF(LOOKUP(2,1/($R$16:$R533&lt;&gt;""),$R$16:$R533)="12.2026",
    VLOOKUP(LOOKUP(2,1/($B$16:$B533&lt;&gt;""),$B$16:$B533), [1]Лист1!$C$12:$D$1205, 2, 0),
  IF(LOOKUP(2,1/($R$16:$R533&lt;&gt;""),$R$16:$R533)="12.2027",
    VLOOKUP(LOOKUP(2,1/($B$16:$B533&lt;&gt;""),$B$16:$B533), [1]Лист1!$C$1209:$D$2016, 2, 0),
  IF(LOOKUP(2,1/($R$16:$R533&lt;&gt;""),$R$16:$R533)="12.2028",
    VLOOKUP(LOOKUP(2,1/($B$16:$B533&lt;&gt;""),$B$16:$B533), [1]Лист1!$C$2020:$D$2907, 2, 0),
  ""))), "")</f>
        <v>7043731.2000000002</v>
      </c>
      <c r="P533" s="211">
        <f t="shared" si="166"/>
        <v>13776.122041854098</v>
      </c>
      <c r="Q533" s="211">
        <v>9673</v>
      </c>
      <c r="R533" s="218" t="s">
        <v>563</v>
      </c>
      <c r="S533" s="32"/>
      <c r="T533" s="32"/>
      <c r="U533" s="32"/>
    </row>
    <row r="534" spans="1:21" s="33" customFormat="1" ht="30" customHeight="1" x14ac:dyDescent="0.25">
      <c r="A534" s="309">
        <f>IF(B534&lt;&gt;"",MAX(A$1:A533)+1,"")</f>
        <v>482</v>
      </c>
      <c r="B534" s="317" t="s">
        <v>769</v>
      </c>
      <c r="C534" s="309">
        <v>1961</v>
      </c>
      <c r="D534" s="309" t="s">
        <v>1844</v>
      </c>
      <c r="E534" s="307" t="s">
        <v>16</v>
      </c>
      <c r="F534" s="307">
        <v>2</v>
      </c>
      <c r="G534" s="307">
        <v>2</v>
      </c>
      <c r="H534" s="311">
        <v>267.7</v>
      </c>
      <c r="I534" s="311">
        <v>79.8</v>
      </c>
      <c r="J534" s="311">
        <v>187.9</v>
      </c>
      <c r="K534" s="191">
        <f t="shared" ref="K534" si="169">SUM(L534:O534)</f>
        <v>2359875</v>
      </c>
      <c r="L534" s="211">
        <v>0</v>
      </c>
      <c r="M534" s="211">
        <v>0</v>
      </c>
      <c r="N534" s="211">
        <v>0</v>
      </c>
      <c r="O534" s="211">
        <f>IFERROR(
  IF(LOOKUP(2,1/($R$16:$R534&lt;&gt;""),$R$16:$R534)="12.2026",
    VLOOKUP(LOOKUP(2,1/($B$16:$B534&lt;&gt;""),$B$16:$B534), [1]Лист1!$C$12:$D$1205, 2, 0),
  IF(LOOKUP(2,1/($R$16:$R534&lt;&gt;""),$R$16:$R534)="12.2027",
    VLOOKUP(LOOKUP(2,1/($B$16:$B534&lt;&gt;""),$B$16:$B534), [1]Лист1!$C$1209:$D$2016, 2, 0),
  IF(LOOKUP(2,1/($R$16:$R534&lt;&gt;""),$R$16:$R534)="12.2028",
    VLOOKUP(LOOKUP(2,1/($B$16:$B534&lt;&gt;""),$B$16:$B534), [1]Лист1!$C$2020:$D$2907, 2, 0),
  ""))), "")</f>
        <v>2359875</v>
      </c>
      <c r="P534" s="211">
        <f t="shared" si="164"/>
        <v>8815.3716847217038</v>
      </c>
      <c r="Q534" s="211">
        <v>9673</v>
      </c>
      <c r="R534" s="218" t="s">
        <v>565</v>
      </c>
      <c r="S534" s="32"/>
      <c r="T534" s="32"/>
      <c r="U534" s="32"/>
    </row>
    <row r="535" spans="1:21" s="33" customFormat="1" ht="30" customHeight="1" x14ac:dyDescent="0.25">
      <c r="A535" s="310"/>
      <c r="B535" s="318"/>
      <c r="C535" s="310"/>
      <c r="D535" s="310"/>
      <c r="E535" s="308"/>
      <c r="F535" s="308"/>
      <c r="G535" s="308"/>
      <c r="H535" s="312"/>
      <c r="I535" s="312"/>
      <c r="J535" s="312"/>
      <c r="K535" s="191">
        <f t="shared" ref="K535" si="170">SUM(L535:O535)</f>
        <v>1948904.7999999998</v>
      </c>
      <c r="L535" s="211">
        <v>0</v>
      </c>
      <c r="M535" s="211">
        <v>0</v>
      </c>
      <c r="N535" s="211">
        <v>0</v>
      </c>
      <c r="O535" s="211">
        <f>IFERROR(
  IF(LOOKUP(2,1/($R$16:$R535&lt;&gt;""),$R$16:$R535)="12.2026",
    VLOOKUP(LOOKUP(2,1/($B$16:$B535&lt;&gt;""),$B$16:$B535), [1]Лист1!$C$12:$D$1205, 2, 0),
  IF(LOOKUP(2,1/($R$16:$R535&lt;&gt;""),$R$16:$R535)="12.2027",
    VLOOKUP(LOOKUP(2,1/($B$16:$B535&lt;&gt;""),$B$16:$B535), [1]Лист1!$C$1209:$D$2016, 2, 0),
  IF(LOOKUP(2,1/($R$16:$R535&lt;&gt;""),$R$16:$R535)="12.2028",
    VLOOKUP(LOOKUP(2,1/($B$16:$B535&lt;&gt;""),$B$16:$B535), [1]Лист1!$C$2020:$D$2907, 2, 0),
  ""))), "")</f>
        <v>1948904.7999999998</v>
      </c>
      <c r="P535" s="211">
        <f>K535/H534</f>
        <v>7280.1822936122526</v>
      </c>
      <c r="Q535" s="211">
        <v>9673</v>
      </c>
      <c r="R535" s="218" t="s">
        <v>563</v>
      </c>
      <c r="S535" s="32"/>
      <c r="T535" s="32"/>
      <c r="U535" s="32"/>
    </row>
    <row r="536" spans="1:21" s="33" customFormat="1" ht="30" customHeight="1" x14ac:dyDescent="0.25">
      <c r="A536" s="212">
        <f>IF(B536&lt;&gt;"",MAX(A$1:A535)+1,"")</f>
        <v>483</v>
      </c>
      <c r="B536" s="223" t="s">
        <v>770</v>
      </c>
      <c r="C536" s="212">
        <v>1964</v>
      </c>
      <c r="D536" s="212" t="s">
        <v>1844</v>
      </c>
      <c r="E536" s="210" t="s">
        <v>16</v>
      </c>
      <c r="F536" s="210">
        <v>2</v>
      </c>
      <c r="G536" s="210">
        <v>2</v>
      </c>
      <c r="H536" s="211">
        <v>537</v>
      </c>
      <c r="I536" s="211">
        <v>239.1</v>
      </c>
      <c r="J536" s="211">
        <v>297.89999999999998</v>
      </c>
      <c r="K536" s="211">
        <f t="shared" ref="K536:K547" si="171">SUM(L536:O536)</f>
        <v>7317251</v>
      </c>
      <c r="L536" s="211">
        <v>0</v>
      </c>
      <c r="M536" s="211">
        <v>0</v>
      </c>
      <c r="N536" s="211">
        <v>0</v>
      </c>
      <c r="O536" s="211">
        <f>IFERROR(
  IF(LOOKUP(2,1/($R$16:$R536&lt;&gt;""),$R$16:$R536)="12.2026",
    VLOOKUP(LOOKUP(2,1/($B$16:$B536&lt;&gt;""),$B$16:$B536), [1]Лист1!$C$12:$D$1205, 2, 0),
  IF(LOOKUP(2,1/($R$16:$R536&lt;&gt;""),$R$16:$R536)="12.2027",
    VLOOKUP(LOOKUP(2,1/($B$16:$B536&lt;&gt;""),$B$16:$B536), [1]Лист1!$C$1209:$D$2016, 2, 0),
  IF(LOOKUP(2,1/($R$16:$R536&lt;&gt;""),$R$16:$R536)="12.2028",
    VLOOKUP(LOOKUP(2,1/($B$16:$B536&lt;&gt;""),$B$16:$B536), [1]Лист1!$C$2020:$D$2907, 2, 0),
  ""))), "")</f>
        <v>7317251</v>
      </c>
      <c r="P536" s="211">
        <f t="shared" ref="P536:P547" si="172">K536/H536</f>
        <v>13626.165735567971</v>
      </c>
      <c r="Q536" s="211">
        <v>9673</v>
      </c>
      <c r="R536" s="218" t="s">
        <v>563</v>
      </c>
      <c r="S536" s="32"/>
      <c r="T536" s="32"/>
      <c r="U536" s="32"/>
    </row>
    <row r="537" spans="1:21" s="210" customFormat="1" ht="30" customHeight="1" x14ac:dyDescent="0.25">
      <c r="A537" s="212">
        <f>IF(B537&lt;&gt;"",MAX(A$1:A536)+1,"")</f>
        <v>484</v>
      </c>
      <c r="B537" s="223" t="s">
        <v>771</v>
      </c>
      <c r="C537" s="212">
        <v>1960</v>
      </c>
      <c r="D537" s="212" t="s">
        <v>1844</v>
      </c>
      <c r="E537" s="210" t="s">
        <v>16</v>
      </c>
      <c r="F537" s="210">
        <v>2</v>
      </c>
      <c r="G537" s="210">
        <v>2</v>
      </c>
      <c r="H537" s="211">
        <v>245.7</v>
      </c>
      <c r="I537" s="211">
        <v>52.3</v>
      </c>
      <c r="J537" s="211">
        <v>193.4</v>
      </c>
      <c r="K537" s="211">
        <f t="shared" si="171"/>
        <v>1977306.7999999998</v>
      </c>
      <c r="L537" s="211">
        <v>0</v>
      </c>
      <c r="M537" s="211">
        <v>0</v>
      </c>
      <c r="N537" s="211">
        <v>0</v>
      </c>
      <c r="O537" s="211">
        <f>IFERROR(
  IF(LOOKUP(2,1/($R$16:$R537&lt;&gt;""),$R$16:$R537)="12.2026",
    VLOOKUP(LOOKUP(2,1/($B$16:$B537&lt;&gt;""),$B$16:$B537), [1]Лист1!$C$12:$D$1205, 2, 0),
  IF(LOOKUP(2,1/($R$16:$R537&lt;&gt;""),$R$16:$R537)="12.2027",
    VLOOKUP(LOOKUP(2,1/($B$16:$B537&lt;&gt;""),$B$16:$B537), [1]Лист1!$C$1209:$D$2016, 2, 0),
  IF(LOOKUP(2,1/($R$16:$R537&lt;&gt;""),$R$16:$R537)="12.2028",
    VLOOKUP(LOOKUP(2,1/($B$16:$B537&lt;&gt;""),$B$16:$B537), [1]Лист1!$C$2020:$D$2907, 2, 0),
  ""))), "")</f>
        <v>1977306.7999999998</v>
      </c>
      <c r="P537" s="211">
        <f t="shared" si="172"/>
        <v>8047.6467236467233</v>
      </c>
      <c r="Q537" s="211">
        <v>9673</v>
      </c>
      <c r="R537" s="218" t="s">
        <v>563</v>
      </c>
      <c r="S537" s="31"/>
      <c r="T537" s="217"/>
      <c r="U537" s="217"/>
    </row>
    <row r="538" spans="1:21" s="33" customFormat="1" ht="30" customHeight="1" x14ac:dyDescent="0.25">
      <c r="A538" s="253">
        <f>IF(B538&lt;&gt;"",MAX(A$1:A537)+1,"")</f>
        <v>485</v>
      </c>
      <c r="B538" s="257" t="s">
        <v>1867</v>
      </c>
      <c r="C538" s="253">
        <v>1963</v>
      </c>
      <c r="D538" s="253" t="s">
        <v>1844</v>
      </c>
      <c r="E538" s="251" t="s">
        <v>16</v>
      </c>
      <c r="F538" s="251">
        <v>2</v>
      </c>
      <c r="G538" s="251">
        <v>2</v>
      </c>
      <c r="H538" s="255">
        <v>361.7</v>
      </c>
      <c r="I538" s="255">
        <v>113.1</v>
      </c>
      <c r="J538" s="255">
        <v>248.6</v>
      </c>
      <c r="K538" s="255">
        <f t="shared" si="171"/>
        <v>1433140.8</v>
      </c>
      <c r="L538" s="255">
        <v>0</v>
      </c>
      <c r="M538" s="255">
        <v>0</v>
      </c>
      <c r="N538" s="255">
        <v>0</v>
      </c>
      <c r="O538" s="255">
        <f>IFERROR(
  IF(LOOKUP(2,1/($R$16:$R538&lt;&gt;""),$R$16:$R538)="12.2026",
    VLOOKUP(LOOKUP(2,1/($B$16:$B538&lt;&gt;""),$B$16:$B538), [1]Лист1!$C$12:$D$1205, 2, 0),
  IF(LOOKUP(2,1/($R$16:$R538&lt;&gt;""),$R$16:$R538)="12.2027",
    VLOOKUP(LOOKUP(2,1/($B$16:$B538&lt;&gt;""),$B$16:$B538), [1]Лист1!$C$1209:$D$2016, 2, 0),
  IF(LOOKUP(2,1/($R$16:$R538&lt;&gt;""),$R$16:$R538)="12.2028",
    VLOOKUP(LOOKUP(2,1/($B$16:$B538&lt;&gt;""),$B$16:$B538), [1]Лист1!$C$2020:$D$2907, 2, 0),
  ""))), "")</f>
        <v>1433140.8</v>
      </c>
      <c r="P538" s="255">
        <f t="shared" si="172"/>
        <v>3962.2361072712197</v>
      </c>
      <c r="Q538" s="255">
        <v>9673</v>
      </c>
      <c r="R538" s="101" t="s">
        <v>564</v>
      </c>
      <c r="S538" s="134"/>
      <c r="T538" s="32"/>
      <c r="U538" s="32"/>
    </row>
    <row r="539" spans="1:21" s="303" customFormat="1" ht="30" customHeight="1" x14ac:dyDescent="0.25">
      <c r="A539" s="285">
        <f>IF(B539&lt;&gt;"",MAX(A$1:A538)+1,"")</f>
        <v>486</v>
      </c>
      <c r="B539" s="283" t="s">
        <v>772</v>
      </c>
      <c r="C539" s="285">
        <v>1972</v>
      </c>
      <c r="D539" s="285" t="s">
        <v>1844</v>
      </c>
      <c r="E539" s="287" t="s">
        <v>16</v>
      </c>
      <c r="F539" s="287">
        <v>2</v>
      </c>
      <c r="G539" s="287">
        <v>2</v>
      </c>
      <c r="H539" s="282">
        <v>518.79999999999995</v>
      </c>
      <c r="I539" s="282">
        <v>32.5</v>
      </c>
      <c r="J539" s="282">
        <v>486.3</v>
      </c>
      <c r="K539" s="282">
        <f t="shared" si="171"/>
        <v>7051641.1999999993</v>
      </c>
      <c r="L539" s="282">
        <v>0</v>
      </c>
      <c r="M539" s="282">
        <v>0</v>
      </c>
      <c r="N539" s="282">
        <v>0</v>
      </c>
      <c r="O539" s="282">
        <f>IFERROR(
  IF(LOOKUP(2,1/($R$16:$R539&lt;&gt;""),$R$16:$R539)="12.2026",
    VLOOKUP(LOOKUP(2,1/($B$16:$B539&lt;&gt;""),$B$16:$B539), [1]Лист1!$C$12:$D$1205, 2, 0),
  IF(LOOKUP(2,1/($R$16:$R539&lt;&gt;""),$R$16:$R539)="12.2027",
    VLOOKUP(LOOKUP(2,1/($B$16:$B539&lt;&gt;""),$B$16:$B539), [1]Лист1!$C$1209:$D$2016, 2, 0),
  IF(LOOKUP(2,1/($R$16:$R539&lt;&gt;""),$R$16:$R539)="12.2028",
    VLOOKUP(LOOKUP(2,1/($B$16:$B539&lt;&gt;""),$B$16:$B539), [1]Лист1!$C$2020:$D$2907, 2, 0),
  ""))), "")</f>
        <v>7051641.1999999993</v>
      </c>
      <c r="P539" s="282">
        <f t="shared" si="172"/>
        <v>13592.215111796453</v>
      </c>
      <c r="Q539" s="282">
        <v>9673</v>
      </c>
      <c r="R539" s="294" t="s">
        <v>563</v>
      </c>
      <c r="S539" s="302"/>
      <c r="T539" s="302"/>
      <c r="U539" s="302"/>
    </row>
    <row r="540" spans="1:21" s="33" customFormat="1" ht="30" customHeight="1" x14ac:dyDescent="0.25">
      <c r="A540" s="254">
        <f>IF(B540&lt;&gt;"",MAX(A$1:A539)+1,"")</f>
        <v>487</v>
      </c>
      <c r="B540" s="258" t="s">
        <v>72</v>
      </c>
      <c r="C540" s="254">
        <v>1966</v>
      </c>
      <c r="D540" s="254" t="s">
        <v>1844</v>
      </c>
      <c r="E540" s="252" t="s">
        <v>16</v>
      </c>
      <c r="F540" s="252">
        <v>2</v>
      </c>
      <c r="G540" s="252">
        <v>2</v>
      </c>
      <c r="H540" s="256">
        <v>421.7</v>
      </c>
      <c r="I540" s="256">
        <v>54.9</v>
      </c>
      <c r="J540" s="256">
        <v>321.8</v>
      </c>
      <c r="K540" s="256">
        <f t="shared" si="171"/>
        <v>873580.1</v>
      </c>
      <c r="L540" s="256">
        <v>0</v>
      </c>
      <c r="M540" s="256">
        <v>0</v>
      </c>
      <c r="N540" s="256">
        <v>0</v>
      </c>
      <c r="O540" s="256">
        <f>IFERROR(
  IF(LOOKUP(2,1/($R$16:$R540&lt;&gt;""),$R$16:$R540)="12.2026",
    VLOOKUP(LOOKUP(2,1/($B$16:$B540&lt;&gt;""),$B$16:$B540), [1]Лист1!$C$12:$D$1205, 2, 0),
  IF(LOOKUP(2,1/($R$16:$R540&lt;&gt;""),$R$16:$R540)="12.2027",
    VLOOKUP(LOOKUP(2,1/($B$16:$B540&lt;&gt;""),$B$16:$B540), [1]Лист1!$C$1209:$D$2016, 2, 0),
  IF(LOOKUP(2,1/($R$16:$R540&lt;&gt;""),$R$16:$R540)="12.2028",
    VLOOKUP(LOOKUP(2,1/($B$16:$B540&lt;&gt;""),$B$16:$B540), [1]Лист1!$C$2020:$D$2907, 2, 0),
  ""))), "")</f>
        <v>873580.1</v>
      </c>
      <c r="P540" s="256">
        <f t="shared" si="172"/>
        <v>2071.5677021579322</v>
      </c>
      <c r="Q540" s="256">
        <v>9673</v>
      </c>
      <c r="R540" s="188" t="s">
        <v>564</v>
      </c>
      <c r="S540" s="134"/>
      <c r="T540" s="32"/>
      <c r="U540" s="32"/>
    </row>
    <row r="541" spans="1:21" s="33" customFormat="1" ht="30" customHeight="1" x14ac:dyDescent="0.25">
      <c r="A541" s="212">
        <f>IF(B541&lt;&gt;"",MAX(A$1:A540)+1,"")</f>
        <v>488</v>
      </c>
      <c r="B541" s="223" t="s">
        <v>73</v>
      </c>
      <c r="C541" s="212">
        <v>1966</v>
      </c>
      <c r="D541" s="212" t="s">
        <v>1844</v>
      </c>
      <c r="E541" s="210" t="s">
        <v>16</v>
      </c>
      <c r="F541" s="210">
        <v>2</v>
      </c>
      <c r="G541" s="210">
        <v>2</v>
      </c>
      <c r="H541" s="211">
        <v>417.1</v>
      </c>
      <c r="I541" s="211">
        <v>44</v>
      </c>
      <c r="J541" s="211">
        <v>373.1</v>
      </c>
      <c r="K541" s="211">
        <f t="shared" ref="K541" si="173">SUM(L541:O541)</f>
        <v>864596.3</v>
      </c>
      <c r="L541" s="211">
        <v>0</v>
      </c>
      <c r="M541" s="211">
        <v>0</v>
      </c>
      <c r="N541" s="211">
        <v>0</v>
      </c>
      <c r="O541" s="211">
        <f>IFERROR(
  IF(LOOKUP(2,1/($R$16:$R541&lt;&gt;""),$R$16:$R541)="12.2026",
    VLOOKUP(LOOKUP(2,1/($B$16:$B541&lt;&gt;""),$B$16:$B541), [1]Лист1!$C$12:$D$1205, 2, 0),
  IF(LOOKUP(2,1/($R$16:$R541&lt;&gt;""),$R$16:$R541)="12.2027",
    VLOOKUP(LOOKUP(2,1/($B$16:$B541&lt;&gt;""),$B$16:$B541), [1]Лист1!$C$1209:$D$2016, 2, 0),
  IF(LOOKUP(2,1/($R$16:$R541&lt;&gt;""),$R$16:$R541)="12.2028",
    VLOOKUP(LOOKUP(2,1/($B$16:$B541&lt;&gt;""),$B$16:$B541), [1]Лист1!$C$2020:$D$2907, 2, 0),
  ""))), "")</f>
        <v>864596.3</v>
      </c>
      <c r="P541" s="211">
        <f t="shared" ref="P541" si="174">K541/H541</f>
        <v>2072.8753296571567</v>
      </c>
      <c r="Q541" s="211">
        <v>9673</v>
      </c>
      <c r="R541" s="218" t="s">
        <v>564</v>
      </c>
      <c r="S541" s="134"/>
      <c r="T541" s="32"/>
      <c r="U541" s="32"/>
    </row>
    <row r="542" spans="1:21" s="33" customFormat="1" ht="30" customHeight="1" x14ac:dyDescent="0.25">
      <c r="A542" s="212">
        <f>IF(B542&lt;&gt;"",MAX(A$1:A541)+1,"")</f>
        <v>489</v>
      </c>
      <c r="B542" s="223" t="s">
        <v>74</v>
      </c>
      <c r="C542" s="212">
        <v>1966</v>
      </c>
      <c r="D542" s="212" t="s">
        <v>1844</v>
      </c>
      <c r="E542" s="210" t="s">
        <v>16</v>
      </c>
      <c r="F542" s="210">
        <v>2</v>
      </c>
      <c r="G542" s="210">
        <v>2</v>
      </c>
      <c r="H542" s="211">
        <v>618.79999999999995</v>
      </c>
      <c r="I542" s="211">
        <v>0</v>
      </c>
      <c r="J542" s="211">
        <v>509.8</v>
      </c>
      <c r="K542" s="211">
        <f t="shared" si="171"/>
        <v>1258516.3999999999</v>
      </c>
      <c r="L542" s="211">
        <v>0</v>
      </c>
      <c r="M542" s="211">
        <v>0</v>
      </c>
      <c r="N542" s="211">
        <v>0</v>
      </c>
      <c r="O542" s="211">
        <f>IFERROR(
  IF(LOOKUP(2,1/($R$16:$R542&lt;&gt;""),$R$16:$R542)="12.2026",
    VLOOKUP(LOOKUP(2,1/($B$16:$B542&lt;&gt;""),$B$16:$B542), [1]Лист1!$C$12:$D$1205, 2, 0),
  IF(LOOKUP(2,1/($R$16:$R542&lt;&gt;""),$R$16:$R542)="12.2027",
    VLOOKUP(LOOKUP(2,1/($B$16:$B542&lt;&gt;""),$B$16:$B542), [1]Лист1!$C$1209:$D$2016, 2, 0),
  IF(LOOKUP(2,1/($R$16:$R542&lt;&gt;""),$R$16:$R542)="12.2028",
    VLOOKUP(LOOKUP(2,1/($B$16:$B542&lt;&gt;""),$B$16:$B542), [1]Лист1!$C$2020:$D$2907, 2, 0),
  ""))), "")</f>
        <v>1258516.3999999999</v>
      </c>
      <c r="P542" s="211">
        <f t="shared" si="172"/>
        <v>2033.8015513897867</v>
      </c>
      <c r="Q542" s="211">
        <v>9673</v>
      </c>
      <c r="R542" s="218" t="s">
        <v>564</v>
      </c>
      <c r="S542" s="134"/>
      <c r="T542" s="32"/>
      <c r="U542" s="32"/>
    </row>
    <row r="543" spans="1:21" s="132" customFormat="1" ht="30" customHeight="1" x14ac:dyDescent="0.25">
      <c r="A543" s="212">
        <f>IF(B543&lt;&gt;"",MAX(A$1:A542)+1,"")</f>
        <v>490</v>
      </c>
      <c r="B543" s="223" t="s">
        <v>773</v>
      </c>
      <c r="C543" s="210">
        <v>1979</v>
      </c>
      <c r="D543" s="212" t="s">
        <v>1844</v>
      </c>
      <c r="E543" s="210" t="s">
        <v>16</v>
      </c>
      <c r="F543" s="210">
        <v>2</v>
      </c>
      <c r="G543" s="210">
        <v>3</v>
      </c>
      <c r="H543" s="211">
        <v>839.3</v>
      </c>
      <c r="I543" s="211">
        <v>0</v>
      </c>
      <c r="J543" s="211">
        <v>737.8</v>
      </c>
      <c r="K543" s="211">
        <f t="shared" si="171"/>
        <v>5404983.1999999993</v>
      </c>
      <c r="L543" s="211">
        <v>0</v>
      </c>
      <c r="M543" s="211">
        <v>0</v>
      </c>
      <c r="N543" s="211">
        <v>0</v>
      </c>
      <c r="O543" s="211">
        <f>IFERROR(
  IF(LOOKUP(2,1/($R$16:$R543&lt;&gt;""),$R$16:$R543)="12.2026",
    VLOOKUP(LOOKUP(2,1/($B$16:$B543&lt;&gt;""),$B$16:$B543), [1]Лист1!$C$12:$D$1205, 2, 0),
  IF(LOOKUP(2,1/($R$16:$R543&lt;&gt;""),$R$16:$R543)="12.2027",
    VLOOKUP(LOOKUP(2,1/($B$16:$B543&lt;&gt;""),$B$16:$B543), [1]Лист1!$C$1209:$D$2016, 2, 0),
  IF(LOOKUP(2,1/($R$16:$R543&lt;&gt;""),$R$16:$R543)="12.2028",
    VLOOKUP(LOOKUP(2,1/($B$16:$B543&lt;&gt;""),$B$16:$B543), [1]Лист1!$C$2020:$D$2907, 2, 0),
  ""))), "")</f>
        <v>5404983.1999999993</v>
      </c>
      <c r="P543" s="211">
        <f t="shared" si="172"/>
        <v>6439.8703681639454</v>
      </c>
      <c r="Q543" s="211">
        <v>9673</v>
      </c>
      <c r="R543" s="218" t="s">
        <v>563</v>
      </c>
      <c r="S543" s="133"/>
      <c r="T543" s="131"/>
      <c r="U543" s="131"/>
    </row>
    <row r="544" spans="1:21" s="132" customFormat="1" ht="30" customHeight="1" x14ac:dyDescent="0.25">
      <c r="A544" s="212">
        <f>IF(B544&lt;&gt;"",MAX(A$1:A543)+1,"")</f>
        <v>491</v>
      </c>
      <c r="B544" s="223" t="s">
        <v>2595</v>
      </c>
      <c r="C544" s="210">
        <v>1976</v>
      </c>
      <c r="D544" s="212" t="s">
        <v>1844</v>
      </c>
      <c r="E544" s="210" t="s">
        <v>16</v>
      </c>
      <c r="F544" s="210">
        <v>5</v>
      </c>
      <c r="G544" s="210">
        <v>6</v>
      </c>
      <c r="H544" s="211">
        <v>4887.3999999999996</v>
      </c>
      <c r="I544" s="211">
        <v>0</v>
      </c>
      <c r="J544" s="211">
        <v>4454.8</v>
      </c>
      <c r="K544" s="211">
        <f t="shared" si="171"/>
        <v>25134718.039999999</v>
      </c>
      <c r="L544" s="211">
        <v>0</v>
      </c>
      <c r="M544" s="211">
        <v>0</v>
      </c>
      <c r="N544" s="211">
        <v>0</v>
      </c>
      <c r="O544" s="211">
        <f>IFERROR(
  IF(LOOKUP(2,1/($R$16:$R544&lt;&gt;""),$R$16:$R544)="12.2026",
    VLOOKUP(LOOKUP(2,1/($B$16:$B544&lt;&gt;""),$B$16:$B544), [1]Лист1!$C$12:$D$1205, 2, 0),
  IF(LOOKUP(2,1/($R$16:$R544&lt;&gt;""),$R$16:$R544)="12.2027",
    VLOOKUP(LOOKUP(2,1/($B$16:$B544&lt;&gt;""),$B$16:$B544), [1]Лист1!$C$1209:$D$2016, 2, 0),
  IF(LOOKUP(2,1/($R$16:$R544&lt;&gt;""),$R$16:$R544)="12.2028",
    VLOOKUP(LOOKUP(2,1/($B$16:$B544&lt;&gt;""),$B$16:$B544), [1]Лист1!$C$2020:$D$2907, 2, 0),
  ""))), "")</f>
        <v>25134718.039999999</v>
      </c>
      <c r="P544" s="211">
        <f t="shared" si="172"/>
        <v>5142.7585300978026</v>
      </c>
      <c r="Q544" s="211">
        <v>9673</v>
      </c>
      <c r="R544" s="218" t="s">
        <v>565</v>
      </c>
      <c r="S544" s="133"/>
      <c r="T544" s="131"/>
      <c r="U544" s="131"/>
    </row>
    <row r="545" spans="1:21" s="33" customFormat="1" ht="30" customHeight="1" x14ac:dyDescent="0.25">
      <c r="A545" s="212">
        <f>IF(B545&lt;&gt;"",MAX(A$1:A544)+1,"")</f>
        <v>492</v>
      </c>
      <c r="B545" s="223" t="s">
        <v>526</v>
      </c>
      <c r="C545" s="212">
        <v>1973</v>
      </c>
      <c r="D545" s="212">
        <v>2018</v>
      </c>
      <c r="E545" s="212" t="s">
        <v>16</v>
      </c>
      <c r="F545" s="210">
        <v>5</v>
      </c>
      <c r="G545" s="210">
        <v>6</v>
      </c>
      <c r="H545" s="211">
        <v>4865.7</v>
      </c>
      <c r="I545" s="211">
        <v>397.5</v>
      </c>
      <c r="J545" s="211">
        <v>4468.2</v>
      </c>
      <c r="K545" s="211">
        <f t="shared" si="171"/>
        <v>7071800</v>
      </c>
      <c r="L545" s="211">
        <v>0</v>
      </c>
      <c r="M545" s="211">
        <v>0</v>
      </c>
      <c r="N545" s="211">
        <v>0</v>
      </c>
      <c r="O545" s="211">
        <f>IFERROR(
  IF(LOOKUP(2,1/($R$16:$R545&lt;&gt;""),$R$16:$R545)="12.2026",
    VLOOKUP(LOOKUP(2,1/($B$16:$B545&lt;&gt;""),$B$16:$B545), [1]Лист1!$C$12:$D$1205, 2, 0),
  IF(LOOKUP(2,1/($R$16:$R545&lt;&gt;""),$R$16:$R545)="12.2027",
    VLOOKUP(LOOKUP(2,1/($B$16:$B545&lt;&gt;""),$B$16:$B545), [1]Лист1!$C$1209:$D$2016, 2, 0),
  IF(LOOKUP(2,1/($R$16:$R545&lt;&gt;""),$R$16:$R545)="12.2028",
    VLOOKUP(LOOKUP(2,1/($B$16:$B545&lt;&gt;""),$B$16:$B545), [1]Лист1!$C$2020:$D$2907, 2, 0),
  ""))), "")</f>
        <v>7071800</v>
      </c>
      <c r="P545" s="211">
        <f t="shared" si="172"/>
        <v>1453.398277740099</v>
      </c>
      <c r="Q545" s="211">
        <v>9673</v>
      </c>
      <c r="R545" s="218" t="s">
        <v>563</v>
      </c>
      <c r="S545" s="32"/>
      <c r="T545" s="32"/>
      <c r="U545" s="32"/>
    </row>
    <row r="546" spans="1:21" s="33" customFormat="1" ht="30" customHeight="1" x14ac:dyDescent="0.25">
      <c r="A546" s="212">
        <f>IF(B546&lt;&gt;"",MAX(A$1:A545)+1,"")</f>
        <v>493</v>
      </c>
      <c r="B546" s="193" t="s">
        <v>2596</v>
      </c>
      <c r="C546" s="212">
        <v>1986</v>
      </c>
      <c r="D546" s="212" t="s">
        <v>1844</v>
      </c>
      <c r="E546" s="212" t="s">
        <v>16</v>
      </c>
      <c r="F546" s="210">
        <v>2</v>
      </c>
      <c r="G546" s="210">
        <v>3</v>
      </c>
      <c r="H546" s="211">
        <v>951.7</v>
      </c>
      <c r="I546" s="211">
        <v>0</v>
      </c>
      <c r="J546" s="211">
        <v>862.1</v>
      </c>
      <c r="K546" s="211">
        <f t="shared" si="171"/>
        <v>3710342.91</v>
      </c>
      <c r="L546" s="211">
        <v>0</v>
      </c>
      <c r="M546" s="211">
        <v>0</v>
      </c>
      <c r="N546" s="211">
        <v>0</v>
      </c>
      <c r="O546" s="211">
        <f>IFERROR(
  IF(LOOKUP(2,1/($R$16:$R546&lt;&gt;""),$R$16:$R546)="12.2026",
    VLOOKUP(LOOKUP(2,1/($B$16:$B546&lt;&gt;""),$B$16:$B546), [1]Лист1!$C$12:$D$1205, 2, 0),
  IF(LOOKUP(2,1/($R$16:$R546&lt;&gt;""),$R$16:$R546)="12.2027",
    VLOOKUP(LOOKUP(2,1/($B$16:$B546&lt;&gt;""),$B$16:$B546), [1]Лист1!$C$1209:$D$2016, 2, 0),
  IF(LOOKUP(2,1/($R$16:$R546&lt;&gt;""),$R$16:$R546)="12.2028",
    VLOOKUP(LOOKUP(2,1/($B$16:$B546&lt;&gt;""),$B$16:$B546), [1]Лист1!$C$2020:$D$2907, 2, 0),
  ""))), "")</f>
        <v>3710342.91</v>
      </c>
      <c r="P546" s="211">
        <f t="shared" si="172"/>
        <v>3898.647588525796</v>
      </c>
      <c r="Q546" s="211">
        <v>9673</v>
      </c>
      <c r="R546" s="218" t="s">
        <v>565</v>
      </c>
      <c r="S546" s="32"/>
      <c r="T546" s="32"/>
      <c r="U546" s="32"/>
    </row>
    <row r="547" spans="1:21" s="33" customFormat="1" ht="30" customHeight="1" x14ac:dyDescent="0.25">
      <c r="A547" s="212">
        <f>IF(B547&lt;&gt;"",MAX(A$1:A546)+1,"")</f>
        <v>494</v>
      </c>
      <c r="B547" s="193" t="s">
        <v>2597</v>
      </c>
      <c r="C547" s="212">
        <v>1984</v>
      </c>
      <c r="D547" s="212" t="s">
        <v>1844</v>
      </c>
      <c r="E547" s="212" t="s">
        <v>16</v>
      </c>
      <c r="F547" s="210">
        <v>2</v>
      </c>
      <c r="G547" s="210">
        <v>3</v>
      </c>
      <c r="H547" s="211">
        <v>933.2</v>
      </c>
      <c r="I547" s="211">
        <v>0</v>
      </c>
      <c r="J547" s="211">
        <v>846.9</v>
      </c>
      <c r="K547" s="211">
        <f t="shared" si="171"/>
        <v>5435850</v>
      </c>
      <c r="L547" s="211">
        <v>0</v>
      </c>
      <c r="M547" s="211">
        <v>0</v>
      </c>
      <c r="N547" s="211">
        <v>0</v>
      </c>
      <c r="O547" s="211">
        <f>IFERROR(
  IF(LOOKUP(2,1/($R$16:$R547&lt;&gt;""),$R$16:$R547)="12.2026",
    VLOOKUP(LOOKUP(2,1/($B$16:$B547&lt;&gt;""),$B$16:$B547), [1]Лист1!$C$12:$D$1205, 2, 0),
  IF(LOOKUP(2,1/($R$16:$R547&lt;&gt;""),$R$16:$R547)="12.2027",
    VLOOKUP(LOOKUP(2,1/($B$16:$B547&lt;&gt;""),$B$16:$B547), [1]Лист1!$C$1209:$D$2016, 2, 0),
  IF(LOOKUP(2,1/($R$16:$R547&lt;&gt;""),$R$16:$R547)="12.2028",
    VLOOKUP(LOOKUP(2,1/($B$16:$B547&lt;&gt;""),$B$16:$B547), [1]Лист1!$C$2020:$D$2907, 2, 0),
  ""))), "")</f>
        <v>5435850</v>
      </c>
      <c r="P547" s="211">
        <f t="shared" si="172"/>
        <v>5824.9571367338185</v>
      </c>
      <c r="Q547" s="211">
        <v>9673</v>
      </c>
      <c r="R547" s="218" t="s">
        <v>565</v>
      </c>
      <c r="S547" s="32"/>
      <c r="T547" s="32"/>
      <c r="U547" s="32"/>
    </row>
    <row r="548" spans="1:21" s="33" customFormat="1" ht="30" customHeight="1" x14ac:dyDescent="0.25">
      <c r="A548" s="309">
        <f>IF(B548&lt;&gt;"",MAX(A$1:A547)+1,"")</f>
        <v>495</v>
      </c>
      <c r="B548" s="317" t="s">
        <v>774</v>
      </c>
      <c r="C548" s="309">
        <v>1973</v>
      </c>
      <c r="D548" s="309">
        <v>1979</v>
      </c>
      <c r="E548" s="307" t="s">
        <v>16</v>
      </c>
      <c r="F548" s="307">
        <v>5</v>
      </c>
      <c r="G548" s="307">
        <v>6</v>
      </c>
      <c r="H548" s="311">
        <v>4895</v>
      </c>
      <c r="I548" s="311">
        <v>400.5</v>
      </c>
      <c r="J548" s="311">
        <v>4494.5</v>
      </c>
      <c r="K548" s="211">
        <f t="shared" ref="K548:K549" si="175">SUM(L548:O548)</f>
        <v>5555111.8899999997</v>
      </c>
      <c r="L548" s="211">
        <v>0</v>
      </c>
      <c r="M548" s="211">
        <v>0</v>
      </c>
      <c r="N548" s="211">
        <v>0</v>
      </c>
      <c r="O548" s="211">
        <f>IFERROR(
  IF(LOOKUP(2,1/($R$16:$R548&lt;&gt;""),$R$16:$R548)="12.2026",
    VLOOKUP(LOOKUP(2,1/($B$16:$B548&lt;&gt;""),$B$16:$B548), [1]Лист1!$C$12:$D$1205, 2, 0),
  IF(LOOKUP(2,1/($R$16:$R548&lt;&gt;""),$R$16:$R548)="12.2027",
    VLOOKUP(LOOKUP(2,1/($B$16:$B548&lt;&gt;""),$B$16:$B548), [1]Лист1!$C$1209:$D$2016, 2, 0),
  IF(LOOKUP(2,1/($R$16:$R548&lt;&gt;""),$R$16:$R548)="12.2028",
    VLOOKUP(LOOKUP(2,1/($B$16:$B548&lt;&gt;""),$B$16:$B548), [1]Лист1!$C$2020:$D$2907, 2, 0),
  ""))), "")</f>
        <v>5555111.8899999997</v>
      </c>
      <c r="P548" s="211">
        <f t="shared" ref="P548:P550" si="176">K548/H548</f>
        <v>1134.8543186925433</v>
      </c>
      <c r="Q548" s="211">
        <v>9673</v>
      </c>
      <c r="R548" s="218" t="s">
        <v>565</v>
      </c>
      <c r="S548" s="32"/>
      <c r="T548" s="32"/>
      <c r="U548" s="32"/>
    </row>
    <row r="549" spans="1:21" s="33" customFormat="1" ht="30" customHeight="1" x14ac:dyDescent="0.25">
      <c r="A549" s="310"/>
      <c r="B549" s="318"/>
      <c r="C549" s="310"/>
      <c r="D549" s="310"/>
      <c r="E549" s="308"/>
      <c r="F549" s="308"/>
      <c r="G549" s="308"/>
      <c r="H549" s="312"/>
      <c r="I549" s="312"/>
      <c r="J549" s="312"/>
      <c r="K549" s="211">
        <f t="shared" si="175"/>
        <v>7071800</v>
      </c>
      <c r="L549" s="211">
        <v>0</v>
      </c>
      <c r="M549" s="211">
        <v>0</v>
      </c>
      <c r="N549" s="211">
        <v>0</v>
      </c>
      <c r="O549" s="211">
        <f>IFERROR(
  IF(LOOKUP(2,1/($R$16:$R549&lt;&gt;""),$R$16:$R549)="12.2026",
    VLOOKUP(LOOKUP(2,1/($B$16:$B549&lt;&gt;""),$B$16:$B549), [1]Лист1!$C$12:$D$1205, 2, 0),
  IF(LOOKUP(2,1/($R$16:$R549&lt;&gt;""),$R$16:$R549)="12.2027",
    VLOOKUP(LOOKUP(2,1/($B$16:$B549&lt;&gt;""),$B$16:$B549), [1]Лист1!$C$1209:$D$2016, 2, 0),
  IF(LOOKUP(2,1/($R$16:$R549&lt;&gt;""),$R$16:$R549)="12.2028",
    VLOOKUP(LOOKUP(2,1/($B$16:$B549&lt;&gt;""),$B$16:$B549), [1]Лист1!$C$2020:$D$2907, 2, 0),
  ""))), "")</f>
        <v>7071800</v>
      </c>
      <c r="P549" s="211">
        <f>K549/H548</f>
        <v>1444.6986721144024</v>
      </c>
      <c r="Q549" s="211">
        <v>9673</v>
      </c>
      <c r="R549" s="218" t="s">
        <v>563</v>
      </c>
      <c r="S549" s="32"/>
      <c r="T549" s="32"/>
      <c r="U549" s="32"/>
    </row>
    <row r="550" spans="1:21" s="33" customFormat="1" ht="30" customHeight="1" x14ac:dyDescent="0.25">
      <c r="A550" s="212">
        <f>IF(B550&lt;&gt;"",MAX(A$1:A549)+1,"")</f>
        <v>496</v>
      </c>
      <c r="B550" s="193" t="s">
        <v>2598</v>
      </c>
      <c r="C550" s="198">
        <v>1982</v>
      </c>
      <c r="D550" s="198" t="s">
        <v>1844</v>
      </c>
      <c r="E550" s="198" t="s">
        <v>16</v>
      </c>
      <c r="F550" s="189">
        <v>5</v>
      </c>
      <c r="G550" s="189">
        <v>6</v>
      </c>
      <c r="H550" s="191">
        <v>4994.8</v>
      </c>
      <c r="I550" s="191">
        <v>0</v>
      </c>
      <c r="J550" s="191">
        <v>4403.8</v>
      </c>
      <c r="K550" s="191">
        <f t="shared" ref="K550" si="177">SUM(L550:O550)</f>
        <v>25227190.789999999</v>
      </c>
      <c r="L550" s="191">
        <v>0</v>
      </c>
      <c r="M550" s="191">
        <v>0</v>
      </c>
      <c r="N550" s="191">
        <v>0</v>
      </c>
      <c r="O550" s="211">
        <f>IFERROR(
  IF(LOOKUP(2,1/($R$16:$R550&lt;&gt;""),$R$16:$R550)="12.2026",
    VLOOKUP(LOOKUP(2,1/($B$16:$B550&lt;&gt;""),$B$16:$B550), [1]Лист1!$C$12:$D$1205, 2, 0),
  IF(LOOKUP(2,1/($R$16:$R550&lt;&gt;""),$R$16:$R550)="12.2027",
    VLOOKUP(LOOKUP(2,1/($B$16:$B550&lt;&gt;""),$B$16:$B550), [1]Лист1!$C$1209:$D$2016, 2, 0),
  IF(LOOKUP(2,1/($R$16:$R550&lt;&gt;""),$R$16:$R550)="12.2028",
    VLOOKUP(LOOKUP(2,1/($B$16:$B550&lt;&gt;""),$B$16:$B550), [1]Лист1!$C$2020:$D$2907, 2, 0),
  ""))), "")</f>
        <v>25227190.789999999</v>
      </c>
      <c r="P550" s="191">
        <f t="shared" si="176"/>
        <v>5050.6908765115713</v>
      </c>
      <c r="Q550" s="191">
        <v>9673</v>
      </c>
      <c r="R550" s="101" t="s">
        <v>565</v>
      </c>
      <c r="S550" s="32"/>
      <c r="T550" s="32"/>
      <c r="U550" s="32"/>
    </row>
    <row r="551" spans="1:21" s="96" customFormat="1" ht="30" customHeight="1" x14ac:dyDescent="0.25">
      <c r="A551" s="212">
        <f>IF(B551&lt;&gt;"",MAX(A$1:A550)+1,"")</f>
        <v>497</v>
      </c>
      <c r="B551" s="223" t="s">
        <v>2599</v>
      </c>
      <c r="C551" s="212">
        <v>1986</v>
      </c>
      <c r="D551" s="212" t="s">
        <v>1844</v>
      </c>
      <c r="E551" s="212" t="s">
        <v>18</v>
      </c>
      <c r="F551" s="210">
        <v>5</v>
      </c>
      <c r="G551" s="210">
        <v>4</v>
      </c>
      <c r="H551" s="211">
        <v>3272.4</v>
      </c>
      <c r="I551" s="211">
        <v>0</v>
      </c>
      <c r="J551" s="211">
        <v>2943.5</v>
      </c>
      <c r="K551" s="211">
        <f>SUM(L551:O551)</f>
        <v>9948852.3200000003</v>
      </c>
      <c r="L551" s="211">
        <v>0</v>
      </c>
      <c r="M551" s="211">
        <v>0</v>
      </c>
      <c r="N551" s="211">
        <v>0</v>
      </c>
      <c r="O551" s="211">
        <f>IFERROR(
  IF(LOOKUP(2,1/($R$16:$R551&lt;&gt;""),$R$16:$R551)="12.2026",
    VLOOKUP(LOOKUP(2,1/($B$16:$B551&lt;&gt;""),$B$16:$B551), [1]Лист1!$C$12:$D$1205, 2, 0),
  IF(LOOKUP(2,1/($R$16:$R551&lt;&gt;""),$R$16:$R551)="12.2027",
    VLOOKUP(LOOKUP(2,1/($B$16:$B551&lt;&gt;""),$B$16:$B551), [1]Лист1!$C$1209:$D$2016, 2, 0),
  IF(LOOKUP(2,1/($R$16:$R551&lt;&gt;""),$R$16:$R551)="12.2028",
    VLOOKUP(LOOKUP(2,1/($B$16:$B551&lt;&gt;""),$B$16:$B551), [1]Лист1!$C$2020:$D$2907, 2, 0),
  ""))), "")</f>
        <v>9948852.3200000003</v>
      </c>
      <c r="P551" s="211">
        <f>K551/H551</f>
        <v>3040.2311208898668</v>
      </c>
      <c r="Q551" s="211">
        <v>9673</v>
      </c>
      <c r="R551" s="218" t="s">
        <v>565</v>
      </c>
      <c r="S551" s="95"/>
      <c r="T551" s="95"/>
      <c r="U551" s="95"/>
    </row>
    <row r="552" spans="1:21" s="96" customFormat="1" ht="30" customHeight="1" x14ac:dyDescent="0.25">
      <c r="A552" s="212">
        <f>IF(B552&lt;&gt;"",MAX(A$1:A551)+1,"")</f>
        <v>498</v>
      </c>
      <c r="B552" s="223" t="s">
        <v>762</v>
      </c>
      <c r="C552" s="212">
        <v>1973</v>
      </c>
      <c r="D552" s="212" t="s">
        <v>1844</v>
      </c>
      <c r="E552" s="210" t="s">
        <v>16</v>
      </c>
      <c r="F552" s="210">
        <v>2</v>
      </c>
      <c r="G552" s="210">
        <v>2</v>
      </c>
      <c r="H552" s="211">
        <v>1000</v>
      </c>
      <c r="I552" s="211">
        <v>251.7</v>
      </c>
      <c r="J552" s="211">
        <v>472.9</v>
      </c>
      <c r="K552" s="211">
        <f>SUM(L552:O552)</f>
        <v>34097.69</v>
      </c>
      <c r="L552" s="211">
        <v>0</v>
      </c>
      <c r="M552" s="211">
        <v>0</v>
      </c>
      <c r="N552" s="211">
        <v>0</v>
      </c>
      <c r="O552" s="211">
        <f>IFERROR(
  IF(LOOKUP(2,1/($R$16:$R552&lt;&gt;""),$R$16:$R552)="12.2026",
    VLOOKUP(LOOKUP(2,1/($B$16:$B552&lt;&gt;""),$B$16:$B552), [1]Лист1!$C$12:$D$1205, 2, 0),
  IF(LOOKUP(2,1/($R$16:$R552&lt;&gt;""),$R$16:$R552)="12.2027",
    VLOOKUP(LOOKUP(2,1/($B$16:$B552&lt;&gt;""),$B$16:$B552), [1]Лист1!$C$1209:$D$2016, 2, 0),
  IF(LOOKUP(2,1/($R$16:$R552&lt;&gt;""),$R$16:$R552)="12.2028",
    VLOOKUP(LOOKUP(2,1/($B$16:$B552&lt;&gt;""),$B$16:$B552), [1]Лист1!$C$2020:$D$2907, 2, 0),
  ""))), "")</f>
        <v>34097.69</v>
      </c>
      <c r="P552" s="211">
        <f>K552/H552</f>
        <v>34.09769</v>
      </c>
      <c r="Q552" s="211">
        <v>9673</v>
      </c>
      <c r="R552" s="218" t="s">
        <v>565</v>
      </c>
      <c r="S552" s="95"/>
      <c r="T552" s="95"/>
      <c r="U552" s="95"/>
    </row>
    <row r="553" spans="1:21" ht="30" customHeight="1" x14ac:dyDescent="0.25">
      <c r="A553" s="182" t="s">
        <v>2085</v>
      </c>
      <c r="B553" s="182"/>
      <c r="C553" s="182"/>
      <c r="D553" s="182"/>
      <c r="E553" s="182"/>
      <c r="F553" s="182"/>
      <c r="G553" s="182"/>
      <c r="H553" s="182"/>
      <c r="I553" s="182"/>
      <c r="J553" s="182"/>
      <c r="K553" s="182"/>
      <c r="L553" s="182"/>
      <c r="M553" s="182"/>
      <c r="N553" s="182"/>
      <c r="O553" s="182"/>
      <c r="P553" s="182"/>
      <c r="Q553" s="182"/>
      <c r="R553" s="182"/>
      <c r="S553" s="48"/>
    </row>
    <row r="554" spans="1:21" ht="39.75" customHeight="1" x14ac:dyDescent="0.25">
      <c r="A554" s="382" t="s">
        <v>2086</v>
      </c>
      <c r="B554" s="382"/>
      <c r="C554" s="217" t="s">
        <v>17</v>
      </c>
      <c r="D554" s="61" t="s">
        <v>17</v>
      </c>
      <c r="E554" s="217" t="s">
        <v>17</v>
      </c>
      <c r="F554" s="217" t="s">
        <v>17</v>
      </c>
      <c r="G554" s="217" t="s">
        <v>17</v>
      </c>
      <c r="H554" s="27">
        <f>SUM(H555:H601)</f>
        <v>31710.200000000004</v>
      </c>
      <c r="I554" s="27">
        <f t="shared" ref="I554:O554" si="178">SUM(I555:I601)</f>
        <v>1436.1999999999998</v>
      </c>
      <c r="J554" s="27">
        <f t="shared" si="178"/>
        <v>29474.100000000002</v>
      </c>
      <c r="K554" s="27">
        <f t="shared" si="178"/>
        <v>127252345.73999998</v>
      </c>
      <c r="L554" s="27">
        <f t="shared" si="178"/>
        <v>0</v>
      </c>
      <c r="M554" s="27">
        <f t="shared" si="178"/>
        <v>0</v>
      </c>
      <c r="N554" s="27">
        <f t="shared" si="178"/>
        <v>0</v>
      </c>
      <c r="O554" s="27">
        <f t="shared" si="178"/>
        <v>127252345.73999998</v>
      </c>
      <c r="P554" s="27">
        <f t="shared" ref="P554:P565" si="179">K554/H554</f>
        <v>4012.9783394617493</v>
      </c>
      <c r="Q554" s="27" t="s">
        <v>17</v>
      </c>
      <c r="R554" s="78" t="s">
        <v>17</v>
      </c>
      <c r="S554" s="48"/>
    </row>
    <row r="555" spans="1:21" s="33" customFormat="1" ht="30" customHeight="1" x14ac:dyDescent="0.25">
      <c r="A555" s="212">
        <f>IF(B555&lt;&gt;"",MAX(A$1:A554)+1,"")</f>
        <v>499</v>
      </c>
      <c r="B555" s="223" t="s">
        <v>775</v>
      </c>
      <c r="C555" s="212">
        <v>1967</v>
      </c>
      <c r="D555" s="212" t="s">
        <v>1844</v>
      </c>
      <c r="E555" s="210" t="s">
        <v>16</v>
      </c>
      <c r="F555" s="210">
        <v>2</v>
      </c>
      <c r="G555" s="210">
        <v>2</v>
      </c>
      <c r="H555" s="211">
        <v>360</v>
      </c>
      <c r="I555" s="211">
        <v>0</v>
      </c>
      <c r="J555" s="211">
        <v>360</v>
      </c>
      <c r="K555" s="211">
        <f t="shared" ref="K555:K565" si="180">SUM(L555:O555)</f>
        <v>23834</v>
      </c>
      <c r="L555" s="211">
        <v>0</v>
      </c>
      <c r="M555" s="211">
        <v>0</v>
      </c>
      <c r="N555" s="211">
        <v>0</v>
      </c>
      <c r="O555" s="211">
        <f>IFERROR(
  IF(LOOKUP(2,1/($R$16:$R555&lt;&gt;""),$R$16:$R555)="12.2026",
    VLOOKUP(LOOKUP(2,1/($B$16:$B555&lt;&gt;""),$B$16:$B555), [1]Лист1!$C$12:$D$1205, 2, 0),
  IF(LOOKUP(2,1/($R$16:$R555&lt;&gt;""),$R$16:$R555)="12.2027",
    VLOOKUP(LOOKUP(2,1/($B$16:$B555&lt;&gt;""),$B$16:$B555), [1]Лист1!$C$1209:$D$2016, 2, 0),
  IF(LOOKUP(2,1/($R$16:$R555&lt;&gt;""),$R$16:$R555)="12.2028",
    VLOOKUP(LOOKUP(2,1/($B$16:$B555&lt;&gt;""),$B$16:$B555), [1]Лист1!$C$2020:$D$2907, 2, 0),
  ""))), "")</f>
        <v>23834</v>
      </c>
      <c r="P555" s="211">
        <f t="shared" si="179"/>
        <v>66.205555555555549</v>
      </c>
      <c r="Q555" s="211">
        <v>9673</v>
      </c>
      <c r="R555" s="218" t="s">
        <v>565</v>
      </c>
      <c r="S555" s="134"/>
      <c r="T555" s="32"/>
      <c r="U555" s="32"/>
    </row>
    <row r="556" spans="1:21" s="33" customFormat="1" ht="30" customHeight="1" x14ac:dyDescent="0.25">
      <c r="A556" s="212">
        <f>IF(B556&lt;&gt;"",MAX(A$1:A555)+1,"")</f>
        <v>500</v>
      </c>
      <c r="B556" s="223" t="s">
        <v>796</v>
      </c>
      <c r="C556" s="212">
        <v>1970</v>
      </c>
      <c r="D556" s="212" t="s">
        <v>1844</v>
      </c>
      <c r="E556" s="210" t="s">
        <v>16</v>
      </c>
      <c r="F556" s="210">
        <v>2</v>
      </c>
      <c r="G556" s="210">
        <v>2</v>
      </c>
      <c r="H556" s="211">
        <v>352.3</v>
      </c>
      <c r="I556" s="211">
        <v>0</v>
      </c>
      <c r="J556" s="211">
        <v>352.3</v>
      </c>
      <c r="K556" s="211">
        <f t="shared" si="180"/>
        <v>5565547.2000000002</v>
      </c>
      <c r="L556" s="211">
        <v>0</v>
      </c>
      <c r="M556" s="211">
        <v>0</v>
      </c>
      <c r="N556" s="211">
        <v>0</v>
      </c>
      <c r="O556" s="211">
        <f>IFERROR(
  IF(LOOKUP(2,1/($R$16:$R556&lt;&gt;""),$R$16:$R556)="12.2026",
    VLOOKUP(LOOKUP(2,1/($B$16:$B556&lt;&gt;""),$B$16:$B556), [1]Лист1!$C$12:$D$1205, 2, 0),
  IF(LOOKUP(2,1/($R$16:$R556&lt;&gt;""),$R$16:$R556)="12.2027",
    VLOOKUP(LOOKUP(2,1/($B$16:$B556&lt;&gt;""),$B$16:$B556), [1]Лист1!$C$1209:$D$2016, 2, 0),
  IF(LOOKUP(2,1/($R$16:$R556&lt;&gt;""),$R$16:$R556)="12.2028",
    VLOOKUP(LOOKUP(2,1/($B$16:$B556&lt;&gt;""),$B$16:$B556), [1]Лист1!$C$2020:$D$2907, 2, 0),
  ""))), "")</f>
        <v>5565547.2000000002</v>
      </c>
      <c r="P556" s="211">
        <f t="shared" si="179"/>
        <v>15797.74964518876</v>
      </c>
      <c r="Q556" s="211">
        <v>9673</v>
      </c>
      <c r="R556" s="218" t="s">
        <v>563</v>
      </c>
      <c r="S556" s="134"/>
      <c r="T556" s="32"/>
      <c r="U556" s="32"/>
    </row>
    <row r="557" spans="1:21" s="33" customFormat="1" ht="30" customHeight="1" x14ac:dyDescent="0.25">
      <c r="A557" s="212">
        <f>IF(B557&lt;&gt;"",MAX(A$1:A556)+1,"")</f>
        <v>501</v>
      </c>
      <c r="B557" s="223" t="s">
        <v>797</v>
      </c>
      <c r="C557" s="212">
        <v>1961</v>
      </c>
      <c r="D557" s="212" t="s">
        <v>1844</v>
      </c>
      <c r="E557" s="212" t="s">
        <v>16</v>
      </c>
      <c r="F557" s="212">
        <v>2</v>
      </c>
      <c r="G557" s="212">
        <v>2</v>
      </c>
      <c r="H557" s="211">
        <v>307.7</v>
      </c>
      <c r="I557" s="211">
        <v>0</v>
      </c>
      <c r="J557" s="211">
        <v>307.7</v>
      </c>
      <c r="K557" s="211">
        <f t="shared" si="180"/>
        <v>2498201.7999999998</v>
      </c>
      <c r="L557" s="211">
        <v>0</v>
      </c>
      <c r="M557" s="211">
        <v>0</v>
      </c>
      <c r="N557" s="211">
        <v>0</v>
      </c>
      <c r="O557" s="211">
        <f>IFERROR(
  IF(LOOKUP(2,1/($R$16:$R557&lt;&gt;""),$R$16:$R557)="12.2026",
    VLOOKUP(LOOKUP(2,1/($B$16:$B557&lt;&gt;""),$B$16:$B557), [1]Лист1!$C$12:$D$1205, 2, 0),
  IF(LOOKUP(2,1/($R$16:$R557&lt;&gt;""),$R$16:$R557)="12.2027",
    VLOOKUP(LOOKUP(2,1/($B$16:$B557&lt;&gt;""),$B$16:$B557), [1]Лист1!$C$1209:$D$2016, 2, 0),
  IF(LOOKUP(2,1/($R$16:$R557&lt;&gt;""),$R$16:$R557)="12.2028",
    VLOOKUP(LOOKUP(2,1/($B$16:$B557&lt;&gt;""),$B$16:$B557), [1]Лист1!$C$2020:$D$2907, 2, 0),
  ""))), "")</f>
        <v>2498201.7999999998</v>
      </c>
      <c r="P557" s="211">
        <f t="shared" si="179"/>
        <v>8118.9528761780948</v>
      </c>
      <c r="Q557" s="211">
        <v>9673</v>
      </c>
      <c r="R557" s="218" t="s">
        <v>563</v>
      </c>
      <c r="S557" s="134"/>
      <c r="T557" s="32"/>
      <c r="U557" s="32"/>
    </row>
    <row r="558" spans="1:21" s="33" customFormat="1" ht="30" customHeight="1" x14ac:dyDescent="0.25">
      <c r="A558" s="212">
        <f>IF(B558&lt;&gt;"",MAX(A$1:A557)+1,"")</f>
        <v>502</v>
      </c>
      <c r="B558" s="223" t="s">
        <v>369</v>
      </c>
      <c r="C558" s="210">
        <v>1966</v>
      </c>
      <c r="D558" s="212" t="s">
        <v>1844</v>
      </c>
      <c r="E558" s="210" t="s">
        <v>16</v>
      </c>
      <c r="F558" s="210">
        <v>2</v>
      </c>
      <c r="G558" s="210">
        <v>1</v>
      </c>
      <c r="H558" s="211">
        <v>433.5</v>
      </c>
      <c r="I558" s="211">
        <v>100.4</v>
      </c>
      <c r="J558" s="211">
        <v>211.2</v>
      </c>
      <c r="K558" s="211">
        <f t="shared" si="180"/>
        <v>2909751.1999999997</v>
      </c>
      <c r="L558" s="211">
        <v>0</v>
      </c>
      <c r="M558" s="211">
        <v>0</v>
      </c>
      <c r="N558" s="211">
        <v>0</v>
      </c>
      <c r="O558" s="211">
        <f>IFERROR(
  IF(LOOKUP(2,1/($R$16:$R558&lt;&gt;""),$R$16:$R558)="12.2026",
    VLOOKUP(LOOKUP(2,1/($B$16:$B558&lt;&gt;""),$B$16:$B558), [1]Лист1!$C$12:$D$1205, 2, 0),
  IF(LOOKUP(2,1/($R$16:$R558&lt;&gt;""),$R$16:$R558)="12.2027",
    VLOOKUP(LOOKUP(2,1/($B$16:$B558&lt;&gt;""),$B$16:$B558), [1]Лист1!$C$1209:$D$2016, 2, 0),
  IF(LOOKUP(2,1/($R$16:$R558&lt;&gt;""),$R$16:$R558)="12.2028",
    VLOOKUP(LOOKUP(2,1/($B$16:$B558&lt;&gt;""),$B$16:$B558), [1]Лист1!$C$2020:$D$2907, 2, 0),
  ""))), "")</f>
        <v>2909751.1999999997</v>
      </c>
      <c r="P558" s="211">
        <f t="shared" si="179"/>
        <v>6712.2288350634362</v>
      </c>
      <c r="Q558" s="211">
        <v>9673</v>
      </c>
      <c r="R558" s="218" t="s">
        <v>565</v>
      </c>
      <c r="S558" s="134"/>
      <c r="T558" s="32"/>
      <c r="U558" s="32"/>
    </row>
    <row r="559" spans="1:21" s="33" customFormat="1" ht="30" customHeight="1" x14ac:dyDescent="0.25">
      <c r="A559" s="212">
        <f>IF(B559&lt;&gt;"",MAX(A$1:A558)+1,"")</f>
        <v>503</v>
      </c>
      <c r="B559" s="223" t="s">
        <v>798</v>
      </c>
      <c r="C559" s="212">
        <v>1971</v>
      </c>
      <c r="D559" s="212" t="s">
        <v>1844</v>
      </c>
      <c r="E559" s="212" t="s">
        <v>16</v>
      </c>
      <c r="F559" s="212">
        <v>2</v>
      </c>
      <c r="G559" s="212">
        <v>2</v>
      </c>
      <c r="H559" s="211">
        <v>305.5</v>
      </c>
      <c r="I559" s="211">
        <v>0</v>
      </c>
      <c r="J559" s="211">
        <v>305.5</v>
      </c>
      <c r="K559" s="211">
        <f t="shared" si="180"/>
        <v>4846037</v>
      </c>
      <c r="L559" s="211">
        <v>0</v>
      </c>
      <c r="M559" s="211">
        <v>0</v>
      </c>
      <c r="N559" s="211">
        <v>0</v>
      </c>
      <c r="O559" s="211">
        <f>IFERROR(
  IF(LOOKUP(2,1/($R$16:$R559&lt;&gt;""),$R$16:$R559)="12.2026",
    VLOOKUP(LOOKUP(2,1/($B$16:$B559&lt;&gt;""),$B$16:$B559), [1]Лист1!$C$12:$D$1205, 2, 0),
  IF(LOOKUP(2,1/($R$16:$R559&lt;&gt;""),$R$16:$R559)="12.2027",
    VLOOKUP(LOOKUP(2,1/($B$16:$B559&lt;&gt;""),$B$16:$B559), [1]Лист1!$C$1209:$D$2016, 2, 0),
  IF(LOOKUP(2,1/($R$16:$R559&lt;&gt;""),$R$16:$R559)="12.2028",
    VLOOKUP(LOOKUP(2,1/($B$16:$B559&lt;&gt;""),$B$16:$B559), [1]Лист1!$C$2020:$D$2907, 2, 0),
  ""))), "")</f>
        <v>4846037</v>
      </c>
      <c r="P559" s="211">
        <f t="shared" si="179"/>
        <v>15862.641571194763</v>
      </c>
      <c r="Q559" s="211">
        <v>9673</v>
      </c>
      <c r="R559" s="218" t="s">
        <v>563</v>
      </c>
      <c r="S559" s="134"/>
      <c r="T559" s="32"/>
      <c r="U559" s="32"/>
    </row>
    <row r="560" spans="1:21" s="33" customFormat="1" ht="30" customHeight="1" x14ac:dyDescent="0.25">
      <c r="A560" s="212">
        <f>IF(B560&lt;&gt;"",MAX(A$1:A559)+1,"")</f>
        <v>504</v>
      </c>
      <c r="B560" s="223" t="s">
        <v>776</v>
      </c>
      <c r="C560" s="212">
        <v>1969</v>
      </c>
      <c r="D560" s="212" t="s">
        <v>1844</v>
      </c>
      <c r="E560" s="212" t="s">
        <v>16</v>
      </c>
      <c r="F560" s="212">
        <v>2</v>
      </c>
      <c r="G560" s="212">
        <v>3</v>
      </c>
      <c r="H560" s="211">
        <v>1534.8</v>
      </c>
      <c r="I560" s="211">
        <v>0</v>
      </c>
      <c r="J560" s="211">
        <v>1534.8</v>
      </c>
      <c r="K560" s="211">
        <f t="shared" si="180"/>
        <v>90134.71</v>
      </c>
      <c r="L560" s="211">
        <v>0</v>
      </c>
      <c r="M560" s="211">
        <v>0</v>
      </c>
      <c r="N560" s="211">
        <v>0</v>
      </c>
      <c r="O560" s="211">
        <f>IFERROR(
  IF(LOOKUP(2,1/($R$16:$R560&lt;&gt;""),$R$16:$R560)="12.2026",
    VLOOKUP(LOOKUP(2,1/($B$16:$B560&lt;&gt;""),$B$16:$B560), [1]Лист1!$C$12:$D$1205, 2, 0),
  IF(LOOKUP(2,1/($R$16:$R560&lt;&gt;""),$R$16:$R560)="12.2027",
    VLOOKUP(LOOKUP(2,1/($B$16:$B560&lt;&gt;""),$B$16:$B560), [1]Лист1!$C$1209:$D$2016, 2, 0),
  IF(LOOKUP(2,1/($R$16:$R560&lt;&gt;""),$R$16:$R560)="12.2028",
    VLOOKUP(LOOKUP(2,1/($B$16:$B560&lt;&gt;""),$B$16:$B560), [1]Лист1!$C$2020:$D$2907, 2, 0),
  ""))), "")</f>
        <v>90134.71</v>
      </c>
      <c r="P560" s="211">
        <f t="shared" si="179"/>
        <v>58.727332551472507</v>
      </c>
      <c r="Q560" s="211">
        <v>9673</v>
      </c>
      <c r="R560" s="218" t="s">
        <v>565</v>
      </c>
      <c r="S560" s="134"/>
      <c r="T560" s="32"/>
      <c r="U560" s="32"/>
    </row>
    <row r="561" spans="1:21" s="33" customFormat="1" ht="30" customHeight="1" x14ac:dyDescent="0.25">
      <c r="A561" s="212">
        <f>IF(B561&lt;&gt;"",MAX(A$1:A560)+1,"")</f>
        <v>505</v>
      </c>
      <c r="B561" s="223" t="s">
        <v>2016</v>
      </c>
      <c r="C561" s="212">
        <v>1980</v>
      </c>
      <c r="D561" s="212" t="s">
        <v>1844</v>
      </c>
      <c r="E561" s="212" t="s">
        <v>16</v>
      </c>
      <c r="F561" s="212">
        <v>5</v>
      </c>
      <c r="G561" s="212">
        <v>4</v>
      </c>
      <c r="H561" s="211">
        <v>2722.9</v>
      </c>
      <c r="I561" s="211">
        <v>0</v>
      </c>
      <c r="J561" s="211">
        <v>2722</v>
      </c>
      <c r="K561" s="211">
        <f t="shared" si="180"/>
        <v>6668500</v>
      </c>
      <c r="L561" s="211">
        <v>0</v>
      </c>
      <c r="M561" s="211">
        <v>0</v>
      </c>
      <c r="N561" s="211">
        <v>0</v>
      </c>
      <c r="O561" s="211">
        <f>IFERROR(
  IF(LOOKUP(2,1/($R$16:$R561&lt;&gt;""),$R$16:$R561)="12.2026",
    VLOOKUP(LOOKUP(2,1/($B$16:$B561&lt;&gt;""),$B$16:$B561), [1]Лист1!$C$12:$D$1205, 2, 0),
  IF(LOOKUP(2,1/($R$16:$R561&lt;&gt;""),$R$16:$R561)="12.2027",
    VLOOKUP(LOOKUP(2,1/($B$16:$B561&lt;&gt;""),$B$16:$B561), [1]Лист1!$C$1209:$D$2016, 2, 0),
  IF(LOOKUP(2,1/($R$16:$R561&lt;&gt;""),$R$16:$R561)="12.2028",
    VLOOKUP(LOOKUP(2,1/($B$16:$B561&lt;&gt;""),$B$16:$B561), [1]Лист1!$C$2020:$D$2907, 2, 0),
  ""))), "")</f>
        <v>6668500</v>
      </c>
      <c r="P561" s="211">
        <f t="shared" si="179"/>
        <v>2449.0432994234088</v>
      </c>
      <c r="Q561" s="211">
        <v>9673</v>
      </c>
      <c r="R561" s="218" t="s">
        <v>563</v>
      </c>
      <c r="S561" s="134"/>
      <c r="T561" s="32"/>
      <c r="U561" s="32"/>
    </row>
    <row r="562" spans="1:21" s="33" customFormat="1" ht="30" customHeight="1" x14ac:dyDescent="0.25">
      <c r="A562" s="212">
        <f>IF(B562&lt;&gt;"",MAX(A$1:A561)+1,"")</f>
        <v>506</v>
      </c>
      <c r="B562" s="223" t="s">
        <v>799</v>
      </c>
      <c r="C562" s="212">
        <v>1970</v>
      </c>
      <c r="D562" s="212" t="s">
        <v>1844</v>
      </c>
      <c r="E562" s="212" t="s">
        <v>16</v>
      </c>
      <c r="F562" s="212">
        <v>2</v>
      </c>
      <c r="G562" s="212">
        <v>2</v>
      </c>
      <c r="H562" s="211">
        <v>854.5</v>
      </c>
      <c r="I562" s="211">
        <v>0</v>
      </c>
      <c r="J562" s="211">
        <v>854.5</v>
      </c>
      <c r="K562" s="211">
        <f t="shared" si="180"/>
        <v>13259462</v>
      </c>
      <c r="L562" s="211">
        <v>0</v>
      </c>
      <c r="M562" s="211">
        <v>0</v>
      </c>
      <c r="N562" s="211">
        <v>0</v>
      </c>
      <c r="O562" s="211">
        <f>IFERROR(
  IF(LOOKUP(2,1/($R$16:$R562&lt;&gt;""),$R$16:$R562)="12.2026",
    VLOOKUP(LOOKUP(2,1/($B$16:$B562&lt;&gt;""),$B$16:$B562), [1]Лист1!$C$12:$D$1205, 2, 0),
  IF(LOOKUP(2,1/($R$16:$R562&lt;&gt;""),$R$16:$R562)="12.2027",
    VLOOKUP(LOOKUP(2,1/($B$16:$B562&lt;&gt;""),$B$16:$B562), [1]Лист1!$C$1209:$D$2016, 2, 0),
  IF(LOOKUP(2,1/($R$16:$R562&lt;&gt;""),$R$16:$R562)="12.2028",
    VLOOKUP(LOOKUP(2,1/($B$16:$B562&lt;&gt;""),$B$16:$B562), [1]Лист1!$C$2020:$D$2907, 2, 0),
  ""))), "")</f>
        <v>13259462</v>
      </c>
      <c r="P562" s="211">
        <f t="shared" si="179"/>
        <v>15517.217086015213</v>
      </c>
      <c r="Q562" s="211">
        <v>9673</v>
      </c>
      <c r="R562" s="218" t="s">
        <v>563</v>
      </c>
      <c r="S562" s="134"/>
      <c r="T562" s="32"/>
      <c r="U562" s="32"/>
    </row>
    <row r="563" spans="1:21" s="33" customFormat="1" ht="30" customHeight="1" x14ac:dyDescent="0.25">
      <c r="A563" s="212">
        <f>IF(B563&lt;&gt;"",MAX(A$1:A562)+1,"")</f>
        <v>507</v>
      </c>
      <c r="B563" s="223" t="s">
        <v>1868</v>
      </c>
      <c r="C563" s="212">
        <v>1976</v>
      </c>
      <c r="D563" s="212" t="s">
        <v>1844</v>
      </c>
      <c r="E563" s="212" t="s">
        <v>16</v>
      </c>
      <c r="F563" s="212">
        <v>2</v>
      </c>
      <c r="G563" s="212">
        <v>3</v>
      </c>
      <c r="H563" s="211">
        <v>715.1</v>
      </c>
      <c r="I563" s="211">
        <v>391.3</v>
      </c>
      <c r="J563" s="211">
        <v>473.8</v>
      </c>
      <c r="K563" s="211">
        <f t="shared" si="180"/>
        <v>2646250</v>
      </c>
      <c r="L563" s="211">
        <v>0</v>
      </c>
      <c r="M563" s="211">
        <v>0</v>
      </c>
      <c r="N563" s="211">
        <v>0</v>
      </c>
      <c r="O563" s="211">
        <f>IFERROR(
  IF(LOOKUP(2,1/($R$16:$R563&lt;&gt;""),$R$16:$R563)="12.2026",
    VLOOKUP(LOOKUP(2,1/($B$16:$B563&lt;&gt;""),$B$16:$B563), [1]Лист1!$C$12:$D$1205, 2, 0),
  IF(LOOKUP(2,1/($R$16:$R563&lt;&gt;""),$R$16:$R563)="12.2027",
    VLOOKUP(LOOKUP(2,1/($B$16:$B563&lt;&gt;""),$B$16:$B563), [1]Лист1!$C$1209:$D$2016, 2, 0),
  IF(LOOKUP(2,1/($R$16:$R563&lt;&gt;""),$R$16:$R563)="12.2028",
    VLOOKUP(LOOKUP(2,1/($B$16:$B563&lt;&gt;""),$B$16:$B563), [1]Лист1!$C$2020:$D$2907, 2, 0),
  ""))), "")</f>
        <v>2646250</v>
      </c>
      <c r="P563" s="211">
        <f t="shared" si="179"/>
        <v>3700.5313942106</v>
      </c>
      <c r="Q563" s="211">
        <v>9673</v>
      </c>
      <c r="R563" s="218" t="s">
        <v>563</v>
      </c>
      <c r="S563" s="134"/>
      <c r="T563" s="32"/>
      <c r="U563" s="32"/>
    </row>
    <row r="564" spans="1:21" s="33" customFormat="1" ht="30" customHeight="1" x14ac:dyDescent="0.25">
      <c r="A564" s="212">
        <f>IF(B564&lt;&gt;"",MAX(A$1:A563)+1,"")</f>
        <v>508</v>
      </c>
      <c r="B564" s="223" t="s">
        <v>800</v>
      </c>
      <c r="C564" s="212">
        <v>1973</v>
      </c>
      <c r="D564" s="212" t="s">
        <v>1844</v>
      </c>
      <c r="E564" s="212" t="s">
        <v>16</v>
      </c>
      <c r="F564" s="212">
        <v>2</v>
      </c>
      <c r="G564" s="212">
        <v>2</v>
      </c>
      <c r="H564" s="211">
        <v>517</v>
      </c>
      <c r="I564" s="211">
        <v>0</v>
      </c>
      <c r="J564" s="211">
        <v>517</v>
      </c>
      <c r="K564" s="211">
        <f t="shared" si="180"/>
        <v>8093025</v>
      </c>
      <c r="L564" s="211">
        <v>0</v>
      </c>
      <c r="M564" s="211">
        <v>0</v>
      </c>
      <c r="N564" s="211">
        <v>0</v>
      </c>
      <c r="O564" s="211">
        <f>IFERROR(
  IF(LOOKUP(2,1/($R$16:$R564&lt;&gt;""),$R$16:$R564)="12.2026",
    VLOOKUP(LOOKUP(2,1/($B$16:$B564&lt;&gt;""),$B$16:$B564), [1]Лист1!$C$12:$D$1205, 2, 0),
  IF(LOOKUP(2,1/($R$16:$R564&lt;&gt;""),$R$16:$R564)="12.2027",
    VLOOKUP(LOOKUP(2,1/($B$16:$B564&lt;&gt;""),$B$16:$B564), [1]Лист1!$C$1209:$D$2016, 2, 0),
  IF(LOOKUP(2,1/($R$16:$R564&lt;&gt;""),$R$16:$R564)="12.2028",
    VLOOKUP(LOOKUP(2,1/($B$16:$B564&lt;&gt;""),$B$16:$B564), [1]Лист1!$C$2020:$D$2907, 2, 0),
  ""))), "")</f>
        <v>8093025</v>
      </c>
      <c r="P564" s="211">
        <f t="shared" si="179"/>
        <v>15653.820116054159</v>
      </c>
      <c r="Q564" s="211">
        <v>9673</v>
      </c>
      <c r="R564" s="218" t="s">
        <v>563</v>
      </c>
      <c r="S564" s="134"/>
      <c r="T564" s="32"/>
      <c r="U564" s="32"/>
    </row>
    <row r="565" spans="1:21" s="33" customFormat="1" ht="30" customHeight="1" x14ac:dyDescent="0.25">
      <c r="A565" s="212">
        <f>IF(B565&lt;&gt;"",MAX(A$1:A564)+1,"")</f>
        <v>509</v>
      </c>
      <c r="B565" s="223" t="s">
        <v>801</v>
      </c>
      <c r="C565" s="212">
        <v>1973</v>
      </c>
      <c r="D565" s="212" t="s">
        <v>1844</v>
      </c>
      <c r="E565" s="212" t="s">
        <v>16</v>
      </c>
      <c r="F565" s="212">
        <v>2</v>
      </c>
      <c r="G565" s="212">
        <v>2</v>
      </c>
      <c r="H565" s="211">
        <v>569.4</v>
      </c>
      <c r="I565" s="211">
        <v>0</v>
      </c>
      <c r="J565" s="211">
        <v>569.4</v>
      </c>
      <c r="K565" s="211">
        <f t="shared" si="180"/>
        <v>8891454.5999999996</v>
      </c>
      <c r="L565" s="211">
        <v>0</v>
      </c>
      <c r="M565" s="211">
        <v>0</v>
      </c>
      <c r="N565" s="211">
        <v>0</v>
      </c>
      <c r="O565" s="211">
        <f>IFERROR(
  IF(LOOKUP(2,1/($R$16:$R565&lt;&gt;""),$R$16:$R565)="12.2026",
    VLOOKUP(LOOKUP(2,1/($B$16:$B565&lt;&gt;""),$B$16:$B565), [1]Лист1!$C$12:$D$1205, 2, 0),
  IF(LOOKUP(2,1/($R$16:$R565&lt;&gt;""),$R$16:$R565)="12.2027",
    VLOOKUP(LOOKUP(2,1/($B$16:$B565&lt;&gt;""),$B$16:$B565), [1]Лист1!$C$1209:$D$2016, 2, 0),
  IF(LOOKUP(2,1/($R$16:$R565&lt;&gt;""),$R$16:$R565)="12.2028",
    VLOOKUP(LOOKUP(2,1/($B$16:$B565&lt;&gt;""),$B$16:$B565), [1]Лист1!$C$2020:$D$2907, 2, 0),
  ""))), "")</f>
        <v>8891454.5999999996</v>
      </c>
      <c r="P565" s="211">
        <f t="shared" si="179"/>
        <v>15615.480505795575</v>
      </c>
      <c r="Q565" s="211">
        <v>9673</v>
      </c>
      <c r="R565" s="218" t="s">
        <v>563</v>
      </c>
      <c r="S565" s="134"/>
      <c r="T565" s="32"/>
      <c r="U565" s="32"/>
    </row>
    <row r="566" spans="1:21" s="33" customFormat="1" ht="30" customHeight="1" x14ac:dyDescent="0.25">
      <c r="A566" s="309">
        <f>IF(B566&lt;&gt;"",MAX(A$1:A565)+1,"")</f>
        <v>510</v>
      </c>
      <c r="B566" s="317" t="s">
        <v>2363</v>
      </c>
      <c r="C566" s="307">
        <v>1965</v>
      </c>
      <c r="D566" s="309" t="s">
        <v>1844</v>
      </c>
      <c r="E566" s="309" t="s">
        <v>16</v>
      </c>
      <c r="F566" s="307">
        <v>2</v>
      </c>
      <c r="G566" s="307">
        <v>3</v>
      </c>
      <c r="H566" s="311">
        <v>439.7</v>
      </c>
      <c r="I566" s="311">
        <v>0</v>
      </c>
      <c r="J566" s="311">
        <v>378.9</v>
      </c>
      <c r="K566" s="211">
        <f t="shared" ref="K566:K567" si="181">SUM(L566:O566)</f>
        <v>3584375</v>
      </c>
      <c r="L566" s="211">
        <v>0</v>
      </c>
      <c r="M566" s="211">
        <v>0</v>
      </c>
      <c r="N566" s="211">
        <v>0</v>
      </c>
      <c r="O566" s="211">
        <f>IFERROR(
  IF(LOOKUP(2,1/($R$16:$R566&lt;&gt;""),$R$16:$R566)="12.2026",
    VLOOKUP(LOOKUP(2,1/($B$16:$B566&lt;&gt;""),$B$16:$B566), [1]Лист1!$C$12:$D$1205, 2, 0),
  IF(LOOKUP(2,1/($R$16:$R566&lt;&gt;""),$R$16:$R566)="12.2027",
    VLOOKUP(LOOKUP(2,1/($B$16:$B566&lt;&gt;""),$B$16:$B566), [1]Лист1!$C$1209:$D$2016, 2, 0),
  IF(LOOKUP(2,1/($R$16:$R566&lt;&gt;""),$R$16:$R566)="12.2028",
    VLOOKUP(LOOKUP(2,1/($B$16:$B566&lt;&gt;""),$B$16:$B566), [1]Лист1!$C$2020:$D$2907, 2, 0),
  ""))), "")</f>
        <v>3584375</v>
      </c>
      <c r="P566" s="211">
        <f t="shared" ref="P566:P601" si="182">K566/H566</f>
        <v>8151.8649078917442</v>
      </c>
      <c r="Q566" s="237">
        <v>9673</v>
      </c>
      <c r="R566" s="30" t="s">
        <v>565</v>
      </c>
      <c r="S566" s="32"/>
      <c r="T566" s="32"/>
      <c r="U566" s="32"/>
    </row>
    <row r="567" spans="1:21" s="33" customFormat="1" ht="30" customHeight="1" x14ac:dyDescent="0.25">
      <c r="A567" s="310"/>
      <c r="B567" s="318"/>
      <c r="C567" s="308"/>
      <c r="D567" s="310"/>
      <c r="E567" s="310"/>
      <c r="F567" s="308"/>
      <c r="G567" s="308"/>
      <c r="H567" s="312"/>
      <c r="I567" s="312"/>
      <c r="J567" s="312"/>
      <c r="K567" s="211">
        <f t="shared" si="181"/>
        <v>1650440</v>
      </c>
      <c r="L567" s="211">
        <v>0</v>
      </c>
      <c r="M567" s="211">
        <v>0</v>
      </c>
      <c r="N567" s="211">
        <v>0</v>
      </c>
      <c r="O567" s="211">
        <f>IFERROR(
  IF(LOOKUP(2,1/($R$16:$R567&lt;&gt;""),$R$16:$R567)="12.2026",
    VLOOKUP(LOOKUP(2,1/($B$16:$B567&lt;&gt;""),$B$16:$B567), [1]Лист1!$C$12:$D$1205, 2, 0),
  IF(LOOKUP(2,1/($R$16:$R567&lt;&gt;""),$R$16:$R567)="12.2027",
    VLOOKUP(LOOKUP(2,1/($B$16:$B567&lt;&gt;""),$B$16:$B567), [1]Лист1!$C$1209:$D$2016, 2, 0),
  IF(LOOKUP(2,1/($R$16:$R567&lt;&gt;""),$R$16:$R567)="12.2028",
    VLOOKUP(LOOKUP(2,1/($B$16:$B567&lt;&gt;""),$B$16:$B567), [1]Лист1!$C$2020:$D$2907, 2, 0),
  ""))), "")</f>
        <v>1650440</v>
      </c>
      <c r="P567" s="211">
        <f>K567/H566</f>
        <v>3753.5592449397318</v>
      </c>
      <c r="Q567" s="237">
        <v>9673</v>
      </c>
      <c r="R567" s="30" t="s">
        <v>563</v>
      </c>
      <c r="S567" s="32"/>
      <c r="T567" s="32"/>
      <c r="U567" s="32"/>
    </row>
    <row r="568" spans="1:21" s="33" customFormat="1" ht="30" customHeight="1" x14ac:dyDescent="0.25">
      <c r="A568" s="212">
        <f>IF(B568&lt;&gt;"",MAX(A$1:A567)+1,"")</f>
        <v>511</v>
      </c>
      <c r="B568" s="223" t="s">
        <v>777</v>
      </c>
      <c r="C568" s="212">
        <v>1968</v>
      </c>
      <c r="D568" s="212" t="s">
        <v>1844</v>
      </c>
      <c r="E568" s="212" t="s">
        <v>16</v>
      </c>
      <c r="F568" s="212">
        <v>2</v>
      </c>
      <c r="G568" s="212">
        <v>2</v>
      </c>
      <c r="H568" s="211">
        <v>501.6</v>
      </c>
      <c r="I568" s="211">
        <v>0</v>
      </c>
      <c r="J568" s="211">
        <v>501.6</v>
      </c>
      <c r="K568" s="211">
        <f t="shared" ref="K568" si="183">SUM(L568:O568)</f>
        <v>34608.410000000003</v>
      </c>
      <c r="L568" s="211">
        <v>0</v>
      </c>
      <c r="M568" s="211">
        <v>0</v>
      </c>
      <c r="N568" s="211">
        <v>0</v>
      </c>
      <c r="O568" s="211">
        <f>IFERROR(
  IF(LOOKUP(2,1/($R$16:$R568&lt;&gt;""),$R$16:$R568)="12.2026",
    VLOOKUP(LOOKUP(2,1/($B$16:$B568&lt;&gt;""),$B$16:$B568), [1]Лист1!$C$12:$D$1205, 2, 0),
  IF(LOOKUP(2,1/($R$16:$R568&lt;&gt;""),$R$16:$R568)="12.2027",
    VLOOKUP(LOOKUP(2,1/($B$16:$B568&lt;&gt;""),$B$16:$B568), [1]Лист1!$C$1209:$D$2016, 2, 0),
  IF(LOOKUP(2,1/($R$16:$R568&lt;&gt;""),$R$16:$R568)="12.2028",
    VLOOKUP(LOOKUP(2,1/($B$16:$B568&lt;&gt;""),$B$16:$B568), [1]Лист1!$C$2020:$D$2907, 2, 0),
  ""))), "")</f>
        <v>34608.410000000003</v>
      </c>
      <c r="P568" s="211">
        <f t="shared" si="182"/>
        <v>68.996032695374808</v>
      </c>
      <c r="Q568" s="211">
        <v>9673</v>
      </c>
      <c r="R568" s="218" t="s">
        <v>565</v>
      </c>
      <c r="S568" s="134"/>
      <c r="T568" s="32"/>
      <c r="U568" s="32"/>
    </row>
    <row r="569" spans="1:21" s="33" customFormat="1" ht="30" customHeight="1" x14ac:dyDescent="0.25">
      <c r="A569" s="212">
        <f>IF(B569&lt;&gt;"",MAX(A$1:A568)+1,"")</f>
        <v>512</v>
      </c>
      <c r="B569" s="223" t="s">
        <v>778</v>
      </c>
      <c r="C569" s="212">
        <v>1966</v>
      </c>
      <c r="D569" s="212">
        <v>2017</v>
      </c>
      <c r="E569" s="212" t="s">
        <v>16</v>
      </c>
      <c r="F569" s="212">
        <v>2</v>
      </c>
      <c r="G569" s="212">
        <v>2</v>
      </c>
      <c r="H569" s="211">
        <v>455</v>
      </c>
      <c r="I569" s="211">
        <v>0</v>
      </c>
      <c r="J569" s="211">
        <v>455</v>
      </c>
      <c r="K569" s="211">
        <f t="shared" ref="K569:K585" si="184">SUM(L569:O569)</f>
        <v>24930.89</v>
      </c>
      <c r="L569" s="211">
        <v>0</v>
      </c>
      <c r="M569" s="211">
        <v>0</v>
      </c>
      <c r="N569" s="211">
        <v>0</v>
      </c>
      <c r="O569" s="211">
        <f>IFERROR(
  IF(LOOKUP(2,1/($R$16:$R569&lt;&gt;""),$R$16:$R569)="12.2026",
    VLOOKUP(LOOKUP(2,1/($B$16:$B569&lt;&gt;""),$B$16:$B569), [1]Лист1!$C$12:$D$1205, 2, 0),
  IF(LOOKUP(2,1/($R$16:$R569&lt;&gt;""),$R$16:$R569)="12.2027",
    VLOOKUP(LOOKUP(2,1/($B$16:$B569&lt;&gt;""),$B$16:$B569), [1]Лист1!$C$1209:$D$2016, 2, 0),
  IF(LOOKUP(2,1/($R$16:$R569&lt;&gt;""),$R$16:$R569)="12.2028",
    VLOOKUP(LOOKUP(2,1/($B$16:$B569&lt;&gt;""),$B$16:$B569), [1]Лист1!$C$2020:$D$2907, 2, 0),
  ""))), "")</f>
        <v>24930.89</v>
      </c>
      <c r="P569" s="211">
        <f t="shared" ref="P569:P585" si="185">K569/H569</f>
        <v>54.793164835164831</v>
      </c>
      <c r="Q569" s="211">
        <v>9673</v>
      </c>
      <c r="R569" s="218" t="s">
        <v>565</v>
      </c>
      <c r="S569" s="134"/>
      <c r="T569" s="32"/>
      <c r="U569" s="32"/>
    </row>
    <row r="570" spans="1:21" s="33" customFormat="1" ht="30" customHeight="1" x14ac:dyDescent="0.25">
      <c r="A570" s="212">
        <f>IF(B570&lt;&gt;"",MAX(A$1:A569)+1,"")</f>
        <v>513</v>
      </c>
      <c r="B570" s="223" t="s">
        <v>370</v>
      </c>
      <c r="C570" s="210">
        <v>1990</v>
      </c>
      <c r="D570" s="212" t="s">
        <v>1844</v>
      </c>
      <c r="E570" s="210" t="s">
        <v>75</v>
      </c>
      <c r="F570" s="210">
        <v>4</v>
      </c>
      <c r="G570" s="210">
        <v>1</v>
      </c>
      <c r="H570" s="211">
        <v>1322.2</v>
      </c>
      <c r="I570" s="211">
        <v>230.2</v>
      </c>
      <c r="J570" s="211">
        <v>925</v>
      </c>
      <c r="K570" s="211">
        <f t="shared" si="184"/>
        <v>25299.11</v>
      </c>
      <c r="L570" s="211">
        <v>0</v>
      </c>
      <c r="M570" s="211">
        <v>0</v>
      </c>
      <c r="N570" s="211">
        <v>0</v>
      </c>
      <c r="O570" s="211">
        <f>IFERROR(
  IF(LOOKUP(2,1/($R$16:$R570&lt;&gt;""),$R$16:$R570)="12.2026",
    VLOOKUP(LOOKUP(2,1/($B$16:$B570&lt;&gt;""),$B$16:$B570), [1]Лист1!$C$12:$D$1205, 2, 0),
  IF(LOOKUP(2,1/($R$16:$R570&lt;&gt;""),$R$16:$R570)="12.2027",
    VLOOKUP(LOOKUP(2,1/($B$16:$B570&lt;&gt;""),$B$16:$B570), [1]Лист1!$C$1209:$D$2016, 2, 0),
  IF(LOOKUP(2,1/($R$16:$R570&lt;&gt;""),$R$16:$R570)="12.2028",
    VLOOKUP(LOOKUP(2,1/($B$16:$B570&lt;&gt;""),$B$16:$B570), [1]Лист1!$C$2020:$D$2907, 2, 0),
  ""))), "")</f>
        <v>25299.11</v>
      </c>
      <c r="P570" s="211">
        <f t="shared" si="185"/>
        <v>19.134102253819393</v>
      </c>
      <c r="Q570" s="211">
        <v>9673</v>
      </c>
      <c r="R570" s="218" t="s">
        <v>565</v>
      </c>
      <c r="S570" s="134"/>
      <c r="T570" s="32"/>
      <c r="U570" s="32"/>
    </row>
    <row r="571" spans="1:21" s="33" customFormat="1" ht="30" customHeight="1" x14ac:dyDescent="0.25">
      <c r="A571" s="212">
        <f>IF(B571&lt;&gt;"",MAX(A$1:A570)+1,"")</f>
        <v>514</v>
      </c>
      <c r="B571" s="223" t="s">
        <v>1869</v>
      </c>
      <c r="C571" s="212">
        <v>1979</v>
      </c>
      <c r="D571" s="212" t="s">
        <v>1844</v>
      </c>
      <c r="E571" s="212" t="s">
        <v>16</v>
      </c>
      <c r="F571" s="212">
        <v>2</v>
      </c>
      <c r="G571" s="212">
        <v>2</v>
      </c>
      <c r="H571" s="211">
        <v>722.2</v>
      </c>
      <c r="I571" s="211">
        <v>196.3</v>
      </c>
      <c r="J571" s="211">
        <v>518.1</v>
      </c>
      <c r="K571" s="211">
        <f t="shared" si="184"/>
        <v>4056750</v>
      </c>
      <c r="L571" s="211">
        <v>0</v>
      </c>
      <c r="M571" s="211">
        <v>0</v>
      </c>
      <c r="N571" s="211">
        <v>0</v>
      </c>
      <c r="O571" s="211">
        <f>IFERROR(
  IF(LOOKUP(2,1/($R$16:$R571&lt;&gt;""),$R$16:$R571)="12.2026",
    VLOOKUP(LOOKUP(2,1/($B$16:$B571&lt;&gt;""),$B$16:$B571), [1]Лист1!$C$12:$D$1205, 2, 0),
  IF(LOOKUP(2,1/($R$16:$R571&lt;&gt;""),$R$16:$R571)="12.2027",
    VLOOKUP(LOOKUP(2,1/($B$16:$B571&lt;&gt;""),$B$16:$B571), [1]Лист1!$C$1209:$D$2016, 2, 0),
  IF(LOOKUP(2,1/($R$16:$R571&lt;&gt;""),$R$16:$R571)="12.2028",
    VLOOKUP(LOOKUP(2,1/($B$16:$B571&lt;&gt;""),$B$16:$B571), [1]Лист1!$C$2020:$D$2907, 2, 0),
  ""))), "")</f>
        <v>4056750</v>
      </c>
      <c r="P571" s="211">
        <f t="shared" si="185"/>
        <v>5617.211298809194</v>
      </c>
      <c r="Q571" s="211">
        <v>9673</v>
      </c>
      <c r="R571" s="218" t="s">
        <v>563</v>
      </c>
      <c r="S571" s="134"/>
      <c r="T571" s="32"/>
      <c r="U571" s="32"/>
    </row>
    <row r="572" spans="1:21" s="33" customFormat="1" ht="30" customHeight="1" x14ac:dyDescent="0.25">
      <c r="A572" s="212">
        <f>IF(B572&lt;&gt;"",MAX(A$1:A571)+1,"")</f>
        <v>515</v>
      </c>
      <c r="B572" s="223" t="s">
        <v>787</v>
      </c>
      <c r="C572" s="212">
        <v>1968</v>
      </c>
      <c r="D572" s="212" t="s">
        <v>1844</v>
      </c>
      <c r="E572" s="212" t="s">
        <v>16</v>
      </c>
      <c r="F572" s="212">
        <v>2</v>
      </c>
      <c r="G572" s="212">
        <v>2</v>
      </c>
      <c r="H572" s="211">
        <v>555.4</v>
      </c>
      <c r="I572" s="211">
        <v>0</v>
      </c>
      <c r="J572" s="211">
        <v>555.4</v>
      </c>
      <c r="K572" s="211">
        <f t="shared" si="184"/>
        <v>67624.67</v>
      </c>
      <c r="L572" s="211">
        <v>0</v>
      </c>
      <c r="M572" s="211">
        <v>0</v>
      </c>
      <c r="N572" s="211">
        <v>0</v>
      </c>
      <c r="O572" s="211">
        <f>IFERROR(
  IF(LOOKUP(2,1/($R$16:$R572&lt;&gt;""),$R$16:$R572)="12.2026",
    VLOOKUP(LOOKUP(2,1/($B$16:$B572&lt;&gt;""),$B$16:$B572), [1]Лист1!$C$12:$D$1205, 2, 0),
  IF(LOOKUP(2,1/($R$16:$R572&lt;&gt;""),$R$16:$R572)="12.2027",
    VLOOKUP(LOOKUP(2,1/($B$16:$B572&lt;&gt;""),$B$16:$B572), [1]Лист1!$C$1209:$D$2016, 2, 0),
  IF(LOOKUP(2,1/($R$16:$R572&lt;&gt;""),$R$16:$R572)="12.2028",
    VLOOKUP(LOOKUP(2,1/($B$16:$B572&lt;&gt;""),$B$16:$B572), [1]Лист1!$C$2020:$D$2907, 2, 0),
  ""))), "")</f>
        <v>67624.67</v>
      </c>
      <c r="P572" s="211">
        <f t="shared" si="185"/>
        <v>121.75849837954628</v>
      </c>
      <c r="Q572" s="211">
        <v>9673</v>
      </c>
      <c r="R572" s="218" t="s">
        <v>564</v>
      </c>
      <c r="S572" s="134"/>
      <c r="T572" s="32"/>
      <c r="U572" s="32"/>
    </row>
    <row r="573" spans="1:21" s="33" customFormat="1" ht="30" customHeight="1" x14ac:dyDescent="0.25">
      <c r="A573" s="212">
        <f>IF(B573&lt;&gt;"",MAX(A$1:A572)+1,"")</f>
        <v>516</v>
      </c>
      <c r="B573" s="223" t="s">
        <v>790</v>
      </c>
      <c r="C573" s="212">
        <v>1970</v>
      </c>
      <c r="D573" s="212" t="s">
        <v>1844</v>
      </c>
      <c r="E573" s="212" t="s">
        <v>16</v>
      </c>
      <c r="F573" s="212">
        <v>2</v>
      </c>
      <c r="G573" s="212">
        <v>2</v>
      </c>
      <c r="H573" s="211">
        <v>496.6</v>
      </c>
      <c r="I573" s="211">
        <v>0</v>
      </c>
      <c r="J573" s="211">
        <v>496.6</v>
      </c>
      <c r="K573" s="211">
        <f t="shared" si="184"/>
        <v>61387.93</v>
      </c>
      <c r="L573" s="211">
        <v>0</v>
      </c>
      <c r="M573" s="211">
        <v>0</v>
      </c>
      <c r="N573" s="211">
        <v>0</v>
      </c>
      <c r="O573" s="211">
        <f>IFERROR(
  IF(LOOKUP(2,1/($R$16:$R573&lt;&gt;""),$R$16:$R573)="12.2026",
    VLOOKUP(LOOKUP(2,1/($B$16:$B573&lt;&gt;""),$B$16:$B573), [1]Лист1!$C$12:$D$1205, 2, 0),
  IF(LOOKUP(2,1/($R$16:$R573&lt;&gt;""),$R$16:$R573)="12.2027",
    VLOOKUP(LOOKUP(2,1/($B$16:$B573&lt;&gt;""),$B$16:$B573), [1]Лист1!$C$1209:$D$2016, 2, 0),
  IF(LOOKUP(2,1/($R$16:$R573&lt;&gt;""),$R$16:$R573)="12.2028",
    VLOOKUP(LOOKUP(2,1/($B$16:$B573&lt;&gt;""),$B$16:$B573), [1]Лист1!$C$2020:$D$2907, 2, 0),
  ""))), "")</f>
        <v>61387.93</v>
      </c>
      <c r="P573" s="211">
        <f t="shared" si="185"/>
        <v>123.61645187273459</v>
      </c>
      <c r="Q573" s="211">
        <v>9673</v>
      </c>
      <c r="R573" s="218" t="s">
        <v>564</v>
      </c>
      <c r="S573" s="134"/>
      <c r="T573" s="32"/>
      <c r="U573" s="32"/>
    </row>
    <row r="574" spans="1:21" s="33" customFormat="1" ht="30" customHeight="1" x14ac:dyDescent="0.25">
      <c r="A574" s="212">
        <f>IF(B574&lt;&gt;"",MAX(A$1:A573)+1,"")</f>
        <v>517</v>
      </c>
      <c r="B574" s="223" t="s">
        <v>791</v>
      </c>
      <c r="C574" s="212">
        <v>1968</v>
      </c>
      <c r="D574" s="212" t="s">
        <v>1844</v>
      </c>
      <c r="E574" s="212" t="s">
        <v>16</v>
      </c>
      <c r="F574" s="212">
        <v>2</v>
      </c>
      <c r="G574" s="212">
        <v>2</v>
      </c>
      <c r="H574" s="211">
        <v>493.6</v>
      </c>
      <c r="I574" s="211">
        <v>0</v>
      </c>
      <c r="J574" s="211">
        <v>493.6</v>
      </c>
      <c r="K574" s="211">
        <f t="shared" si="184"/>
        <v>61069.73</v>
      </c>
      <c r="L574" s="211">
        <v>0</v>
      </c>
      <c r="M574" s="211">
        <v>0</v>
      </c>
      <c r="N574" s="211">
        <v>0</v>
      </c>
      <c r="O574" s="211">
        <f>IFERROR(
  IF(LOOKUP(2,1/($R$16:$R574&lt;&gt;""),$R$16:$R574)="12.2026",
    VLOOKUP(LOOKUP(2,1/($B$16:$B574&lt;&gt;""),$B$16:$B574), [1]Лист1!$C$12:$D$1205, 2, 0),
  IF(LOOKUP(2,1/($R$16:$R574&lt;&gt;""),$R$16:$R574)="12.2027",
    VLOOKUP(LOOKUP(2,1/($B$16:$B574&lt;&gt;""),$B$16:$B574), [1]Лист1!$C$1209:$D$2016, 2, 0),
  IF(LOOKUP(2,1/($R$16:$R574&lt;&gt;""),$R$16:$R574)="12.2028",
    VLOOKUP(LOOKUP(2,1/($B$16:$B574&lt;&gt;""),$B$16:$B574), [1]Лист1!$C$2020:$D$2907, 2, 0),
  ""))), "")</f>
        <v>61069.73</v>
      </c>
      <c r="P574" s="211">
        <f t="shared" si="185"/>
        <v>123.72311588330632</v>
      </c>
      <c r="Q574" s="211">
        <v>9673</v>
      </c>
      <c r="R574" s="218" t="s">
        <v>564</v>
      </c>
      <c r="S574" s="134"/>
      <c r="T574" s="32"/>
      <c r="U574" s="32"/>
    </row>
    <row r="575" spans="1:21" s="33" customFormat="1" ht="30" customHeight="1" x14ac:dyDescent="0.25">
      <c r="A575" s="212">
        <f>IF(B575&lt;&gt;"",MAX(A$1:A574)+1,"")</f>
        <v>518</v>
      </c>
      <c r="B575" s="223" t="s">
        <v>792</v>
      </c>
      <c r="C575" s="212">
        <v>1970</v>
      </c>
      <c r="D575" s="212" t="s">
        <v>1844</v>
      </c>
      <c r="E575" s="212" t="s">
        <v>16</v>
      </c>
      <c r="F575" s="212">
        <v>2</v>
      </c>
      <c r="G575" s="212">
        <v>2</v>
      </c>
      <c r="H575" s="211">
        <v>493.2</v>
      </c>
      <c r="I575" s="211">
        <v>0</v>
      </c>
      <c r="J575" s="211">
        <v>493.2</v>
      </c>
      <c r="K575" s="211">
        <f t="shared" si="184"/>
        <v>61027.3</v>
      </c>
      <c r="L575" s="211">
        <v>0</v>
      </c>
      <c r="M575" s="211">
        <v>0</v>
      </c>
      <c r="N575" s="211">
        <v>0</v>
      </c>
      <c r="O575" s="211">
        <f>IFERROR(
  IF(LOOKUP(2,1/($R$16:$R575&lt;&gt;""),$R$16:$R575)="12.2026",
    VLOOKUP(LOOKUP(2,1/($B$16:$B575&lt;&gt;""),$B$16:$B575), [1]Лист1!$C$12:$D$1205, 2, 0),
  IF(LOOKUP(2,1/($R$16:$R575&lt;&gt;""),$R$16:$R575)="12.2027",
    VLOOKUP(LOOKUP(2,1/($B$16:$B575&lt;&gt;""),$B$16:$B575), [1]Лист1!$C$1209:$D$2016, 2, 0),
  IF(LOOKUP(2,1/($R$16:$R575&lt;&gt;""),$R$16:$R575)="12.2028",
    VLOOKUP(LOOKUP(2,1/($B$16:$B575&lt;&gt;""),$B$16:$B575), [1]Лист1!$C$2020:$D$2907, 2, 0),
  ""))), "")</f>
        <v>61027.3</v>
      </c>
      <c r="P575" s="211">
        <f t="shared" si="185"/>
        <v>123.7374290348743</v>
      </c>
      <c r="Q575" s="211">
        <v>9673</v>
      </c>
      <c r="R575" s="218" t="s">
        <v>564</v>
      </c>
      <c r="S575" s="134"/>
      <c r="T575" s="32"/>
      <c r="U575" s="32"/>
    </row>
    <row r="576" spans="1:21" s="33" customFormat="1" ht="30" customHeight="1" x14ac:dyDescent="0.25">
      <c r="A576" s="212">
        <f>IF(B576&lt;&gt;"",MAX(A$1:A575)+1,"")</f>
        <v>519</v>
      </c>
      <c r="B576" s="223" t="s">
        <v>802</v>
      </c>
      <c r="C576" s="212">
        <v>1969</v>
      </c>
      <c r="D576" s="212" t="s">
        <v>1844</v>
      </c>
      <c r="E576" s="212" t="s">
        <v>16</v>
      </c>
      <c r="F576" s="212">
        <v>2</v>
      </c>
      <c r="G576" s="212">
        <v>2</v>
      </c>
      <c r="H576" s="211">
        <v>547</v>
      </c>
      <c r="I576" s="211">
        <v>0</v>
      </c>
      <c r="J576" s="211">
        <v>547</v>
      </c>
      <c r="K576" s="211">
        <f t="shared" si="184"/>
        <v>8552775</v>
      </c>
      <c r="L576" s="211">
        <v>0</v>
      </c>
      <c r="M576" s="211">
        <v>0</v>
      </c>
      <c r="N576" s="211">
        <v>0</v>
      </c>
      <c r="O576" s="211">
        <f>IFERROR(
  IF(LOOKUP(2,1/($R$16:$R576&lt;&gt;""),$R$16:$R576)="12.2026",
    VLOOKUP(LOOKUP(2,1/($B$16:$B576&lt;&gt;""),$B$16:$B576), [1]Лист1!$C$12:$D$1205, 2, 0),
  IF(LOOKUP(2,1/($R$16:$R576&lt;&gt;""),$R$16:$R576)="12.2027",
    VLOOKUP(LOOKUP(2,1/($B$16:$B576&lt;&gt;""),$B$16:$B576), [1]Лист1!$C$1209:$D$2016, 2, 0),
  IF(LOOKUP(2,1/($R$16:$R576&lt;&gt;""),$R$16:$R576)="12.2028",
    VLOOKUP(LOOKUP(2,1/($B$16:$B576&lt;&gt;""),$B$16:$B576), [1]Лист1!$C$2020:$D$2907, 2, 0),
  ""))), "")</f>
        <v>8552775</v>
      </c>
      <c r="P576" s="211">
        <f t="shared" si="185"/>
        <v>15635.786106032907</v>
      </c>
      <c r="Q576" s="211">
        <v>9673</v>
      </c>
      <c r="R576" s="218" t="s">
        <v>563</v>
      </c>
      <c r="S576" s="134"/>
      <c r="T576" s="32"/>
      <c r="U576" s="32"/>
    </row>
    <row r="577" spans="1:21" s="33" customFormat="1" ht="30" customHeight="1" x14ac:dyDescent="0.25">
      <c r="A577" s="253">
        <f>IF(B577&lt;&gt;"",MAX(A$1:A576)+1,"")</f>
        <v>520</v>
      </c>
      <c r="B577" s="257" t="s">
        <v>793</v>
      </c>
      <c r="C577" s="253">
        <v>1971</v>
      </c>
      <c r="D577" s="253" t="s">
        <v>1844</v>
      </c>
      <c r="E577" s="253" t="s">
        <v>16</v>
      </c>
      <c r="F577" s="253">
        <v>2</v>
      </c>
      <c r="G577" s="253">
        <v>2</v>
      </c>
      <c r="H577" s="255">
        <v>518</v>
      </c>
      <c r="I577" s="255">
        <v>0</v>
      </c>
      <c r="J577" s="255">
        <v>518</v>
      </c>
      <c r="K577" s="255">
        <f t="shared" si="184"/>
        <v>63657.77</v>
      </c>
      <c r="L577" s="255">
        <v>0</v>
      </c>
      <c r="M577" s="255">
        <v>0</v>
      </c>
      <c r="N577" s="255">
        <v>0</v>
      </c>
      <c r="O577" s="255">
        <f>IFERROR(
  IF(LOOKUP(2,1/($R$16:$R577&lt;&gt;""),$R$16:$R577)="12.2026",
    VLOOKUP(LOOKUP(2,1/($B$16:$B577&lt;&gt;""),$B$16:$B577), [1]Лист1!$C$12:$D$1205, 2, 0),
  IF(LOOKUP(2,1/($R$16:$R577&lt;&gt;""),$R$16:$R577)="12.2027",
    VLOOKUP(LOOKUP(2,1/($B$16:$B577&lt;&gt;""),$B$16:$B577), [1]Лист1!$C$1209:$D$2016, 2, 0),
  IF(LOOKUP(2,1/($R$16:$R577&lt;&gt;""),$R$16:$R577)="12.2028",
    VLOOKUP(LOOKUP(2,1/($B$16:$B577&lt;&gt;""),$B$16:$B577), [1]Лист1!$C$2020:$D$2907, 2, 0),
  ""))), "")</f>
        <v>63657.77</v>
      </c>
      <c r="P577" s="255">
        <f t="shared" si="185"/>
        <v>122.89144787644787</v>
      </c>
      <c r="Q577" s="255">
        <v>9673</v>
      </c>
      <c r="R577" s="101" t="s">
        <v>564</v>
      </c>
      <c r="S577" s="134"/>
      <c r="T577" s="32"/>
      <c r="U577" s="32"/>
    </row>
    <row r="578" spans="1:21" s="96" customFormat="1" ht="30" customHeight="1" x14ac:dyDescent="0.25">
      <c r="A578" s="285">
        <f>IF(B578&lt;&gt;"",MAX(A$1:A577)+1,"")</f>
        <v>521</v>
      </c>
      <c r="B578" s="283" t="s">
        <v>794</v>
      </c>
      <c r="C578" s="285">
        <v>1972</v>
      </c>
      <c r="D578" s="285" t="s">
        <v>1844</v>
      </c>
      <c r="E578" s="285" t="s">
        <v>16</v>
      </c>
      <c r="F578" s="285">
        <v>2</v>
      </c>
      <c r="G578" s="285">
        <v>2</v>
      </c>
      <c r="H578" s="282">
        <v>494.4</v>
      </c>
      <c r="I578" s="282">
        <v>0</v>
      </c>
      <c r="J578" s="282">
        <v>494.4</v>
      </c>
      <c r="K578" s="282">
        <f t="shared" si="184"/>
        <v>61154.58</v>
      </c>
      <c r="L578" s="282">
        <v>0</v>
      </c>
      <c r="M578" s="282">
        <v>0</v>
      </c>
      <c r="N578" s="282">
        <v>0</v>
      </c>
      <c r="O578" s="282">
        <f>IFERROR(
  IF(LOOKUP(2,1/($R$16:$R578&lt;&gt;""),$R$16:$R578)="12.2026",
    VLOOKUP(LOOKUP(2,1/($B$16:$B578&lt;&gt;""),$B$16:$B578), [1]Лист1!$C$12:$D$1205, 2, 0),
  IF(LOOKUP(2,1/($R$16:$R578&lt;&gt;""),$R$16:$R578)="12.2027",
    VLOOKUP(LOOKUP(2,1/($B$16:$B578&lt;&gt;""),$B$16:$B578), [1]Лист1!$C$1209:$D$2016, 2, 0),
  IF(LOOKUP(2,1/($R$16:$R578&lt;&gt;""),$R$16:$R578)="12.2028",
    VLOOKUP(LOOKUP(2,1/($B$16:$B578&lt;&gt;""),$B$16:$B578), [1]Лист1!$C$2020:$D$2907, 2, 0),
  ""))), "")</f>
        <v>61154.58</v>
      </c>
      <c r="P578" s="282">
        <f t="shared" si="185"/>
        <v>123.69453883495146</v>
      </c>
      <c r="Q578" s="282">
        <v>9673</v>
      </c>
      <c r="R578" s="294" t="s">
        <v>564</v>
      </c>
      <c r="S578" s="135"/>
      <c r="T578" s="95"/>
      <c r="U578" s="95"/>
    </row>
    <row r="579" spans="1:21" s="33" customFormat="1" ht="30" customHeight="1" x14ac:dyDescent="0.25">
      <c r="A579" s="254">
        <f>IF(B579&lt;&gt;"",MAX(A$1:A578)+1,"")</f>
        <v>522</v>
      </c>
      <c r="B579" s="258" t="s">
        <v>788</v>
      </c>
      <c r="C579" s="254">
        <v>1972</v>
      </c>
      <c r="D579" s="254" t="s">
        <v>1844</v>
      </c>
      <c r="E579" s="254" t="s">
        <v>16</v>
      </c>
      <c r="F579" s="254">
        <v>2</v>
      </c>
      <c r="G579" s="254">
        <v>2</v>
      </c>
      <c r="H579" s="256">
        <v>703.2</v>
      </c>
      <c r="I579" s="256">
        <v>0</v>
      </c>
      <c r="J579" s="256">
        <v>703.2</v>
      </c>
      <c r="K579" s="256">
        <f t="shared" ref="K579:K580" si="186">SUM(L579:O579)</f>
        <v>57682.89</v>
      </c>
      <c r="L579" s="256">
        <v>0</v>
      </c>
      <c r="M579" s="256">
        <v>0</v>
      </c>
      <c r="N579" s="256">
        <v>0</v>
      </c>
      <c r="O579" s="256">
        <f>IFERROR(
  IF(LOOKUP(2,1/($R$16:$R579&lt;&gt;""),$R$16:$R579)="12.2026",
    VLOOKUP(LOOKUP(2,1/($B$16:$B579&lt;&gt;""),$B$16:$B579), [1]Лист1!$C$12:$D$1205, 2, 0),
  IF(LOOKUP(2,1/($R$16:$R579&lt;&gt;""),$R$16:$R579)="12.2027",
    VLOOKUP(LOOKUP(2,1/($B$16:$B579&lt;&gt;""),$B$16:$B579), [1]Лист1!$C$1209:$D$2016, 2, 0),
  IF(LOOKUP(2,1/($R$16:$R579&lt;&gt;""),$R$16:$R579)="12.2028",
    VLOOKUP(LOOKUP(2,1/($B$16:$B579&lt;&gt;""),$B$16:$B579), [1]Лист1!$C$2020:$D$2907, 2, 0),
  ""))), "")</f>
        <v>57682.89</v>
      </c>
      <c r="P579" s="256">
        <f t="shared" ref="P579:P580" si="187">K579/H579</f>
        <v>82.029138225255963</v>
      </c>
      <c r="Q579" s="256">
        <v>9673</v>
      </c>
      <c r="R579" s="188" t="s">
        <v>564</v>
      </c>
      <c r="S579" s="134"/>
      <c r="T579" s="32"/>
      <c r="U579" s="32"/>
    </row>
    <row r="580" spans="1:21" s="33" customFormat="1" ht="30" customHeight="1" x14ac:dyDescent="0.25">
      <c r="A580" s="212">
        <f>IF(B580&lt;&gt;"",MAX(A$1:A579)+1,"")</f>
        <v>523</v>
      </c>
      <c r="B580" s="223" t="s">
        <v>789</v>
      </c>
      <c r="C580" s="212">
        <v>1972</v>
      </c>
      <c r="D580" s="212" t="s">
        <v>1844</v>
      </c>
      <c r="E580" s="212" t="s">
        <v>16</v>
      </c>
      <c r="F580" s="212">
        <v>2</v>
      </c>
      <c r="G580" s="212">
        <v>2</v>
      </c>
      <c r="H580" s="211">
        <v>592.70000000000005</v>
      </c>
      <c r="I580" s="211">
        <v>0</v>
      </c>
      <c r="J580" s="211">
        <v>592.70000000000005</v>
      </c>
      <c r="K580" s="211">
        <f t="shared" si="186"/>
        <v>71580.98</v>
      </c>
      <c r="L580" s="211">
        <v>0</v>
      </c>
      <c r="M580" s="211">
        <v>0</v>
      </c>
      <c r="N580" s="211">
        <v>0</v>
      </c>
      <c r="O580" s="211">
        <f>IFERROR(
  IF(LOOKUP(2,1/($R$16:$R580&lt;&gt;""),$R$16:$R580)="12.2026",
    VLOOKUP(LOOKUP(2,1/($B$16:$B580&lt;&gt;""),$B$16:$B580), [1]Лист1!$C$12:$D$1205, 2, 0),
  IF(LOOKUP(2,1/($R$16:$R580&lt;&gt;""),$R$16:$R580)="12.2027",
    VLOOKUP(LOOKUP(2,1/($B$16:$B580&lt;&gt;""),$B$16:$B580), [1]Лист1!$C$1209:$D$2016, 2, 0),
  IF(LOOKUP(2,1/($R$16:$R580&lt;&gt;""),$R$16:$R580)="12.2028",
    VLOOKUP(LOOKUP(2,1/($B$16:$B580&lt;&gt;""),$B$16:$B580), [1]Лист1!$C$2020:$D$2907, 2, 0),
  ""))), "")</f>
        <v>71580.98</v>
      </c>
      <c r="P580" s="211">
        <f t="shared" si="187"/>
        <v>120.77101400371181</v>
      </c>
      <c r="Q580" s="211">
        <v>9673</v>
      </c>
      <c r="R580" s="218" t="s">
        <v>564</v>
      </c>
      <c r="S580" s="134"/>
      <c r="T580" s="32"/>
      <c r="U580" s="32"/>
    </row>
    <row r="581" spans="1:21" s="33" customFormat="1" ht="30" customHeight="1" x14ac:dyDescent="0.25">
      <c r="A581" s="212">
        <f>IF(B581&lt;&gt;"",MAX(A$1:A580)+1,"")</f>
        <v>524</v>
      </c>
      <c r="B581" s="223" t="s">
        <v>779</v>
      </c>
      <c r="C581" s="212">
        <v>1973</v>
      </c>
      <c r="D581" s="212" t="s">
        <v>1844</v>
      </c>
      <c r="E581" s="212" t="s">
        <v>16</v>
      </c>
      <c r="F581" s="212">
        <v>2</v>
      </c>
      <c r="G581" s="212">
        <v>2</v>
      </c>
      <c r="H581" s="211">
        <v>372.5</v>
      </c>
      <c r="I581" s="211">
        <v>0</v>
      </c>
      <c r="J581" s="211">
        <v>372.5</v>
      </c>
      <c r="K581" s="211">
        <f t="shared" si="184"/>
        <v>25137.05</v>
      </c>
      <c r="L581" s="211">
        <v>0</v>
      </c>
      <c r="M581" s="211">
        <v>0</v>
      </c>
      <c r="N581" s="211">
        <v>0</v>
      </c>
      <c r="O581" s="211">
        <f>IFERROR(
  IF(LOOKUP(2,1/($R$16:$R581&lt;&gt;""),$R$16:$R581)="12.2026",
    VLOOKUP(LOOKUP(2,1/($B$16:$B581&lt;&gt;""),$B$16:$B581), [1]Лист1!$C$12:$D$1205, 2, 0),
  IF(LOOKUP(2,1/($R$16:$R581&lt;&gt;""),$R$16:$R581)="12.2027",
    VLOOKUP(LOOKUP(2,1/($B$16:$B581&lt;&gt;""),$B$16:$B581), [1]Лист1!$C$1209:$D$2016, 2, 0),
  IF(LOOKUP(2,1/($R$16:$R581&lt;&gt;""),$R$16:$R581)="12.2028",
    VLOOKUP(LOOKUP(2,1/($B$16:$B581&lt;&gt;""),$B$16:$B581), [1]Лист1!$C$2020:$D$2907, 2, 0),
  ""))), "")</f>
        <v>25137.05</v>
      </c>
      <c r="P581" s="211">
        <f t="shared" si="185"/>
        <v>67.482013422818795</v>
      </c>
      <c r="Q581" s="211">
        <v>9673</v>
      </c>
      <c r="R581" s="218" t="s">
        <v>565</v>
      </c>
      <c r="S581" s="134"/>
      <c r="T581" s="32"/>
      <c r="U581" s="32"/>
    </row>
    <row r="582" spans="1:21" s="33" customFormat="1" ht="30" customHeight="1" x14ac:dyDescent="0.25">
      <c r="A582" s="212">
        <f>IF(B582&lt;&gt;"",MAX(A$1:A581)+1,"")</f>
        <v>525</v>
      </c>
      <c r="B582" s="223" t="s">
        <v>780</v>
      </c>
      <c r="C582" s="212">
        <v>1972</v>
      </c>
      <c r="D582" s="212" t="s">
        <v>1844</v>
      </c>
      <c r="E582" s="212" t="s">
        <v>16</v>
      </c>
      <c r="F582" s="212">
        <v>2</v>
      </c>
      <c r="G582" s="212">
        <v>2</v>
      </c>
      <c r="H582" s="211">
        <v>703.2</v>
      </c>
      <c r="I582" s="211">
        <v>0</v>
      </c>
      <c r="J582" s="211">
        <v>703.2</v>
      </c>
      <c r="K582" s="211">
        <f t="shared" si="184"/>
        <v>43624.7</v>
      </c>
      <c r="L582" s="211">
        <v>0</v>
      </c>
      <c r="M582" s="211">
        <v>0</v>
      </c>
      <c r="N582" s="211">
        <v>0</v>
      </c>
      <c r="O582" s="211">
        <f>IFERROR(
  IF(LOOKUP(2,1/($R$16:$R582&lt;&gt;""),$R$16:$R582)="12.2026",
    VLOOKUP(LOOKUP(2,1/($B$16:$B582&lt;&gt;""),$B$16:$B582), [1]Лист1!$C$12:$D$1205, 2, 0),
  IF(LOOKUP(2,1/($R$16:$R582&lt;&gt;""),$R$16:$R582)="12.2027",
    VLOOKUP(LOOKUP(2,1/($B$16:$B582&lt;&gt;""),$B$16:$B582), [1]Лист1!$C$1209:$D$2016, 2, 0),
  IF(LOOKUP(2,1/($R$16:$R582&lt;&gt;""),$R$16:$R582)="12.2028",
    VLOOKUP(LOOKUP(2,1/($B$16:$B582&lt;&gt;""),$B$16:$B582), [1]Лист1!$C$2020:$D$2907, 2, 0),
  ""))), "")</f>
        <v>43624.7</v>
      </c>
      <c r="P582" s="211">
        <f t="shared" si="185"/>
        <v>62.03740045506256</v>
      </c>
      <c r="Q582" s="211">
        <v>9673</v>
      </c>
      <c r="R582" s="218" t="s">
        <v>565</v>
      </c>
      <c r="S582" s="134"/>
      <c r="T582" s="32"/>
      <c r="U582" s="32"/>
    </row>
    <row r="583" spans="1:21" s="33" customFormat="1" ht="30" customHeight="1" x14ac:dyDescent="0.25">
      <c r="A583" s="212">
        <f>IF(B583&lt;&gt;"",MAX(A$1:A582)+1,"")</f>
        <v>526</v>
      </c>
      <c r="B583" s="223" t="s">
        <v>1951</v>
      </c>
      <c r="C583" s="212">
        <v>1990</v>
      </c>
      <c r="D583" s="212" t="s">
        <v>1844</v>
      </c>
      <c r="E583" s="212" t="s">
        <v>16</v>
      </c>
      <c r="F583" s="212">
        <v>3</v>
      </c>
      <c r="G583" s="212">
        <v>3</v>
      </c>
      <c r="H583" s="211">
        <v>1826.3</v>
      </c>
      <c r="I583" s="211">
        <v>412.4</v>
      </c>
      <c r="J583" s="211">
        <v>1413.9</v>
      </c>
      <c r="K583" s="211">
        <f t="shared" si="184"/>
        <v>3090416</v>
      </c>
      <c r="L583" s="211">
        <v>0</v>
      </c>
      <c r="M583" s="211">
        <v>0</v>
      </c>
      <c r="N583" s="211">
        <v>0</v>
      </c>
      <c r="O583" s="211">
        <f>IFERROR(
  IF(LOOKUP(2,1/($R$16:$R583&lt;&gt;""),$R$16:$R583)="12.2026",
    VLOOKUP(LOOKUP(2,1/($B$16:$B583&lt;&gt;""),$B$16:$B583), [1]Лист1!$C$12:$D$1205, 2, 0),
  IF(LOOKUP(2,1/($R$16:$R583&lt;&gt;""),$R$16:$R583)="12.2027",
    VLOOKUP(LOOKUP(2,1/($B$16:$B583&lt;&gt;""),$B$16:$B583), [1]Лист1!$C$1209:$D$2016, 2, 0),
  IF(LOOKUP(2,1/($R$16:$R583&lt;&gt;""),$R$16:$R583)="12.2028",
    VLOOKUP(LOOKUP(2,1/($B$16:$B583&lt;&gt;""),$B$16:$B583), [1]Лист1!$C$2020:$D$2907, 2, 0),
  ""))), "")</f>
        <v>3090416</v>
      </c>
      <c r="P583" s="211">
        <f t="shared" si="185"/>
        <v>1692.1732464545803</v>
      </c>
      <c r="Q583" s="211">
        <v>9673</v>
      </c>
      <c r="R583" s="218" t="s">
        <v>563</v>
      </c>
      <c r="S583" s="134"/>
      <c r="T583" s="32"/>
      <c r="U583" s="32"/>
    </row>
    <row r="584" spans="1:21" s="33" customFormat="1" ht="30" customHeight="1" x14ac:dyDescent="0.25">
      <c r="A584" s="212">
        <f>IF(B584&lt;&gt;"",MAX(A$1:A583)+1,"")</f>
        <v>527</v>
      </c>
      <c r="B584" s="223" t="s">
        <v>2717</v>
      </c>
      <c r="C584" s="210">
        <v>1955</v>
      </c>
      <c r="D584" s="212" t="s">
        <v>1844</v>
      </c>
      <c r="E584" s="212" t="s">
        <v>16</v>
      </c>
      <c r="F584" s="210">
        <v>2</v>
      </c>
      <c r="G584" s="210">
        <v>1</v>
      </c>
      <c r="H584" s="211">
        <v>648.20000000000005</v>
      </c>
      <c r="I584" s="211">
        <v>0</v>
      </c>
      <c r="J584" s="211">
        <v>326</v>
      </c>
      <c r="K584" s="211">
        <f t="shared" si="184"/>
        <v>2598716.8000000003</v>
      </c>
      <c r="L584" s="211">
        <v>0</v>
      </c>
      <c r="M584" s="211">
        <v>0</v>
      </c>
      <c r="N584" s="211">
        <v>0</v>
      </c>
      <c r="O584" s="211">
        <f>IFERROR(
  IF(LOOKUP(2,1/($R$16:$R584&lt;&gt;""),$R$16:$R584)="12.2026",
    VLOOKUP(LOOKUP(2,1/($B$16:$B584&lt;&gt;""),$B$16:$B584), [1]Лист1!$C$12:$D$1205, 2, 0),
  IF(LOOKUP(2,1/($R$16:$R584&lt;&gt;""),$R$16:$R584)="12.2027",
    VLOOKUP(LOOKUP(2,1/($B$16:$B584&lt;&gt;""),$B$16:$B584), [1]Лист1!$C$1209:$D$2016, 2, 0),
  IF(LOOKUP(2,1/($R$16:$R584&lt;&gt;""),$R$16:$R584)="12.2028",
    VLOOKUP(LOOKUP(2,1/($B$16:$B584&lt;&gt;""),$B$16:$B584), [1]Лист1!$C$2020:$D$2907, 2, 0),
  ""))), "")</f>
        <v>2598716.8000000003</v>
      </c>
      <c r="P584" s="211">
        <f t="shared" si="185"/>
        <v>4009.1280468991054</v>
      </c>
      <c r="Q584" s="211">
        <v>9673</v>
      </c>
      <c r="R584" s="218" t="s">
        <v>564</v>
      </c>
      <c r="S584" s="134"/>
      <c r="T584" s="32"/>
      <c r="U584" s="32"/>
    </row>
    <row r="585" spans="1:21" s="33" customFormat="1" ht="30" customHeight="1" x14ac:dyDescent="0.25">
      <c r="A585" s="212">
        <f>IF(B585&lt;&gt;"",MAX(A$1:A584)+1,"")</f>
        <v>528</v>
      </c>
      <c r="B585" s="223" t="s">
        <v>76</v>
      </c>
      <c r="C585" s="210">
        <v>1960</v>
      </c>
      <c r="D585" s="212" t="s">
        <v>1844</v>
      </c>
      <c r="E585" s="212" t="s">
        <v>16</v>
      </c>
      <c r="F585" s="210">
        <v>2</v>
      </c>
      <c r="G585" s="210">
        <v>1</v>
      </c>
      <c r="H585" s="211">
        <v>267.2</v>
      </c>
      <c r="I585" s="211">
        <v>78.599999999999994</v>
      </c>
      <c r="J585" s="211">
        <v>188.6</v>
      </c>
      <c r="K585" s="211">
        <f t="shared" si="184"/>
        <v>1125300</v>
      </c>
      <c r="L585" s="211">
        <v>0</v>
      </c>
      <c r="M585" s="211">
        <v>0</v>
      </c>
      <c r="N585" s="211">
        <v>0</v>
      </c>
      <c r="O585" s="211">
        <f>IFERROR(
  IF(LOOKUP(2,1/($R$16:$R585&lt;&gt;""),$R$16:$R585)="12.2026",
    VLOOKUP(LOOKUP(2,1/($B$16:$B585&lt;&gt;""),$B$16:$B585), [1]Лист1!$C$12:$D$1205, 2, 0),
  IF(LOOKUP(2,1/($R$16:$R585&lt;&gt;""),$R$16:$R585)="12.2027",
    VLOOKUP(LOOKUP(2,1/($B$16:$B585&lt;&gt;""),$B$16:$B585), [1]Лист1!$C$1209:$D$2016, 2, 0),
  IF(LOOKUP(2,1/($R$16:$R585&lt;&gt;""),$R$16:$R585)="12.2028",
    VLOOKUP(LOOKUP(2,1/($B$16:$B585&lt;&gt;""),$B$16:$B585), [1]Лист1!$C$2020:$D$2907, 2, 0),
  ""))), "")</f>
        <v>1125300</v>
      </c>
      <c r="P585" s="211">
        <f t="shared" si="185"/>
        <v>4211.4520958083831</v>
      </c>
      <c r="Q585" s="211">
        <v>9673</v>
      </c>
      <c r="R585" s="218" t="s">
        <v>564</v>
      </c>
      <c r="S585" s="134"/>
      <c r="T585" s="32"/>
      <c r="U585" s="32"/>
    </row>
    <row r="586" spans="1:21" s="33" customFormat="1" ht="30" customHeight="1" x14ac:dyDescent="0.25">
      <c r="A586" s="309">
        <f>IF(B586&lt;&gt;"",MAX(A$1:A585)+1,"")</f>
        <v>529</v>
      </c>
      <c r="B586" s="317" t="s">
        <v>2667</v>
      </c>
      <c r="C586" s="307">
        <v>1950</v>
      </c>
      <c r="D586" s="309" t="s">
        <v>1844</v>
      </c>
      <c r="E586" s="309" t="s">
        <v>16</v>
      </c>
      <c r="F586" s="307">
        <v>2</v>
      </c>
      <c r="G586" s="307">
        <v>2</v>
      </c>
      <c r="H586" s="311">
        <v>533.79999999999995</v>
      </c>
      <c r="I586" s="311">
        <v>0</v>
      </c>
      <c r="J586" s="311">
        <v>271</v>
      </c>
      <c r="K586" s="211">
        <f t="shared" ref="K586:K588" si="188">SUM(L586:O586)</f>
        <v>2625373.15</v>
      </c>
      <c r="L586" s="211">
        <v>0</v>
      </c>
      <c r="M586" s="211">
        <v>0</v>
      </c>
      <c r="N586" s="211">
        <v>0</v>
      </c>
      <c r="O586" s="211">
        <f>IFERROR(
  IF(LOOKUP(2,1/($R$16:$R586&lt;&gt;""),$R$16:$R586)="12.2026",
    VLOOKUP(LOOKUP(2,1/($B$16:$B586&lt;&gt;""),$B$16:$B586), [1]Лист1!$C$12:$D$1205, 2, 0),
  IF(LOOKUP(2,1/($R$16:$R586&lt;&gt;""),$R$16:$R586)="12.2027",
    VLOOKUP(LOOKUP(2,1/($B$16:$B586&lt;&gt;""),$B$16:$B586), [1]Лист1!$C$1209:$D$2016, 2, 0),
  IF(LOOKUP(2,1/($R$16:$R586&lt;&gt;""),$R$16:$R586)="12.2028",
    VLOOKUP(LOOKUP(2,1/($B$16:$B586&lt;&gt;""),$B$16:$B586), [1]Лист1!$C$2020:$D$2907, 2, 0),
  ""))), "")</f>
        <v>2625373.15</v>
      </c>
      <c r="P586" s="211">
        <f t="shared" si="182"/>
        <v>4918.271168977145</v>
      </c>
      <c r="Q586" s="211">
        <v>9673</v>
      </c>
      <c r="R586" s="218" t="s">
        <v>565</v>
      </c>
      <c r="S586" s="134"/>
      <c r="T586" s="32"/>
      <c r="U586" s="32"/>
    </row>
    <row r="587" spans="1:21" s="33" customFormat="1" ht="30" customHeight="1" x14ac:dyDescent="0.25">
      <c r="A587" s="310"/>
      <c r="B587" s="318"/>
      <c r="C587" s="308"/>
      <c r="D587" s="310"/>
      <c r="E587" s="310"/>
      <c r="F587" s="308"/>
      <c r="G587" s="308"/>
      <c r="H587" s="312"/>
      <c r="I587" s="312"/>
      <c r="J587" s="312"/>
      <c r="K587" s="211">
        <f t="shared" si="188"/>
        <v>2141251.1999999997</v>
      </c>
      <c r="L587" s="211">
        <v>0</v>
      </c>
      <c r="M587" s="211">
        <v>0</v>
      </c>
      <c r="N587" s="211">
        <v>0</v>
      </c>
      <c r="O587" s="211">
        <f>IFERROR(
  IF(LOOKUP(2,1/($R$16:$R587&lt;&gt;""),$R$16:$R587)="12.2026",
    VLOOKUP(LOOKUP(2,1/($B$16:$B587&lt;&gt;""),$B$16:$B587), [1]Лист1!$C$12:$D$1205, 2, 0),
  IF(LOOKUP(2,1/($R$16:$R587&lt;&gt;""),$R$16:$R587)="12.2027",
    VLOOKUP(LOOKUP(2,1/($B$16:$B587&lt;&gt;""),$B$16:$B587), [1]Лист1!$C$1209:$D$2016, 2, 0),
  IF(LOOKUP(2,1/($R$16:$R587&lt;&gt;""),$R$16:$R587)="12.2028",
    VLOOKUP(LOOKUP(2,1/($B$16:$B587&lt;&gt;""),$B$16:$B587), [1]Лист1!$C$2020:$D$2907, 2, 0),
  ""))), "")</f>
        <v>2141251.1999999997</v>
      </c>
      <c r="P587" s="211">
        <f>K587/H586</f>
        <v>4011.3360809291867</v>
      </c>
      <c r="Q587" s="211">
        <v>9673</v>
      </c>
      <c r="R587" s="218" t="s">
        <v>563</v>
      </c>
      <c r="S587" s="134"/>
      <c r="T587" s="32"/>
      <c r="U587" s="32"/>
    </row>
    <row r="588" spans="1:21" s="33" customFormat="1" ht="30" customHeight="1" x14ac:dyDescent="0.25">
      <c r="A588" s="212">
        <f>IF(B588&lt;&gt;"",MAX(A$1:A587)+1,"")</f>
        <v>530</v>
      </c>
      <c r="B588" s="223" t="s">
        <v>795</v>
      </c>
      <c r="C588" s="212">
        <v>1973</v>
      </c>
      <c r="D588" s="212" t="s">
        <v>1844</v>
      </c>
      <c r="E588" s="212" t="s">
        <v>16</v>
      </c>
      <c r="F588" s="212">
        <v>2</v>
      </c>
      <c r="G588" s="212">
        <v>2</v>
      </c>
      <c r="H588" s="211">
        <v>534.5</v>
      </c>
      <c r="I588" s="211">
        <v>0</v>
      </c>
      <c r="J588" s="211">
        <v>534.5</v>
      </c>
      <c r="K588" s="211">
        <f t="shared" si="188"/>
        <v>8666412</v>
      </c>
      <c r="L588" s="211">
        <v>0</v>
      </c>
      <c r="M588" s="211">
        <v>0</v>
      </c>
      <c r="N588" s="211">
        <v>0</v>
      </c>
      <c r="O588" s="211">
        <f>IFERROR(
  IF(LOOKUP(2,1/($R$16:$R588&lt;&gt;""),$R$16:$R588)="12.2026",
    VLOOKUP(LOOKUP(2,1/($B$16:$B588&lt;&gt;""),$B$16:$B588), [1]Лист1!$C$12:$D$1205, 2, 0),
  IF(LOOKUP(2,1/($R$16:$R588&lt;&gt;""),$R$16:$R588)="12.2027",
    VLOOKUP(LOOKUP(2,1/($B$16:$B588&lt;&gt;""),$B$16:$B588), [1]Лист1!$C$1209:$D$2016, 2, 0),
  IF(LOOKUP(2,1/($R$16:$R588&lt;&gt;""),$R$16:$R588)="12.2028",
    VLOOKUP(LOOKUP(2,1/($B$16:$B588&lt;&gt;""),$B$16:$B588), [1]Лист1!$C$2020:$D$2907, 2, 0),
  ""))), "")</f>
        <v>8666412</v>
      </c>
      <c r="P588" s="211">
        <f t="shared" si="182"/>
        <v>16214.054256314312</v>
      </c>
      <c r="Q588" s="211">
        <v>9673</v>
      </c>
      <c r="R588" s="218" t="s">
        <v>564</v>
      </c>
      <c r="S588" s="134"/>
      <c r="T588" s="32"/>
      <c r="U588" s="32"/>
    </row>
    <row r="589" spans="1:21" s="33" customFormat="1" ht="30" customHeight="1" x14ac:dyDescent="0.25">
      <c r="A589" s="212">
        <f>IF(B589&lt;&gt;"",MAX(A$1:A588)+1,"")</f>
        <v>531</v>
      </c>
      <c r="B589" s="193" t="s">
        <v>77</v>
      </c>
      <c r="C589" s="189">
        <v>1959</v>
      </c>
      <c r="D589" s="198" t="s">
        <v>1844</v>
      </c>
      <c r="E589" s="198" t="s">
        <v>16</v>
      </c>
      <c r="F589" s="189">
        <v>2</v>
      </c>
      <c r="G589" s="189">
        <v>1</v>
      </c>
      <c r="H589" s="191">
        <v>405.6</v>
      </c>
      <c r="I589" s="191">
        <v>27</v>
      </c>
      <c r="J589" s="191">
        <v>372.1</v>
      </c>
      <c r="K589" s="191">
        <f t="shared" ref="K589:K596" si="189">SUM(L589:O589)</f>
        <v>808877.60000000009</v>
      </c>
      <c r="L589" s="191">
        <v>0</v>
      </c>
      <c r="M589" s="191">
        <v>0</v>
      </c>
      <c r="N589" s="191">
        <v>0</v>
      </c>
      <c r="O589" s="211">
        <f>IFERROR(
  IF(LOOKUP(2,1/($R$16:$R589&lt;&gt;""),$R$16:$R589)="12.2026",
    VLOOKUP(LOOKUP(2,1/($B$16:$B589&lt;&gt;""),$B$16:$B589), [1]Лист1!$C$12:$D$1205, 2, 0),
  IF(LOOKUP(2,1/($R$16:$R589&lt;&gt;""),$R$16:$R589)="12.2027",
    VLOOKUP(LOOKUP(2,1/($B$16:$B589&lt;&gt;""),$B$16:$B589), [1]Лист1!$C$1209:$D$2016, 2, 0),
  IF(LOOKUP(2,1/($R$16:$R589&lt;&gt;""),$R$16:$R589)="12.2028",
    VLOOKUP(LOOKUP(2,1/($B$16:$B589&lt;&gt;""),$B$16:$B589), [1]Лист1!$C$2020:$D$2907, 2, 0),
  ""))), "")</f>
        <v>808877.60000000009</v>
      </c>
      <c r="P589" s="191">
        <f t="shared" ref="P589:P596" si="190">K589/H589</f>
        <v>1994.2741617357003</v>
      </c>
      <c r="Q589" s="191">
        <v>9673</v>
      </c>
      <c r="R589" s="101" t="s">
        <v>564</v>
      </c>
      <c r="S589" s="134"/>
      <c r="T589" s="32"/>
      <c r="U589" s="32"/>
    </row>
    <row r="590" spans="1:21" s="96" customFormat="1" ht="30" customHeight="1" x14ac:dyDescent="0.25">
      <c r="A590" s="212">
        <f>IF(B590&lt;&gt;"",MAX(A$1:A589)+1,"")</f>
        <v>532</v>
      </c>
      <c r="B590" s="223" t="s">
        <v>781</v>
      </c>
      <c r="C590" s="212">
        <v>1970</v>
      </c>
      <c r="D590" s="212" t="s">
        <v>1844</v>
      </c>
      <c r="E590" s="212" t="s">
        <v>16</v>
      </c>
      <c r="F590" s="212">
        <v>2</v>
      </c>
      <c r="G590" s="212">
        <v>2</v>
      </c>
      <c r="H590" s="211">
        <v>807</v>
      </c>
      <c r="I590" s="211">
        <v>0</v>
      </c>
      <c r="J590" s="211">
        <v>807</v>
      </c>
      <c r="K590" s="211">
        <f t="shared" si="189"/>
        <v>45092.12</v>
      </c>
      <c r="L590" s="211">
        <v>0</v>
      </c>
      <c r="M590" s="211">
        <v>0</v>
      </c>
      <c r="N590" s="211">
        <v>0</v>
      </c>
      <c r="O590" s="211">
        <f>IFERROR(
  IF(LOOKUP(2,1/($R$16:$R590&lt;&gt;""),$R$16:$R590)="12.2026",
    VLOOKUP(LOOKUP(2,1/($B$16:$B590&lt;&gt;""),$B$16:$B590), [1]Лист1!$C$12:$D$1205, 2, 0),
  IF(LOOKUP(2,1/($R$16:$R590&lt;&gt;""),$R$16:$R590)="12.2027",
    VLOOKUP(LOOKUP(2,1/($B$16:$B590&lt;&gt;""),$B$16:$B590), [1]Лист1!$C$1209:$D$2016, 2, 0),
  IF(LOOKUP(2,1/($R$16:$R590&lt;&gt;""),$R$16:$R590)="12.2028",
    VLOOKUP(LOOKUP(2,1/($B$16:$B590&lt;&gt;""),$B$16:$B590), [1]Лист1!$C$2020:$D$2907, 2, 0),
  ""))), "")</f>
        <v>45092.12</v>
      </c>
      <c r="P590" s="211">
        <f t="shared" si="190"/>
        <v>55.876232961586126</v>
      </c>
      <c r="Q590" s="211">
        <v>9673</v>
      </c>
      <c r="R590" s="218" t="s">
        <v>565</v>
      </c>
      <c r="S590" s="135"/>
      <c r="T590" s="95"/>
      <c r="U590" s="95"/>
    </row>
    <row r="591" spans="1:21" s="96" customFormat="1" ht="30" customHeight="1" x14ac:dyDescent="0.25">
      <c r="A591" s="212">
        <f>IF(B591&lt;&gt;"",MAX(A$1:A590)+1,"")</f>
        <v>533</v>
      </c>
      <c r="B591" s="223" t="s">
        <v>782</v>
      </c>
      <c r="C591" s="212">
        <v>1970</v>
      </c>
      <c r="D591" s="212" t="s">
        <v>1844</v>
      </c>
      <c r="E591" s="212" t="s">
        <v>16</v>
      </c>
      <c r="F591" s="212">
        <v>2</v>
      </c>
      <c r="G591" s="212">
        <v>2</v>
      </c>
      <c r="H591" s="211">
        <v>749</v>
      </c>
      <c r="I591" s="211">
        <v>0</v>
      </c>
      <c r="J591" s="211">
        <v>749</v>
      </c>
      <c r="K591" s="211">
        <f t="shared" si="189"/>
        <v>44910.32</v>
      </c>
      <c r="L591" s="211">
        <v>0</v>
      </c>
      <c r="M591" s="211">
        <v>0</v>
      </c>
      <c r="N591" s="211">
        <v>0</v>
      </c>
      <c r="O591" s="211">
        <f>IFERROR(
  IF(LOOKUP(2,1/($R$16:$R591&lt;&gt;""),$R$16:$R591)="12.2026",
    VLOOKUP(LOOKUP(2,1/($B$16:$B591&lt;&gt;""),$B$16:$B591), [1]Лист1!$C$12:$D$1205, 2, 0),
  IF(LOOKUP(2,1/($R$16:$R591&lt;&gt;""),$R$16:$R591)="12.2027",
    VLOOKUP(LOOKUP(2,1/($B$16:$B591&lt;&gt;""),$B$16:$B591), [1]Лист1!$C$1209:$D$2016, 2, 0),
  IF(LOOKUP(2,1/($R$16:$R591&lt;&gt;""),$R$16:$R591)="12.2028",
    VLOOKUP(LOOKUP(2,1/($B$16:$B591&lt;&gt;""),$B$16:$B591), [1]Лист1!$C$2020:$D$2907, 2, 0),
  ""))), "")</f>
        <v>44910.32</v>
      </c>
      <c r="P591" s="211">
        <f t="shared" si="190"/>
        <v>59.960373831775698</v>
      </c>
      <c r="Q591" s="211">
        <v>9673</v>
      </c>
      <c r="R591" s="218" t="s">
        <v>565</v>
      </c>
      <c r="S591" s="135"/>
      <c r="T591" s="95"/>
      <c r="U591" s="95"/>
    </row>
    <row r="592" spans="1:21" s="33" customFormat="1" ht="30" customHeight="1" x14ac:dyDescent="0.25">
      <c r="A592" s="212">
        <f>IF(B592&lt;&gt;"",MAX(A$1:A591)+1,"")</f>
        <v>534</v>
      </c>
      <c r="B592" s="194" t="s">
        <v>2364</v>
      </c>
      <c r="C592" s="190">
        <v>1992</v>
      </c>
      <c r="D592" s="199" t="s">
        <v>1844</v>
      </c>
      <c r="E592" s="190" t="s">
        <v>75</v>
      </c>
      <c r="F592" s="190">
        <v>5</v>
      </c>
      <c r="G592" s="190">
        <v>4</v>
      </c>
      <c r="H592" s="192">
        <v>3825.6</v>
      </c>
      <c r="I592" s="192">
        <v>0</v>
      </c>
      <c r="J592" s="192">
        <v>3825.6</v>
      </c>
      <c r="K592" s="192">
        <f t="shared" si="189"/>
        <v>4868640</v>
      </c>
      <c r="L592" s="192">
        <v>0</v>
      </c>
      <c r="M592" s="192">
        <v>0</v>
      </c>
      <c r="N592" s="192">
        <v>0</v>
      </c>
      <c r="O592" s="211">
        <f>IFERROR(
  IF(LOOKUP(2,1/($R$16:$R592&lt;&gt;""),$R$16:$R592)="12.2026",
    VLOOKUP(LOOKUP(2,1/($B$16:$B592&lt;&gt;""),$B$16:$B592), [1]Лист1!$C$12:$D$1205, 2, 0),
  IF(LOOKUP(2,1/($R$16:$R592&lt;&gt;""),$R$16:$R592)="12.2027",
    VLOOKUP(LOOKUP(2,1/($B$16:$B592&lt;&gt;""),$B$16:$B592), [1]Лист1!$C$1209:$D$2016, 2, 0),
  IF(LOOKUP(2,1/($R$16:$R592&lt;&gt;""),$R$16:$R592)="12.2028",
    VLOOKUP(LOOKUP(2,1/($B$16:$B592&lt;&gt;""),$B$16:$B592), [1]Лист1!$C$2020:$D$2907, 2, 0),
  ""))), "")</f>
        <v>4868640</v>
      </c>
      <c r="P592" s="192">
        <f t="shared" si="190"/>
        <v>1272.6474278544542</v>
      </c>
      <c r="Q592" s="196">
        <v>9673</v>
      </c>
      <c r="R592" s="97" t="s">
        <v>565</v>
      </c>
      <c r="S592" s="32"/>
      <c r="T592" s="32"/>
      <c r="U592" s="32"/>
    </row>
    <row r="593" spans="1:21" ht="30" customHeight="1" x14ac:dyDescent="0.25">
      <c r="A593" s="212">
        <f>IF(B593&lt;&gt;"",MAX(A$1:A592)+1,"")</f>
        <v>535</v>
      </c>
      <c r="B593" s="121" t="s">
        <v>2600</v>
      </c>
      <c r="C593" s="189">
        <v>1985</v>
      </c>
      <c r="D593" s="189" t="s">
        <v>1844</v>
      </c>
      <c r="E593" s="189" t="s">
        <v>16</v>
      </c>
      <c r="F593" s="202">
        <v>2</v>
      </c>
      <c r="G593" s="202">
        <v>2</v>
      </c>
      <c r="H593" s="240">
        <v>824.8</v>
      </c>
      <c r="I593" s="241">
        <v>0</v>
      </c>
      <c r="J593" s="191">
        <v>824.8</v>
      </c>
      <c r="K593" s="14">
        <f t="shared" si="189"/>
        <v>5513399.3100000005</v>
      </c>
      <c r="L593" s="244">
        <v>0</v>
      </c>
      <c r="M593" s="244">
        <v>0</v>
      </c>
      <c r="N593" s="244">
        <v>0</v>
      </c>
      <c r="O593" s="211">
        <f>IFERROR(
  IF(LOOKUP(2,1/($R$16:$R593&lt;&gt;""),$R$16:$R593)="12.2026",
    VLOOKUP(LOOKUP(2,1/($B$16:$B593&lt;&gt;""),$B$16:$B593), [1]Лист1!$C$12:$D$1205, 2, 0),
  IF(LOOKUP(2,1/($R$16:$R593&lt;&gt;""),$R$16:$R593)="12.2027",
    VLOOKUP(LOOKUP(2,1/($B$16:$B593&lt;&gt;""),$B$16:$B593), [1]Лист1!$C$1209:$D$2016, 2, 0),
  IF(LOOKUP(2,1/($R$16:$R593&lt;&gt;""),$R$16:$R593)="12.2028",
    VLOOKUP(LOOKUP(2,1/($B$16:$B593&lt;&gt;""),$B$16:$B593), [1]Лист1!$C$2020:$D$2907, 2, 0),
  ""))), "")</f>
        <v>5513399.3100000005</v>
      </c>
      <c r="P593" s="244">
        <f t="shared" si="190"/>
        <v>6684.5287463627556</v>
      </c>
      <c r="Q593" s="206">
        <v>9673</v>
      </c>
      <c r="R593" s="218" t="s">
        <v>565</v>
      </c>
    </row>
    <row r="594" spans="1:21" s="33" customFormat="1" ht="30" customHeight="1" x14ac:dyDescent="0.25">
      <c r="A594" s="212">
        <f>IF(B594&lt;&gt;"",MAX(A$1:A593)+1,"")</f>
        <v>536</v>
      </c>
      <c r="B594" s="223" t="s">
        <v>783</v>
      </c>
      <c r="C594" s="212">
        <v>1967</v>
      </c>
      <c r="D594" s="212" t="s">
        <v>1844</v>
      </c>
      <c r="E594" s="212" t="s">
        <v>16</v>
      </c>
      <c r="F594" s="212">
        <v>2</v>
      </c>
      <c r="G594" s="212">
        <v>2</v>
      </c>
      <c r="H594" s="211">
        <v>369.8</v>
      </c>
      <c r="I594" s="211">
        <v>0</v>
      </c>
      <c r="J594" s="211">
        <v>369.8</v>
      </c>
      <c r="K594" s="211">
        <f t="shared" si="189"/>
        <v>25046.15</v>
      </c>
      <c r="L594" s="211">
        <v>0</v>
      </c>
      <c r="M594" s="211">
        <v>0</v>
      </c>
      <c r="N594" s="211">
        <v>0</v>
      </c>
      <c r="O594" s="211">
        <f>IFERROR(
  IF(LOOKUP(2,1/($R$16:$R594&lt;&gt;""),$R$16:$R594)="12.2026",
    VLOOKUP(LOOKUP(2,1/($B$16:$B594&lt;&gt;""),$B$16:$B594), [1]Лист1!$C$12:$D$1205, 2, 0),
  IF(LOOKUP(2,1/($R$16:$R594&lt;&gt;""),$R$16:$R594)="12.2027",
    VLOOKUP(LOOKUP(2,1/($B$16:$B594&lt;&gt;""),$B$16:$B594), [1]Лист1!$C$1209:$D$2016, 2, 0),
  IF(LOOKUP(2,1/($R$16:$R594&lt;&gt;""),$R$16:$R594)="12.2028",
    VLOOKUP(LOOKUP(2,1/($B$16:$B594&lt;&gt;""),$B$16:$B594), [1]Лист1!$C$2020:$D$2907, 2, 0),
  ""))), "")</f>
        <v>25046.15</v>
      </c>
      <c r="P594" s="211">
        <f t="shared" si="190"/>
        <v>67.728907517577071</v>
      </c>
      <c r="Q594" s="211">
        <v>9673</v>
      </c>
      <c r="R594" s="218" t="s">
        <v>565</v>
      </c>
      <c r="S594" s="134"/>
      <c r="T594" s="32"/>
      <c r="U594" s="32"/>
    </row>
    <row r="595" spans="1:21" s="33" customFormat="1" ht="30" customHeight="1" x14ac:dyDescent="0.25">
      <c r="A595" s="212">
        <f>IF(B595&lt;&gt;"",MAX(A$1:A594)+1,"")</f>
        <v>537</v>
      </c>
      <c r="B595" s="223" t="s">
        <v>803</v>
      </c>
      <c r="C595" s="212">
        <v>1972</v>
      </c>
      <c r="D595" s="212" t="s">
        <v>1844</v>
      </c>
      <c r="E595" s="210" t="s">
        <v>16</v>
      </c>
      <c r="F595" s="210">
        <v>2</v>
      </c>
      <c r="G595" s="210">
        <v>2</v>
      </c>
      <c r="H595" s="211">
        <v>415.3</v>
      </c>
      <c r="I595" s="211">
        <v>0</v>
      </c>
      <c r="J595" s="211">
        <v>415.3</v>
      </c>
      <c r="K595" s="211">
        <f t="shared" si="189"/>
        <v>6531022.2000000002</v>
      </c>
      <c r="L595" s="211">
        <v>0</v>
      </c>
      <c r="M595" s="211">
        <v>0</v>
      </c>
      <c r="N595" s="211">
        <v>0</v>
      </c>
      <c r="O595" s="211">
        <f>IFERROR(
  IF(LOOKUP(2,1/($R$16:$R595&lt;&gt;""),$R$16:$R595)="12.2026",
    VLOOKUP(LOOKUP(2,1/($B$16:$B595&lt;&gt;""),$B$16:$B595), [1]Лист1!$C$12:$D$1205, 2, 0),
  IF(LOOKUP(2,1/($R$16:$R595&lt;&gt;""),$R$16:$R595)="12.2027",
    VLOOKUP(LOOKUP(2,1/($B$16:$B595&lt;&gt;""),$B$16:$B595), [1]Лист1!$C$1209:$D$2016, 2, 0),
  IF(LOOKUP(2,1/($R$16:$R595&lt;&gt;""),$R$16:$R595)="12.2028",
    VLOOKUP(LOOKUP(2,1/($B$16:$B595&lt;&gt;""),$B$16:$B595), [1]Лист1!$C$2020:$D$2907, 2, 0),
  ""))), "")</f>
        <v>6531022.2000000002</v>
      </c>
      <c r="P595" s="211">
        <f t="shared" si="190"/>
        <v>15726.034673729833</v>
      </c>
      <c r="Q595" s="211">
        <v>9673</v>
      </c>
      <c r="R595" s="218" t="s">
        <v>563</v>
      </c>
      <c r="S595" s="134"/>
      <c r="T595" s="32"/>
      <c r="U595" s="32"/>
    </row>
    <row r="596" spans="1:21" s="33" customFormat="1" ht="30" customHeight="1" x14ac:dyDescent="0.25">
      <c r="A596" s="212">
        <f>IF(B596&lt;&gt;"",MAX(A$1:A595)+1,"")</f>
        <v>538</v>
      </c>
      <c r="B596" s="223" t="s">
        <v>804</v>
      </c>
      <c r="C596" s="212">
        <v>1973</v>
      </c>
      <c r="D596" s="212" t="s">
        <v>1844</v>
      </c>
      <c r="E596" s="210" t="s">
        <v>16</v>
      </c>
      <c r="F596" s="210">
        <v>2</v>
      </c>
      <c r="G596" s="210">
        <v>2</v>
      </c>
      <c r="H596" s="211">
        <v>512.70000000000005</v>
      </c>
      <c r="I596" s="211">
        <v>0</v>
      </c>
      <c r="J596" s="211">
        <v>512.70000000000005</v>
      </c>
      <c r="K596" s="211">
        <f t="shared" si="189"/>
        <v>8019076.8000000007</v>
      </c>
      <c r="L596" s="211">
        <v>0</v>
      </c>
      <c r="M596" s="211">
        <v>0</v>
      </c>
      <c r="N596" s="211">
        <v>0</v>
      </c>
      <c r="O596" s="211">
        <f>IFERROR(
  IF(LOOKUP(2,1/($R$16:$R596&lt;&gt;""),$R$16:$R596)="12.2026",
    VLOOKUP(LOOKUP(2,1/($B$16:$B596&lt;&gt;""),$B$16:$B596), [1]Лист1!$C$12:$D$1205, 2, 0),
  IF(LOOKUP(2,1/($R$16:$R596&lt;&gt;""),$R$16:$R596)="12.2027",
    VLOOKUP(LOOKUP(2,1/($B$16:$B596&lt;&gt;""),$B$16:$B596), [1]Лист1!$C$1209:$D$2016, 2, 0),
  IF(LOOKUP(2,1/($R$16:$R596&lt;&gt;""),$R$16:$R596)="12.2028",
    VLOOKUP(LOOKUP(2,1/($B$16:$B596&lt;&gt;""),$B$16:$B596), [1]Лист1!$C$2020:$D$2907, 2, 0),
  ""))), "")</f>
        <v>8019076.8000000007</v>
      </c>
      <c r="P596" s="211">
        <f t="shared" si="190"/>
        <v>15640.875365710943</v>
      </c>
      <c r="Q596" s="211">
        <v>9673</v>
      </c>
      <c r="R596" s="218" t="s">
        <v>563</v>
      </c>
      <c r="S596" s="134"/>
      <c r="T596" s="32"/>
      <c r="U596" s="32"/>
    </row>
    <row r="597" spans="1:21" s="33" customFormat="1" ht="30" customHeight="1" x14ac:dyDescent="0.25">
      <c r="A597" s="309">
        <f>IF(B597&lt;&gt;"",MAX(A$1:A596)+1,"")</f>
        <v>539</v>
      </c>
      <c r="B597" s="317" t="s">
        <v>2365</v>
      </c>
      <c r="C597" s="307">
        <v>1964</v>
      </c>
      <c r="D597" s="309" t="s">
        <v>1844</v>
      </c>
      <c r="E597" s="307" t="s">
        <v>16</v>
      </c>
      <c r="F597" s="307">
        <v>2</v>
      </c>
      <c r="G597" s="307">
        <v>2</v>
      </c>
      <c r="H597" s="311">
        <v>422.9</v>
      </c>
      <c r="I597" s="311">
        <v>0</v>
      </c>
      <c r="J597" s="311">
        <v>422.9</v>
      </c>
      <c r="K597" s="211">
        <f t="shared" ref="K597:K601" si="191">SUM(L597:O597)</f>
        <v>4212387.66</v>
      </c>
      <c r="L597" s="211">
        <v>0</v>
      </c>
      <c r="M597" s="211">
        <v>0</v>
      </c>
      <c r="N597" s="211">
        <v>0</v>
      </c>
      <c r="O597" s="211">
        <f>IFERROR(
  IF(LOOKUP(2,1/($R$16:$R597&lt;&gt;""),$R$16:$R597)="12.2026",
    VLOOKUP(LOOKUP(2,1/($B$16:$B597&lt;&gt;""),$B$16:$B597), [1]Лист1!$C$12:$D$1205, 2, 0),
  IF(LOOKUP(2,1/($R$16:$R597&lt;&gt;""),$R$16:$R597)="12.2027",
    VLOOKUP(LOOKUP(2,1/($B$16:$B597&lt;&gt;""),$B$16:$B597), [1]Лист1!$C$1209:$D$2016, 2, 0),
  IF(LOOKUP(2,1/($R$16:$R597&lt;&gt;""),$R$16:$R597)="12.2028",
    VLOOKUP(LOOKUP(2,1/($B$16:$B597&lt;&gt;""),$B$16:$B597), [1]Лист1!$C$2020:$D$2907, 2, 0),
  ""))), "")</f>
        <v>4212387.66</v>
      </c>
      <c r="P597" s="211">
        <f t="shared" si="182"/>
        <v>9960.7180420903296</v>
      </c>
      <c r="Q597" s="237">
        <v>9673</v>
      </c>
      <c r="R597" s="30" t="s">
        <v>565</v>
      </c>
      <c r="S597" s="32"/>
      <c r="T597" s="32"/>
      <c r="U597" s="32"/>
    </row>
    <row r="598" spans="1:21" s="33" customFormat="1" ht="30" customHeight="1" x14ac:dyDescent="0.25">
      <c r="A598" s="310"/>
      <c r="B598" s="318"/>
      <c r="C598" s="308"/>
      <c r="D598" s="310"/>
      <c r="E598" s="308"/>
      <c r="F598" s="308"/>
      <c r="G598" s="308"/>
      <c r="H598" s="312"/>
      <c r="I598" s="312"/>
      <c r="J598" s="312"/>
      <c r="K598" s="211">
        <f t="shared" ref="K598:K599" si="192">SUM(L598:O598)</f>
        <v>2844107.5999999996</v>
      </c>
      <c r="L598" s="211">
        <v>0</v>
      </c>
      <c r="M598" s="211">
        <v>0</v>
      </c>
      <c r="N598" s="211">
        <v>0</v>
      </c>
      <c r="O598" s="211">
        <f>IFERROR(
  IF(LOOKUP(2,1/($R$16:$R598&lt;&gt;""),$R$16:$R598)="12.2026",
    VLOOKUP(LOOKUP(2,1/($B$16:$B598&lt;&gt;""),$B$16:$B598), [1]Лист1!$C$12:$D$1205, 2, 0),
  IF(LOOKUP(2,1/($R$16:$R598&lt;&gt;""),$R$16:$R598)="12.2027",
    VLOOKUP(LOOKUP(2,1/($B$16:$B598&lt;&gt;""),$B$16:$B598), [1]Лист1!$C$1209:$D$2016, 2, 0),
  IF(LOOKUP(2,1/($R$16:$R598&lt;&gt;""),$R$16:$R598)="12.2028",
    VLOOKUP(LOOKUP(2,1/($B$16:$B598&lt;&gt;""),$B$16:$B598), [1]Лист1!$C$2020:$D$2907, 2, 0),
  ""))), "")</f>
        <v>2844107.5999999996</v>
      </c>
      <c r="P598" s="211">
        <f>K598/H597</f>
        <v>6725.2485221092447</v>
      </c>
      <c r="Q598" s="237">
        <v>9673</v>
      </c>
      <c r="R598" s="30" t="s">
        <v>563</v>
      </c>
      <c r="S598" s="32"/>
      <c r="T598" s="32"/>
      <c r="U598" s="32"/>
    </row>
    <row r="599" spans="1:21" s="138" customFormat="1" ht="30" customHeight="1" x14ac:dyDescent="0.25">
      <c r="A599" s="212">
        <f>IF(B599&lt;&gt;"",MAX(A$1:A598)+1,"")</f>
        <v>540</v>
      </c>
      <c r="B599" s="223" t="s">
        <v>786</v>
      </c>
      <c r="C599" s="212">
        <v>1972</v>
      </c>
      <c r="D599" s="212" t="s">
        <v>1844</v>
      </c>
      <c r="E599" s="212" t="s">
        <v>16</v>
      </c>
      <c r="F599" s="210">
        <v>2</v>
      </c>
      <c r="G599" s="210">
        <v>2</v>
      </c>
      <c r="H599" s="211">
        <v>555.20000000000005</v>
      </c>
      <c r="I599" s="211">
        <v>0</v>
      </c>
      <c r="J599" s="211">
        <v>555.20000000000005</v>
      </c>
      <c r="K599" s="211">
        <f t="shared" si="192"/>
        <v>37591.97</v>
      </c>
      <c r="L599" s="211">
        <v>0</v>
      </c>
      <c r="M599" s="211">
        <v>0</v>
      </c>
      <c r="N599" s="211">
        <v>0</v>
      </c>
      <c r="O599" s="211">
        <f>IFERROR(
  IF(LOOKUP(2,1/($R$16:$R599&lt;&gt;""),$R$16:$R599)="12.2026",
    VLOOKUP(LOOKUP(2,1/($B$16:$B599&lt;&gt;""),$B$16:$B599), [1]Лист1!$C$12:$D$1205, 2, 0),
  IF(LOOKUP(2,1/($R$16:$R599&lt;&gt;""),$R$16:$R599)="12.2027",
    VLOOKUP(LOOKUP(2,1/($B$16:$B599&lt;&gt;""),$B$16:$B599), [1]Лист1!$C$1209:$D$2016, 2, 0),
  IF(LOOKUP(2,1/($R$16:$R599&lt;&gt;""),$R$16:$R599)="12.2028",
    VLOOKUP(LOOKUP(2,1/($B$16:$B599&lt;&gt;""),$B$16:$B599), [1]Лист1!$C$2020:$D$2907, 2, 0),
  ""))), "")</f>
        <v>37591.97</v>
      </c>
      <c r="P599" s="211">
        <f t="shared" ref="P599" si="193">K599/H599</f>
        <v>67.708879682997122</v>
      </c>
      <c r="Q599" s="211">
        <v>9673</v>
      </c>
      <c r="R599" s="218" t="s">
        <v>565</v>
      </c>
      <c r="S599" s="136"/>
      <c r="T599" s="137"/>
      <c r="U599" s="137"/>
    </row>
    <row r="600" spans="1:21" s="33" customFormat="1" ht="30" customHeight="1" x14ac:dyDescent="0.25">
      <c r="A600" s="212">
        <f>IF(B600&lt;&gt;"",MAX(A$1:A599)+1,"")</f>
        <v>541</v>
      </c>
      <c r="B600" s="223" t="s">
        <v>784</v>
      </c>
      <c r="C600" s="212">
        <v>1967</v>
      </c>
      <c r="D600" s="212" t="s">
        <v>1844</v>
      </c>
      <c r="E600" s="210" t="s">
        <v>16</v>
      </c>
      <c r="F600" s="210">
        <v>2</v>
      </c>
      <c r="G600" s="210">
        <v>2</v>
      </c>
      <c r="H600" s="211">
        <v>375.9</v>
      </c>
      <c r="I600" s="211">
        <v>0</v>
      </c>
      <c r="J600" s="211">
        <v>375.9</v>
      </c>
      <c r="K600" s="211">
        <f t="shared" si="191"/>
        <v>26991.34</v>
      </c>
      <c r="L600" s="211">
        <v>0</v>
      </c>
      <c r="M600" s="211">
        <v>0</v>
      </c>
      <c r="N600" s="211">
        <v>0</v>
      </c>
      <c r="O600" s="211">
        <f>IFERROR(
  IF(LOOKUP(2,1/($R$16:$R600&lt;&gt;""),$R$16:$R600)="12.2026",
    VLOOKUP(LOOKUP(2,1/($B$16:$B600&lt;&gt;""),$B$16:$B600), [1]Лист1!$C$12:$D$1205, 2, 0),
  IF(LOOKUP(2,1/($R$16:$R600&lt;&gt;""),$R$16:$R600)="12.2027",
    VLOOKUP(LOOKUP(2,1/($B$16:$B600&lt;&gt;""),$B$16:$B600), [1]Лист1!$C$1209:$D$2016, 2, 0),
  IF(LOOKUP(2,1/($R$16:$R600&lt;&gt;""),$R$16:$R600)="12.2028",
    VLOOKUP(LOOKUP(2,1/($B$16:$B600&lt;&gt;""),$B$16:$B600), [1]Лист1!$C$2020:$D$2907, 2, 0),
  ""))), "")</f>
        <v>26991.34</v>
      </c>
      <c r="P600" s="211">
        <f t="shared" si="182"/>
        <v>71.804575685022613</v>
      </c>
      <c r="Q600" s="211">
        <v>9673</v>
      </c>
      <c r="R600" s="218" t="s">
        <v>565</v>
      </c>
      <c r="S600" s="134"/>
      <c r="T600" s="32"/>
      <c r="U600" s="32"/>
    </row>
    <row r="601" spans="1:21" s="33" customFormat="1" ht="30" customHeight="1" x14ac:dyDescent="0.25">
      <c r="A601" s="212">
        <f>IF(B601&lt;&gt;"",MAX(A$1:A600)+1,"")</f>
        <v>542</v>
      </c>
      <c r="B601" s="223" t="s">
        <v>785</v>
      </c>
      <c r="C601" s="212">
        <v>1969</v>
      </c>
      <c r="D601" s="212" t="s">
        <v>1844</v>
      </c>
      <c r="E601" s="210" t="s">
        <v>16</v>
      </c>
      <c r="F601" s="210">
        <v>2</v>
      </c>
      <c r="G601" s="210">
        <v>2</v>
      </c>
      <c r="H601" s="211">
        <v>553.20000000000005</v>
      </c>
      <c r="I601" s="211">
        <v>0</v>
      </c>
      <c r="J601" s="211">
        <v>553.20000000000005</v>
      </c>
      <c r="K601" s="211">
        <f t="shared" si="191"/>
        <v>32410</v>
      </c>
      <c r="L601" s="211">
        <v>0</v>
      </c>
      <c r="M601" s="211">
        <v>0</v>
      </c>
      <c r="N601" s="211">
        <v>0</v>
      </c>
      <c r="O601" s="211">
        <f>IFERROR(
  IF(LOOKUP(2,1/($R$16:$R601&lt;&gt;""),$R$16:$R601)="12.2026",
    VLOOKUP(LOOKUP(2,1/($B$16:$B601&lt;&gt;""),$B$16:$B601), [1]Лист1!$C$12:$D$1205, 2, 0),
  IF(LOOKUP(2,1/($R$16:$R601&lt;&gt;""),$R$16:$R601)="12.2027",
    VLOOKUP(LOOKUP(2,1/($B$16:$B601&lt;&gt;""),$B$16:$B601), [1]Лист1!$C$1209:$D$2016, 2, 0),
  IF(LOOKUP(2,1/($R$16:$R601&lt;&gt;""),$R$16:$R601)="12.2028",
    VLOOKUP(LOOKUP(2,1/($B$16:$B601&lt;&gt;""),$B$16:$B601), [1]Лист1!$C$2020:$D$2907, 2, 0),
  ""))), "")</f>
        <v>32410</v>
      </c>
      <c r="P601" s="211">
        <f t="shared" si="182"/>
        <v>58.586406362979027</v>
      </c>
      <c r="Q601" s="211">
        <v>9673</v>
      </c>
      <c r="R601" s="218" t="s">
        <v>565</v>
      </c>
      <c r="S601" s="134"/>
      <c r="T601" s="32"/>
      <c r="U601" s="32"/>
    </row>
    <row r="602" spans="1:21" ht="30" customHeight="1" x14ac:dyDescent="0.25">
      <c r="A602" s="183" t="s">
        <v>2087</v>
      </c>
      <c r="B602" s="183"/>
      <c r="C602" s="183"/>
      <c r="D602" s="183"/>
      <c r="E602" s="183"/>
      <c r="F602" s="183"/>
      <c r="G602" s="183"/>
      <c r="H602" s="183"/>
      <c r="I602" s="183"/>
      <c r="J602" s="183"/>
      <c r="K602" s="183"/>
      <c r="L602" s="183"/>
      <c r="M602" s="183"/>
      <c r="N602" s="183"/>
      <c r="O602" s="183"/>
      <c r="P602" s="183"/>
      <c r="Q602" s="183"/>
      <c r="R602" s="183"/>
      <c r="S602" s="87"/>
    </row>
    <row r="603" spans="1:21" ht="30" customHeight="1" x14ac:dyDescent="0.25">
      <c r="A603" s="382" t="s">
        <v>2088</v>
      </c>
      <c r="B603" s="382"/>
      <c r="C603" s="217" t="s">
        <v>17</v>
      </c>
      <c r="D603" s="61" t="s">
        <v>17</v>
      </c>
      <c r="E603" s="217" t="s">
        <v>17</v>
      </c>
      <c r="F603" s="217" t="s">
        <v>17</v>
      </c>
      <c r="G603" s="217" t="s">
        <v>17</v>
      </c>
      <c r="H603" s="27">
        <f>SUM(H604:H610)</f>
        <v>4677.8599999999997</v>
      </c>
      <c r="I603" s="27">
        <f t="shared" ref="I603:O603" si="194">SUM(I604:I610)</f>
        <v>243.87</v>
      </c>
      <c r="J603" s="27">
        <f t="shared" si="194"/>
        <v>4333.99</v>
      </c>
      <c r="K603" s="27">
        <f t="shared" si="194"/>
        <v>7935939.7999999998</v>
      </c>
      <c r="L603" s="27">
        <f t="shared" si="194"/>
        <v>0</v>
      </c>
      <c r="M603" s="27">
        <f t="shared" si="194"/>
        <v>0</v>
      </c>
      <c r="N603" s="27">
        <f t="shared" si="194"/>
        <v>0</v>
      </c>
      <c r="O603" s="27">
        <f t="shared" si="194"/>
        <v>7935939.7999999998</v>
      </c>
      <c r="P603" s="27">
        <f t="shared" ref="P603:P610" si="195">K603/H603</f>
        <v>1696.489377621391</v>
      </c>
      <c r="Q603" s="27" t="s">
        <v>17</v>
      </c>
      <c r="R603" s="78" t="s">
        <v>17</v>
      </c>
      <c r="S603" s="48"/>
    </row>
    <row r="604" spans="1:21" ht="30" customHeight="1" x14ac:dyDescent="0.25">
      <c r="A604" s="212">
        <f>IF(B604&lt;&gt;"",MAX(A$1:A603)+1,"")</f>
        <v>543</v>
      </c>
      <c r="B604" s="223" t="s">
        <v>809</v>
      </c>
      <c r="C604" s="212">
        <v>1972</v>
      </c>
      <c r="D604" s="212" t="s">
        <v>1844</v>
      </c>
      <c r="E604" s="210" t="s">
        <v>16</v>
      </c>
      <c r="F604" s="210">
        <v>2</v>
      </c>
      <c r="G604" s="210">
        <v>2</v>
      </c>
      <c r="H604" s="211">
        <v>799.56</v>
      </c>
      <c r="I604" s="211">
        <v>66.56</v>
      </c>
      <c r="J604" s="211">
        <v>733</v>
      </c>
      <c r="K604" s="211">
        <f t="shared" ref="K604:K610" si="196">SUM(L604:O604)</f>
        <v>3231940.6799999997</v>
      </c>
      <c r="L604" s="211">
        <v>0</v>
      </c>
      <c r="M604" s="211">
        <v>0</v>
      </c>
      <c r="N604" s="211">
        <v>0</v>
      </c>
      <c r="O604" s="211">
        <f>IFERROR(
  IF(LOOKUP(2,1/($R$16:$R604&lt;&gt;""),$R$16:$R604)="12.2026",
    VLOOKUP(LOOKUP(2,1/($B$16:$B604&lt;&gt;""),$B$16:$B604), [1]Лист1!$C$12:$D$1205, 2, 0),
  IF(LOOKUP(2,1/($R$16:$R604&lt;&gt;""),$R$16:$R604)="12.2027",
    VLOOKUP(LOOKUP(2,1/($B$16:$B604&lt;&gt;""),$B$16:$B604), [1]Лист1!$C$1209:$D$2016, 2, 0),
  IF(LOOKUP(2,1/($R$16:$R604&lt;&gt;""),$R$16:$R604)="12.2028",
    VLOOKUP(LOOKUP(2,1/($B$16:$B604&lt;&gt;""),$B$16:$B604), [1]Лист1!$C$2020:$D$2907, 2, 0),
  ""))), "")</f>
        <v>3231940.6799999997</v>
      </c>
      <c r="P604" s="211">
        <f t="shared" si="195"/>
        <v>4042.1490319675822</v>
      </c>
      <c r="Q604" s="211">
        <v>9673</v>
      </c>
      <c r="R604" s="218" t="s">
        <v>563</v>
      </c>
      <c r="S604" s="48"/>
    </row>
    <row r="605" spans="1:21" ht="30" customHeight="1" x14ac:dyDescent="0.25">
      <c r="A605" s="212">
        <f>IF(B605&lt;&gt;"",MAX(A$1:A604)+1,"")</f>
        <v>544</v>
      </c>
      <c r="B605" s="223" t="s">
        <v>2483</v>
      </c>
      <c r="C605" s="212">
        <v>1984</v>
      </c>
      <c r="D605" s="212" t="s">
        <v>1844</v>
      </c>
      <c r="E605" s="210" t="s">
        <v>16</v>
      </c>
      <c r="F605" s="210">
        <v>3</v>
      </c>
      <c r="G605" s="210">
        <v>3</v>
      </c>
      <c r="H605" s="211">
        <v>1596.99</v>
      </c>
      <c r="I605" s="211">
        <v>0</v>
      </c>
      <c r="J605" s="211">
        <v>1496.99</v>
      </c>
      <c r="K605" s="211">
        <f t="shared" si="196"/>
        <v>4495000</v>
      </c>
      <c r="L605" s="211">
        <v>0</v>
      </c>
      <c r="M605" s="211">
        <v>0</v>
      </c>
      <c r="N605" s="211">
        <v>0</v>
      </c>
      <c r="O605" s="211">
        <f>IFERROR(
  IF(LOOKUP(2,1/($R$16:$R605&lt;&gt;""),$R$16:$R605)="12.2026",
    VLOOKUP(LOOKUP(2,1/($B$16:$B605&lt;&gt;""),$B$16:$B605), [1]Лист1!$C$12:$D$1205, 2, 0),
  IF(LOOKUP(2,1/($R$16:$R605&lt;&gt;""),$R$16:$R605)="12.2027",
    VLOOKUP(LOOKUP(2,1/($B$16:$B605&lt;&gt;""),$B$16:$B605), [1]Лист1!$C$1209:$D$2016, 2, 0),
  IF(LOOKUP(2,1/($R$16:$R605&lt;&gt;""),$R$16:$R605)="12.2028",
    VLOOKUP(LOOKUP(2,1/($B$16:$B605&lt;&gt;""),$B$16:$B605), [1]Лист1!$C$2020:$D$2907, 2, 0),
  ""))), "")</f>
        <v>4495000</v>
      </c>
      <c r="P605" s="211">
        <f t="shared" si="195"/>
        <v>2814.670098122092</v>
      </c>
      <c r="Q605" s="237">
        <v>9673</v>
      </c>
      <c r="R605" s="218" t="s">
        <v>564</v>
      </c>
      <c r="S605" s="48"/>
    </row>
    <row r="606" spans="1:21" ht="30" customHeight="1" x14ac:dyDescent="0.25">
      <c r="A606" s="212">
        <f>IF(B606&lt;&gt;"",MAX(A$1:A605)+1,"")</f>
        <v>545</v>
      </c>
      <c r="B606" s="223" t="s">
        <v>2678</v>
      </c>
      <c r="C606" s="212">
        <v>1973</v>
      </c>
      <c r="D606" s="212" t="s">
        <v>1844</v>
      </c>
      <c r="E606" s="210" t="s">
        <v>16</v>
      </c>
      <c r="F606" s="210">
        <v>2</v>
      </c>
      <c r="G606" s="210">
        <v>1</v>
      </c>
      <c r="H606" s="211">
        <v>416.65</v>
      </c>
      <c r="I606" s="211">
        <v>34.65</v>
      </c>
      <c r="J606" s="211">
        <v>382</v>
      </c>
      <c r="K606" s="211">
        <f t="shared" si="196"/>
        <v>52907.88</v>
      </c>
      <c r="L606" s="211">
        <v>0</v>
      </c>
      <c r="M606" s="211">
        <v>0</v>
      </c>
      <c r="N606" s="211">
        <v>0</v>
      </c>
      <c r="O606" s="211">
        <f>IFERROR(
  IF(LOOKUP(2,1/($R$16:$R606&lt;&gt;""),$R$16:$R606)="12.2026",
    VLOOKUP(LOOKUP(2,1/($B$16:$B606&lt;&gt;""),$B$16:$B606), [1]Лист1!$C$12:$D$1205, 2, 0),
  IF(LOOKUP(2,1/($R$16:$R606&lt;&gt;""),$R$16:$R606)="12.2027",
    VLOOKUP(LOOKUP(2,1/($B$16:$B606&lt;&gt;""),$B$16:$B606), [1]Лист1!$C$1209:$D$2016, 2, 0),
  IF(LOOKUP(2,1/($R$16:$R606&lt;&gt;""),$R$16:$R606)="12.2028",
    VLOOKUP(LOOKUP(2,1/($B$16:$B606&lt;&gt;""),$B$16:$B606), [1]Лист1!$C$2020:$D$2907, 2, 0),
  ""))), "")</f>
        <v>52907.88</v>
      </c>
      <c r="P606" s="211">
        <f t="shared" si="195"/>
        <v>126.98399135965438</v>
      </c>
      <c r="Q606" s="211">
        <v>9673</v>
      </c>
      <c r="R606" s="218" t="s">
        <v>564</v>
      </c>
      <c r="S606" s="48"/>
    </row>
    <row r="607" spans="1:21" ht="30" customHeight="1" x14ac:dyDescent="0.25">
      <c r="A607" s="212">
        <f>IF(B607&lt;&gt;"",MAX(A$1:A606)+1,"")</f>
        <v>546</v>
      </c>
      <c r="B607" s="223" t="s">
        <v>805</v>
      </c>
      <c r="C607" s="212">
        <v>1970</v>
      </c>
      <c r="D607" s="212" t="s">
        <v>1844</v>
      </c>
      <c r="E607" s="212" t="s">
        <v>16</v>
      </c>
      <c r="F607" s="210">
        <v>2</v>
      </c>
      <c r="G607" s="210">
        <v>2</v>
      </c>
      <c r="H607" s="211">
        <v>556</v>
      </c>
      <c r="I607" s="211">
        <v>31</v>
      </c>
      <c r="J607" s="211">
        <v>525</v>
      </c>
      <c r="K607" s="211">
        <f t="shared" si="196"/>
        <v>46163.76</v>
      </c>
      <c r="L607" s="211">
        <v>0</v>
      </c>
      <c r="M607" s="211">
        <v>0</v>
      </c>
      <c r="N607" s="211">
        <v>0</v>
      </c>
      <c r="O607" s="211">
        <f>IFERROR(
  IF(LOOKUP(2,1/($R$16:$R607&lt;&gt;""),$R$16:$R607)="12.2026",
    VLOOKUP(LOOKUP(2,1/($B$16:$B607&lt;&gt;""),$B$16:$B607), [1]Лист1!$C$12:$D$1205, 2, 0),
  IF(LOOKUP(2,1/($R$16:$R607&lt;&gt;""),$R$16:$R607)="12.2027",
    VLOOKUP(LOOKUP(2,1/($B$16:$B607&lt;&gt;""),$B$16:$B607), [1]Лист1!$C$1209:$D$2016, 2, 0),
  IF(LOOKUP(2,1/($R$16:$R607&lt;&gt;""),$R$16:$R607)="12.2028",
    VLOOKUP(LOOKUP(2,1/($B$16:$B607&lt;&gt;""),$B$16:$B607), [1]Лист1!$C$2020:$D$2907, 2, 0),
  ""))), "")</f>
        <v>46163.76</v>
      </c>
      <c r="P607" s="211">
        <f t="shared" si="195"/>
        <v>83.028345323741007</v>
      </c>
      <c r="Q607" s="211">
        <v>9673</v>
      </c>
      <c r="R607" s="218" t="s">
        <v>565</v>
      </c>
      <c r="S607" s="48"/>
    </row>
    <row r="608" spans="1:21" ht="30" customHeight="1" x14ac:dyDescent="0.25">
      <c r="A608" s="212">
        <f>IF(B608&lt;&gt;"",MAX(A$1:A607)+1,"")</f>
        <v>547</v>
      </c>
      <c r="B608" s="223" t="s">
        <v>806</v>
      </c>
      <c r="C608" s="212">
        <v>1970</v>
      </c>
      <c r="D608" s="212" t="s">
        <v>1844</v>
      </c>
      <c r="E608" s="210" t="s">
        <v>16</v>
      </c>
      <c r="F608" s="210">
        <v>2</v>
      </c>
      <c r="G608" s="210">
        <v>2</v>
      </c>
      <c r="H608" s="211">
        <v>500</v>
      </c>
      <c r="I608" s="211">
        <v>11</v>
      </c>
      <c r="J608" s="211">
        <v>489</v>
      </c>
      <c r="K608" s="211">
        <f t="shared" si="196"/>
        <v>46163.76</v>
      </c>
      <c r="L608" s="211">
        <v>0</v>
      </c>
      <c r="M608" s="211">
        <v>0</v>
      </c>
      <c r="N608" s="211">
        <v>0</v>
      </c>
      <c r="O608" s="211">
        <f>IFERROR(
  IF(LOOKUP(2,1/($R$16:$R608&lt;&gt;""),$R$16:$R608)="12.2026",
    VLOOKUP(LOOKUP(2,1/($B$16:$B608&lt;&gt;""),$B$16:$B608), [1]Лист1!$C$12:$D$1205, 2, 0),
  IF(LOOKUP(2,1/($R$16:$R608&lt;&gt;""),$R$16:$R608)="12.2027",
    VLOOKUP(LOOKUP(2,1/($B$16:$B608&lt;&gt;""),$B$16:$B608), [1]Лист1!$C$1209:$D$2016, 2, 0),
  IF(LOOKUP(2,1/($R$16:$R608&lt;&gt;""),$R$16:$R608)="12.2028",
    VLOOKUP(LOOKUP(2,1/($B$16:$B608&lt;&gt;""),$B$16:$B608), [1]Лист1!$C$2020:$D$2907, 2, 0),
  ""))), "")</f>
        <v>46163.76</v>
      </c>
      <c r="P608" s="211">
        <f t="shared" si="195"/>
        <v>92.327520000000007</v>
      </c>
      <c r="Q608" s="211">
        <v>9673</v>
      </c>
      <c r="R608" s="218" t="s">
        <v>565</v>
      </c>
      <c r="S608" s="48"/>
    </row>
    <row r="609" spans="1:21" ht="30" customHeight="1" x14ac:dyDescent="0.25">
      <c r="A609" s="212">
        <f>IF(B609&lt;&gt;"",MAX(A$1:A608)+1,"")</f>
        <v>548</v>
      </c>
      <c r="B609" s="223" t="s">
        <v>807</v>
      </c>
      <c r="C609" s="212">
        <v>1971</v>
      </c>
      <c r="D609" s="212" t="s">
        <v>1844</v>
      </c>
      <c r="E609" s="210" t="s">
        <v>16</v>
      </c>
      <c r="F609" s="210">
        <v>2</v>
      </c>
      <c r="G609" s="210">
        <v>2</v>
      </c>
      <c r="H609" s="211">
        <v>389.42</v>
      </c>
      <c r="I609" s="211">
        <v>48.42</v>
      </c>
      <c r="J609" s="211">
        <v>341</v>
      </c>
      <c r="K609" s="211">
        <f t="shared" si="196"/>
        <v>31881.86</v>
      </c>
      <c r="L609" s="211">
        <v>0</v>
      </c>
      <c r="M609" s="211">
        <v>0</v>
      </c>
      <c r="N609" s="211">
        <v>0</v>
      </c>
      <c r="O609" s="211">
        <f>IFERROR(
  IF(LOOKUP(2,1/($R$16:$R609&lt;&gt;""),$R$16:$R609)="12.2026",
    VLOOKUP(LOOKUP(2,1/($B$16:$B609&lt;&gt;""),$B$16:$B609), [1]Лист1!$C$12:$D$1205, 2, 0),
  IF(LOOKUP(2,1/($R$16:$R609&lt;&gt;""),$R$16:$R609)="12.2027",
    VLOOKUP(LOOKUP(2,1/($B$16:$B609&lt;&gt;""),$B$16:$B609), [1]Лист1!$C$1209:$D$2016, 2, 0),
  IF(LOOKUP(2,1/($R$16:$R609&lt;&gt;""),$R$16:$R609)="12.2028",
    VLOOKUP(LOOKUP(2,1/($B$16:$B609&lt;&gt;""),$B$16:$B609), [1]Лист1!$C$2020:$D$2907, 2, 0),
  ""))), "")</f>
        <v>31881.86</v>
      </c>
      <c r="P609" s="211">
        <f t="shared" si="195"/>
        <v>81.870114529299983</v>
      </c>
      <c r="Q609" s="211">
        <v>9673</v>
      </c>
      <c r="R609" s="218" t="s">
        <v>565</v>
      </c>
      <c r="S609" s="48"/>
    </row>
    <row r="610" spans="1:21" ht="30" customHeight="1" x14ac:dyDescent="0.25">
      <c r="A610" s="212">
        <f>IF(B610&lt;&gt;"",MAX(A$1:A609)+1,"")</f>
        <v>549</v>
      </c>
      <c r="B610" s="223" t="s">
        <v>808</v>
      </c>
      <c r="C610" s="212">
        <v>1970</v>
      </c>
      <c r="D610" s="212" t="s">
        <v>1844</v>
      </c>
      <c r="E610" s="210" t="s">
        <v>16</v>
      </c>
      <c r="F610" s="210">
        <v>2</v>
      </c>
      <c r="G610" s="210">
        <v>2</v>
      </c>
      <c r="H610" s="211">
        <v>419.24</v>
      </c>
      <c r="I610" s="211">
        <v>52.24</v>
      </c>
      <c r="J610" s="211">
        <v>367</v>
      </c>
      <c r="K610" s="211">
        <f t="shared" si="196"/>
        <v>31881.86</v>
      </c>
      <c r="L610" s="211">
        <v>0</v>
      </c>
      <c r="M610" s="211">
        <v>0</v>
      </c>
      <c r="N610" s="211">
        <v>0</v>
      </c>
      <c r="O610" s="211">
        <f>IFERROR(
  IF(LOOKUP(2,1/($R$16:$R610&lt;&gt;""),$R$16:$R610)="12.2026",
    VLOOKUP(LOOKUP(2,1/($B$16:$B610&lt;&gt;""),$B$16:$B610), [1]Лист1!$C$12:$D$1205, 2, 0),
  IF(LOOKUP(2,1/($R$16:$R610&lt;&gt;""),$R$16:$R610)="12.2027",
    VLOOKUP(LOOKUP(2,1/($B$16:$B610&lt;&gt;""),$B$16:$B610), [1]Лист1!$C$1209:$D$2016, 2, 0),
  IF(LOOKUP(2,1/($R$16:$R610&lt;&gt;""),$R$16:$R610)="12.2028",
    VLOOKUP(LOOKUP(2,1/($B$16:$B610&lt;&gt;""),$B$16:$B610), [1]Лист1!$C$2020:$D$2907, 2, 0),
  ""))), "")</f>
        <v>31881.86</v>
      </c>
      <c r="P610" s="211">
        <f t="shared" si="195"/>
        <v>76.046798969563966</v>
      </c>
      <c r="Q610" s="211">
        <v>9673</v>
      </c>
      <c r="R610" s="218" t="s">
        <v>565</v>
      </c>
      <c r="S610" s="48"/>
    </row>
    <row r="611" spans="1:21" ht="30" customHeight="1" x14ac:dyDescent="0.25">
      <c r="A611" s="182" t="s">
        <v>2089</v>
      </c>
      <c r="B611" s="182"/>
      <c r="C611" s="182"/>
      <c r="D611" s="182"/>
      <c r="E611" s="182"/>
      <c r="F611" s="182"/>
      <c r="G611" s="182"/>
      <c r="H611" s="182"/>
      <c r="I611" s="182"/>
      <c r="J611" s="182"/>
      <c r="K611" s="182"/>
      <c r="L611" s="182"/>
      <c r="M611" s="182"/>
      <c r="N611" s="182"/>
      <c r="O611" s="182"/>
      <c r="P611" s="182"/>
      <c r="Q611" s="182"/>
      <c r="R611" s="182"/>
      <c r="S611" s="48"/>
    </row>
    <row r="612" spans="1:21" ht="30" customHeight="1" x14ac:dyDescent="0.25">
      <c r="A612" s="382" t="s">
        <v>2090</v>
      </c>
      <c r="B612" s="382"/>
      <c r="C612" s="217" t="s">
        <v>17</v>
      </c>
      <c r="D612" s="61" t="s">
        <v>17</v>
      </c>
      <c r="E612" s="217" t="s">
        <v>17</v>
      </c>
      <c r="F612" s="217" t="s">
        <v>17</v>
      </c>
      <c r="G612" s="217" t="s">
        <v>17</v>
      </c>
      <c r="H612" s="27">
        <f>SUM(H613:H636)</f>
        <v>22567.600000000002</v>
      </c>
      <c r="I612" s="27">
        <f t="shared" ref="I612:O612" si="197">SUM(I613:I636)</f>
        <v>0</v>
      </c>
      <c r="J612" s="27">
        <f t="shared" si="197"/>
        <v>20276.899999999998</v>
      </c>
      <c r="K612" s="27">
        <f t="shared" si="197"/>
        <v>150834621.63000003</v>
      </c>
      <c r="L612" s="27">
        <f t="shared" si="197"/>
        <v>0</v>
      </c>
      <c r="M612" s="27">
        <f t="shared" si="197"/>
        <v>0</v>
      </c>
      <c r="N612" s="27">
        <f t="shared" si="197"/>
        <v>0</v>
      </c>
      <c r="O612" s="27">
        <f t="shared" si="197"/>
        <v>150834621.63000003</v>
      </c>
      <c r="P612" s="27">
        <f t="shared" ref="P612:P636" si="198">K612/H612</f>
        <v>6683.6802154416073</v>
      </c>
      <c r="Q612" s="27" t="s">
        <v>17</v>
      </c>
      <c r="R612" s="78" t="s">
        <v>17</v>
      </c>
      <c r="S612" s="48"/>
    </row>
    <row r="613" spans="1:21" ht="30" customHeight="1" x14ac:dyDescent="0.25">
      <c r="A613" s="212">
        <f>IF(B613&lt;&gt;"",MAX(A$1:A612)+1,"")</f>
        <v>550</v>
      </c>
      <c r="B613" s="223" t="s">
        <v>810</v>
      </c>
      <c r="C613" s="212">
        <v>1973</v>
      </c>
      <c r="D613" s="212" t="s">
        <v>1844</v>
      </c>
      <c r="E613" s="212" t="s">
        <v>16</v>
      </c>
      <c r="F613" s="212">
        <v>2</v>
      </c>
      <c r="G613" s="212">
        <v>1</v>
      </c>
      <c r="H613" s="211">
        <v>370.1</v>
      </c>
      <c r="I613" s="211">
        <v>0</v>
      </c>
      <c r="J613" s="211">
        <v>331.1</v>
      </c>
      <c r="K613" s="211">
        <f t="shared" ref="K613:K636" si="199">SUM(L613:O613)</f>
        <v>4764393.3</v>
      </c>
      <c r="L613" s="211">
        <v>0</v>
      </c>
      <c r="M613" s="211">
        <v>0</v>
      </c>
      <c r="N613" s="211">
        <v>0</v>
      </c>
      <c r="O613" s="211">
        <f>IFERROR(
  IF(LOOKUP(2,1/($R$16:$R613&lt;&gt;""),$R$16:$R613)="12.2026",
    VLOOKUP(LOOKUP(2,1/($B$16:$B613&lt;&gt;""),$B$16:$B613), [1]Лист1!$C$12:$D$1205, 2, 0),
  IF(LOOKUP(2,1/($R$16:$R613&lt;&gt;""),$R$16:$R613)="12.2027",
    VLOOKUP(LOOKUP(2,1/($B$16:$B613&lt;&gt;""),$B$16:$B613), [1]Лист1!$C$1209:$D$2016, 2, 0),
  IF(LOOKUP(2,1/($R$16:$R613&lt;&gt;""),$R$16:$R613)="12.2028",
    VLOOKUP(LOOKUP(2,1/($B$16:$B613&lt;&gt;""),$B$16:$B613), [1]Лист1!$C$2020:$D$2907, 2, 0),
  ""))), "")</f>
        <v>4764393.3</v>
      </c>
      <c r="P613" s="211">
        <f t="shared" si="198"/>
        <v>12873.259389354227</v>
      </c>
      <c r="Q613" s="211">
        <v>9673</v>
      </c>
      <c r="R613" s="218" t="s">
        <v>563</v>
      </c>
      <c r="S613" s="49"/>
      <c r="T613" s="49"/>
      <c r="U613" s="49"/>
    </row>
    <row r="614" spans="1:21" ht="30" customHeight="1" x14ac:dyDescent="0.25">
      <c r="A614" s="212">
        <f>IF(B614&lt;&gt;"",MAX(A$1:A613)+1,"")</f>
        <v>551</v>
      </c>
      <c r="B614" s="223" t="s">
        <v>811</v>
      </c>
      <c r="C614" s="212">
        <v>1971</v>
      </c>
      <c r="D614" s="212" t="s">
        <v>1844</v>
      </c>
      <c r="E614" s="212" t="s">
        <v>16</v>
      </c>
      <c r="F614" s="212">
        <v>2</v>
      </c>
      <c r="G614" s="212">
        <v>2</v>
      </c>
      <c r="H614" s="211">
        <v>750.9</v>
      </c>
      <c r="I614" s="211">
        <v>0</v>
      </c>
      <c r="J614" s="211">
        <v>668.9</v>
      </c>
      <c r="K614" s="211">
        <f t="shared" si="199"/>
        <v>8288022.7000000002</v>
      </c>
      <c r="L614" s="211">
        <v>0</v>
      </c>
      <c r="M614" s="211">
        <v>0</v>
      </c>
      <c r="N614" s="211">
        <v>0</v>
      </c>
      <c r="O614" s="211">
        <f>IFERROR(
  IF(LOOKUP(2,1/($R$16:$R614&lt;&gt;""),$R$16:$R614)="12.2026",
    VLOOKUP(LOOKUP(2,1/($B$16:$B614&lt;&gt;""),$B$16:$B614), [1]Лист1!$C$12:$D$1205, 2, 0),
  IF(LOOKUP(2,1/($R$16:$R614&lt;&gt;""),$R$16:$R614)="12.2027",
    VLOOKUP(LOOKUP(2,1/($B$16:$B614&lt;&gt;""),$B$16:$B614), [1]Лист1!$C$1209:$D$2016, 2, 0),
  IF(LOOKUP(2,1/($R$16:$R614&lt;&gt;""),$R$16:$R614)="12.2028",
    VLOOKUP(LOOKUP(2,1/($B$16:$B614&lt;&gt;""),$B$16:$B614), [1]Лист1!$C$2020:$D$2907, 2, 0),
  ""))), "")</f>
        <v>8288022.7000000002</v>
      </c>
      <c r="P614" s="211">
        <f t="shared" si="198"/>
        <v>11037.451990944201</v>
      </c>
      <c r="Q614" s="211">
        <v>9673</v>
      </c>
      <c r="R614" s="218" t="s">
        <v>563</v>
      </c>
    </row>
    <row r="615" spans="1:21" ht="30" customHeight="1" x14ac:dyDescent="0.25">
      <c r="A615" s="212">
        <f>IF(B615&lt;&gt;"",MAX(A$1:A614)+1,"")</f>
        <v>552</v>
      </c>
      <c r="B615" s="223" t="s">
        <v>812</v>
      </c>
      <c r="C615" s="212">
        <v>1969</v>
      </c>
      <c r="D615" s="212" t="s">
        <v>1844</v>
      </c>
      <c r="E615" s="212" t="s">
        <v>16</v>
      </c>
      <c r="F615" s="212">
        <v>2</v>
      </c>
      <c r="G615" s="212">
        <v>2</v>
      </c>
      <c r="H615" s="211">
        <v>375</v>
      </c>
      <c r="I615" s="211">
        <v>0</v>
      </c>
      <c r="J615" s="211">
        <v>336</v>
      </c>
      <c r="K615" s="211">
        <f t="shared" si="199"/>
        <v>4963001</v>
      </c>
      <c r="L615" s="211">
        <v>0</v>
      </c>
      <c r="M615" s="211">
        <v>0</v>
      </c>
      <c r="N615" s="211">
        <v>0</v>
      </c>
      <c r="O615" s="211">
        <f>IFERROR(
  IF(LOOKUP(2,1/($R$16:$R615&lt;&gt;""),$R$16:$R615)="12.2026",
    VLOOKUP(LOOKUP(2,1/($B$16:$B615&lt;&gt;""),$B$16:$B615), [1]Лист1!$C$12:$D$1205, 2, 0),
  IF(LOOKUP(2,1/($R$16:$R615&lt;&gt;""),$R$16:$R615)="12.2027",
    VLOOKUP(LOOKUP(2,1/($B$16:$B615&lt;&gt;""),$B$16:$B615), [1]Лист1!$C$1209:$D$2016, 2, 0),
  IF(LOOKUP(2,1/($R$16:$R615&lt;&gt;""),$R$16:$R615)="12.2028",
    VLOOKUP(LOOKUP(2,1/($B$16:$B615&lt;&gt;""),$B$16:$B615), [1]Лист1!$C$2020:$D$2907, 2, 0),
  ""))), "")</f>
        <v>4963001</v>
      </c>
      <c r="P615" s="211">
        <f t="shared" si="198"/>
        <v>13234.669333333333</v>
      </c>
      <c r="Q615" s="211">
        <v>9673</v>
      </c>
      <c r="R615" s="218" t="s">
        <v>563</v>
      </c>
    </row>
    <row r="616" spans="1:21" ht="30" customHeight="1" x14ac:dyDescent="0.25">
      <c r="A616" s="253">
        <f>IF(B616&lt;&gt;"",MAX(A$1:A615)+1,"")</f>
        <v>553</v>
      </c>
      <c r="B616" s="257" t="s">
        <v>813</v>
      </c>
      <c r="C616" s="253">
        <v>1968</v>
      </c>
      <c r="D616" s="253" t="s">
        <v>1844</v>
      </c>
      <c r="E616" s="253" t="s">
        <v>16</v>
      </c>
      <c r="F616" s="253">
        <v>2</v>
      </c>
      <c r="G616" s="253">
        <v>2</v>
      </c>
      <c r="H616" s="255">
        <v>351</v>
      </c>
      <c r="I616" s="255">
        <v>0</v>
      </c>
      <c r="J616" s="255">
        <v>312</v>
      </c>
      <c r="K616" s="255">
        <f t="shared" si="199"/>
        <v>4916129</v>
      </c>
      <c r="L616" s="255">
        <v>0</v>
      </c>
      <c r="M616" s="255">
        <v>0</v>
      </c>
      <c r="N616" s="255">
        <v>0</v>
      </c>
      <c r="O616" s="255">
        <f>IFERROR(
  IF(LOOKUP(2,1/($R$16:$R616&lt;&gt;""),$R$16:$R616)="12.2026",
    VLOOKUP(LOOKUP(2,1/($B$16:$B616&lt;&gt;""),$B$16:$B616), [1]Лист1!$C$12:$D$1205, 2, 0),
  IF(LOOKUP(2,1/($R$16:$R616&lt;&gt;""),$R$16:$R616)="12.2027",
    VLOOKUP(LOOKUP(2,1/($B$16:$B616&lt;&gt;""),$B$16:$B616), [1]Лист1!$C$1209:$D$2016, 2, 0),
  IF(LOOKUP(2,1/($R$16:$R616&lt;&gt;""),$R$16:$R616)="12.2028",
    VLOOKUP(LOOKUP(2,1/($B$16:$B616&lt;&gt;""),$B$16:$B616), [1]Лист1!$C$2020:$D$2907, 2, 0),
  ""))), "")</f>
        <v>4916129</v>
      </c>
      <c r="P616" s="255">
        <f t="shared" si="198"/>
        <v>14006.065527065528</v>
      </c>
      <c r="Q616" s="255">
        <v>9673</v>
      </c>
      <c r="R616" s="101" t="s">
        <v>563</v>
      </c>
      <c r="S616" s="48"/>
    </row>
    <row r="617" spans="1:21" s="96" customFormat="1" ht="30" customHeight="1" x14ac:dyDescent="0.25">
      <c r="A617" s="285">
        <f>IF(B617&lt;&gt;"",MAX(A$1:A616)+1,"")</f>
        <v>554</v>
      </c>
      <c r="B617" s="283" t="s">
        <v>2366</v>
      </c>
      <c r="C617" s="287">
        <v>1966</v>
      </c>
      <c r="D617" s="285" t="s">
        <v>1844</v>
      </c>
      <c r="E617" s="287" t="s">
        <v>16</v>
      </c>
      <c r="F617" s="287">
        <v>2</v>
      </c>
      <c r="G617" s="287">
        <v>2</v>
      </c>
      <c r="H617" s="282">
        <v>502.8</v>
      </c>
      <c r="I617" s="282">
        <v>0</v>
      </c>
      <c r="J617" s="282">
        <v>434.8</v>
      </c>
      <c r="K617" s="282">
        <f t="shared" si="199"/>
        <v>6679249.8700000001</v>
      </c>
      <c r="L617" s="282">
        <v>0</v>
      </c>
      <c r="M617" s="282">
        <v>0</v>
      </c>
      <c r="N617" s="282">
        <v>0</v>
      </c>
      <c r="O617" s="282">
        <f>IFERROR(
  IF(LOOKUP(2,1/($R$16:$R617&lt;&gt;""),$R$16:$R617)="12.2026",
    VLOOKUP(LOOKUP(2,1/($B$16:$B617&lt;&gt;""),$B$16:$B617), [1]Лист1!$C$12:$D$1205, 2, 0),
  IF(LOOKUP(2,1/($R$16:$R617&lt;&gt;""),$R$16:$R617)="12.2027",
    VLOOKUP(LOOKUP(2,1/($B$16:$B617&lt;&gt;""),$B$16:$B617), [1]Лист1!$C$1209:$D$2016, 2, 0),
  IF(LOOKUP(2,1/($R$16:$R617&lt;&gt;""),$R$16:$R617)="12.2028",
    VLOOKUP(LOOKUP(2,1/($B$16:$B617&lt;&gt;""),$B$16:$B617), [1]Лист1!$C$2020:$D$2907, 2, 0),
  ""))), "")</f>
        <v>6679249.8700000001</v>
      </c>
      <c r="P617" s="282">
        <f t="shared" si="198"/>
        <v>13284.108731105807</v>
      </c>
      <c r="Q617" s="289">
        <v>9673</v>
      </c>
      <c r="R617" s="30" t="s">
        <v>565</v>
      </c>
      <c r="S617" s="95"/>
      <c r="T617" s="95"/>
      <c r="U617" s="95"/>
    </row>
    <row r="618" spans="1:21" s="132" customFormat="1" ht="30" customHeight="1" x14ac:dyDescent="0.25">
      <c r="A618" s="254">
        <f>IF(B618&lt;&gt;"",MAX(A$1:A617)+1,"")</f>
        <v>555</v>
      </c>
      <c r="B618" s="258" t="s">
        <v>814</v>
      </c>
      <c r="C618" s="254">
        <v>1956</v>
      </c>
      <c r="D618" s="254" t="s">
        <v>1844</v>
      </c>
      <c r="E618" s="254" t="s">
        <v>16</v>
      </c>
      <c r="F618" s="254">
        <v>2</v>
      </c>
      <c r="G618" s="254">
        <v>2</v>
      </c>
      <c r="H618" s="256">
        <v>424.3</v>
      </c>
      <c r="I618" s="256">
        <v>0</v>
      </c>
      <c r="J618" s="256">
        <v>380.7</v>
      </c>
      <c r="K618" s="256">
        <f t="shared" si="199"/>
        <v>2474069.9</v>
      </c>
      <c r="L618" s="256">
        <v>0</v>
      </c>
      <c r="M618" s="256">
        <v>0</v>
      </c>
      <c r="N618" s="256">
        <v>0</v>
      </c>
      <c r="O618" s="256">
        <f>IFERROR(
  IF(LOOKUP(2,1/($R$16:$R618&lt;&gt;""),$R$16:$R618)="12.2026",
    VLOOKUP(LOOKUP(2,1/($B$16:$B618&lt;&gt;""),$B$16:$B618), [1]Лист1!$C$12:$D$1205, 2, 0),
  IF(LOOKUP(2,1/($R$16:$R618&lt;&gt;""),$R$16:$R618)="12.2027",
    VLOOKUP(LOOKUP(2,1/($B$16:$B618&lt;&gt;""),$B$16:$B618), [1]Лист1!$C$1209:$D$2016, 2, 0),
  IF(LOOKUP(2,1/($R$16:$R618&lt;&gt;""),$R$16:$R618)="12.2028",
    VLOOKUP(LOOKUP(2,1/($B$16:$B618&lt;&gt;""),$B$16:$B618), [1]Лист1!$C$2020:$D$2907, 2, 0),
  ""))), "")</f>
        <v>2474069.9</v>
      </c>
      <c r="P618" s="256">
        <f t="shared" si="198"/>
        <v>5830.9448503417389</v>
      </c>
      <c r="Q618" s="256">
        <v>9673</v>
      </c>
      <c r="R618" s="188" t="s">
        <v>563</v>
      </c>
      <c r="S618" s="139"/>
      <c r="T618" s="139"/>
      <c r="U618" s="131"/>
    </row>
    <row r="619" spans="1:21" s="21" customFormat="1" ht="30" customHeight="1" x14ac:dyDescent="0.25">
      <c r="A619" s="212">
        <f>IF(B619&lt;&gt;"",MAX(A$1:A618)+1,"")</f>
        <v>556</v>
      </c>
      <c r="B619" s="223" t="s">
        <v>815</v>
      </c>
      <c r="C619" s="212">
        <v>1962</v>
      </c>
      <c r="D619" s="212" t="s">
        <v>1844</v>
      </c>
      <c r="E619" s="212" t="s">
        <v>16</v>
      </c>
      <c r="F619" s="212">
        <v>2</v>
      </c>
      <c r="G619" s="212">
        <v>1</v>
      </c>
      <c r="H619" s="211">
        <v>302.7</v>
      </c>
      <c r="I619" s="211">
        <v>0</v>
      </c>
      <c r="J619" s="211">
        <v>281.10000000000002</v>
      </c>
      <c r="K619" s="211">
        <f t="shared" si="199"/>
        <v>1808971.1</v>
      </c>
      <c r="L619" s="211">
        <v>0</v>
      </c>
      <c r="M619" s="211">
        <v>0</v>
      </c>
      <c r="N619" s="211">
        <v>0</v>
      </c>
      <c r="O619" s="211">
        <f>IFERROR(
  IF(LOOKUP(2,1/($R$16:$R619&lt;&gt;""),$R$16:$R619)="12.2026",
    VLOOKUP(LOOKUP(2,1/($B$16:$B619&lt;&gt;""),$B$16:$B619), [1]Лист1!$C$12:$D$1205, 2, 0),
  IF(LOOKUP(2,1/($R$16:$R619&lt;&gt;""),$R$16:$R619)="12.2027",
    VLOOKUP(LOOKUP(2,1/($B$16:$B619&lt;&gt;""),$B$16:$B619), [1]Лист1!$C$1209:$D$2016, 2, 0),
  IF(LOOKUP(2,1/($R$16:$R619&lt;&gt;""),$R$16:$R619)="12.2028",
    VLOOKUP(LOOKUP(2,1/($B$16:$B619&lt;&gt;""),$B$16:$B619), [1]Лист1!$C$2020:$D$2907, 2, 0),
  ""))), "")</f>
        <v>1808971.1</v>
      </c>
      <c r="P619" s="211">
        <f t="shared" si="198"/>
        <v>5976.118599273208</v>
      </c>
      <c r="Q619" s="211">
        <v>9673</v>
      </c>
      <c r="R619" s="218" t="s">
        <v>563</v>
      </c>
      <c r="S619" s="38"/>
      <c r="T619" s="20"/>
      <c r="U619" s="20"/>
    </row>
    <row r="620" spans="1:21" ht="30" customHeight="1" x14ac:dyDescent="0.25">
      <c r="A620" s="212">
        <f>IF(B620&lt;&gt;"",MAX(A$1:A619)+1,"")</f>
        <v>557</v>
      </c>
      <c r="B620" s="223" t="s">
        <v>816</v>
      </c>
      <c r="C620" s="212">
        <v>1969</v>
      </c>
      <c r="D620" s="212" t="s">
        <v>1844</v>
      </c>
      <c r="E620" s="212" t="s">
        <v>16</v>
      </c>
      <c r="F620" s="212">
        <v>2</v>
      </c>
      <c r="G620" s="212">
        <v>2</v>
      </c>
      <c r="H620" s="211">
        <v>573.5</v>
      </c>
      <c r="I620" s="211">
        <v>0</v>
      </c>
      <c r="J620" s="211">
        <v>514</v>
      </c>
      <c r="K620" s="211">
        <f t="shared" si="199"/>
        <v>7871560.5</v>
      </c>
      <c r="L620" s="211">
        <v>0</v>
      </c>
      <c r="M620" s="211">
        <v>0</v>
      </c>
      <c r="N620" s="211">
        <v>0</v>
      </c>
      <c r="O620" s="211">
        <f>IFERROR(
  IF(LOOKUP(2,1/($R$16:$R620&lt;&gt;""),$R$16:$R620)="12.2026",
    VLOOKUP(LOOKUP(2,1/($B$16:$B620&lt;&gt;""),$B$16:$B620), [1]Лист1!$C$12:$D$1205, 2, 0),
  IF(LOOKUP(2,1/($R$16:$R620&lt;&gt;""),$R$16:$R620)="12.2027",
    VLOOKUP(LOOKUP(2,1/($B$16:$B620&lt;&gt;""),$B$16:$B620), [1]Лист1!$C$1209:$D$2016, 2, 0),
  IF(LOOKUP(2,1/($R$16:$R620&lt;&gt;""),$R$16:$R620)="12.2028",
    VLOOKUP(LOOKUP(2,1/($B$16:$B620&lt;&gt;""),$B$16:$B620), [1]Лист1!$C$2020:$D$2907, 2, 0),
  ""))), "")</f>
        <v>7871560.5</v>
      </c>
      <c r="P620" s="211">
        <f t="shared" si="198"/>
        <v>13725.476024411508</v>
      </c>
      <c r="Q620" s="211">
        <v>9673</v>
      </c>
      <c r="R620" s="218" t="s">
        <v>563</v>
      </c>
      <c r="S620" s="49"/>
      <c r="T620" s="49"/>
      <c r="U620" s="49"/>
    </row>
    <row r="621" spans="1:21" ht="30" customHeight="1" x14ac:dyDescent="0.25">
      <c r="A621" s="212">
        <f>IF(B621&lt;&gt;"",MAX(A$1:A620)+1,"")</f>
        <v>558</v>
      </c>
      <c r="B621" s="223" t="s">
        <v>817</v>
      </c>
      <c r="C621" s="212">
        <v>1969</v>
      </c>
      <c r="D621" s="212" t="s">
        <v>1844</v>
      </c>
      <c r="E621" s="212" t="s">
        <v>16</v>
      </c>
      <c r="F621" s="212">
        <v>2</v>
      </c>
      <c r="G621" s="212">
        <v>2</v>
      </c>
      <c r="H621" s="211">
        <v>351.2</v>
      </c>
      <c r="I621" s="211">
        <v>0</v>
      </c>
      <c r="J621" s="211">
        <v>328</v>
      </c>
      <c r="K621" s="211">
        <f t="shared" si="199"/>
        <v>4773981.5999999996</v>
      </c>
      <c r="L621" s="211">
        <v>0</v>
      </c>
      <c r="M621" s="211">
        <v>0</v>
      </c>
      <c r="N621" s="211">
        <v>0</v>
      </c>
      <c r="O621" s="211">
        <f>IFERROR(
  IF(LOOKUP(2,1/($R$16:$R621&lt;&gt;""),$R$16:$R621)="12.2026",
    VLOOKUP(LOOKUP(2,1/($B$16:$B621&lt;&gt;""),$B$16:$B621), [1]Лист1!$C$12:$D$1205, 2, 0),
  IF(LOOKUP(2,1/($R$16:$R621&lt;&gt;""),$R$16:$R621)="12.2027",
    VLOOKUP(LOOKUP(2,1/($B$16:$B621&lt;&gt;""),$B$16:$B621), [1]Лист1!$C$1209:$D$2016, 2, 0),
  IF(LOOKUP(2,1/($R$16:$R621&lt;&gt;""),$R$16:$R621)="12.2028",
    VLOOKUP(LOOKUP(2,1/($B$16:$B621&lt;&gt;""),$B$16:$B621), [1]Лист1!$C$2020:$D$2907, 2, 0),
  ""))), "")</f>
        <v>4773981.5999999996</v>
      </c>
      <c r="P621" s="211">
        <f t="shared" si="198"/>
        <v>13593.341685649202</v>
      </c>
      <c r="Q621" s="211">
        <v>9673</v>
      </c>
      <c r="R621" s="218" t="s">
        <v>563</v>
      </c>
    </row>
    <row r="622" spans="1:21" s="132" customFormat="1" ht="30" customHeight="1" x14ac:dyDescent="0.25">
      <c r="A622" s="212">
        <f>IF(B622&lt;&gt;"",MAX(A$1:A621)+1,"")</f>
        <v>559</v>
      </c>
      <c r="B622" s="223" t="s">
        <v>819</v>
      </c>
      <c r="C622" s="212">
        <v>1973</v>
      </c>
      <c r="D622" s="212" t="s">
        <v>1844</v>
      </c>
      <c r="E622" s="212" t="s">
        <v>16</v>
      </c>
      <c r="F622" s="212">
        <v>2</v>
      </c>
      <c r="G622" s="212">
        <v>2</v>
      </c>
      <c r="H622" s="211">
        <v>796.3</v>
      </c>
      <c r="I622" s="211">
        <v>0</v>
      </c>
      <c r="J622" s="211">
        <v>737</v>
      </c>
      <c r="K622" s="211">
        <f t="shared" si="199"/>
        <v>11390834.199999999</v>
      </c>
      <c r="L622" s="211">
        <v>0</v>
      </c>
      <c r="M622" s="211">
        <v>0</v>
      </c>
      <c r="N622" s="211">
        <v>0</v>
      </c>
      <c r="O622" s="211">
        <f>IFERROR(
  IF(LOOKUP(2,1/($R$16:$R622&lt;&gt;""),$R$16:$R622)="12.2026",
    VLOOKUP(LOOKUP(2,1/($B$16:$B622&lt;&gt;""),$B$16:$B622), [1]Лист1!$C$12:$D$1205, 2, 0),
  IF(LOOKUP(2,1/($R$16:$R622&lt;&gt;""),$R$16:$R622)="12.2027",
    VLOOKUP(LOOKUP(2,1/($B$16:$B622&lt;&gt;""),$B$16:$B622), [1]Лист1!$C$1209:$D$2016, 2, 0),
  IF(LOOKUP(2,1/($R$16:$R622&lt;&gt;""),$R$16:$R622)="12.2028",
    VLOOKUP(LOOKUP(2,1/($B$16:$B622&lt;&gt;""),$B$16:$B622), [1]Лист1!$C$2020:$D$2907, 2, 0),
  ""))), "")</f>
        <v>11390834.199999999</v>
      </c>
      <c r="P622" s="211">
        <f t="shared" si="198"/>
        <v>14304.701996734899</v>
      </c>
      <c r="Q622" s="211">
        <v>9673</v>
      </c>
      <c r="R622" s="218" t="s">
        <v>563</v>
      </c>
      <c r="S622" s="139"/>
      <c r="T622" s="139"/>
      <c r="U622" s="131"/>
    </row>
    <row r="623" spans="1:21" ht="30" customHeight="1" x14ac:dyDescent="0.25">
      <c r="A623" s="212">
        <f>IF(B623&lt;&gt;"",MAX(A$1:A622)+1,"")</f>
        <v>560</v>
      </c>
      <c r="B623" s="223" t="s">
        <v>820</v>
      </c>
      <c r="C623" s="212">
        <v>1971</v>
      </c>
      <c r="D623" s="212" t="s">
        <v>1844</v>
      </c>
      <c r="E623" s="212" t="s">
        <v>16</v>
      </c>
      <c r="F623" s="212">
        <v>2</v>
      </c>
      <c r="G623" s="212">
        <v>2</v>
      </c>
      <c r="H623" s="211">
        <v>572.79999999999995</v>
      </c>
      <c r="I623" s="211">
        <v>0</v>
      </c>
      <c r="J623" s="211">
        <v>525</v>
      </c>
      <c r="K623" s="211">
        <f t="shared" si="199"/>
        <v>8058309.1999999993</v>
      </c>
      <c r="L623" s="211">
        <v>0</v>
      </c>
      <c r="M623" s="211">
        <v>0</v>
      </c>
      <c r="N623" s="211">
        <v>0</v>
      </c>
      <c r="O623" s="211">
        <f>IFERROR(
  IF(LOOKUP(2,1/($R$16:$R623&lt;&gt;""),$R$16:$R623)="12.2026",
    VLOOKUP(LOOKUP(2,1/($B$16:$B623&lt;&gt;""),$B$16:$B623), [1]Лист1!$C$12:$D$1205, 2, 0),
  IF(LOOKUP(2,1/($R$16:$R623&lt;&gt;""),$R$16:$R623)="12.2027",
    VLOOKUP(LOOKUP(2,1/($B$16:$B623&lt;&gt;""),$B$16:$B623), [1]Лист1!$C$1209:$D$2016, 2, 0),
  IF(LOOKUP(2,1/($R$16:$R623&lt;&gt;""),$R$16:$R623)="12.2028",
    VLOOKUP(LOOKUP(2,1/($B$16:$B623&lt;&gt;""),$B$16:$B623), [1]Лист1!$C$2020:$D$2907, 2, 0),
  ""))), "")</f>
        <v>8058309.1999999993</v>
      </c>
      <c r="P623" s="211">
        <f t="shared" si="198"/>
        <v>14068.277234636871</v>
      </c>
      <c r="Q623" s="211">
        <v>9673</v>
      </c>
      <c r="R623" s="218" t="s">
        <v>563</v>
      </c>
    </row>
    <row r="624" spans="1:21" ht="30" customHeight="1" x14ac:dyDescent="0.25">
      <c r="A624" s="212">
        <f>IF(B624&lt;&gt;"",MAX(A$1:A623)+1,"")</f>
        <v>561</v>
      </c>
      <c r="B624" s="223" t="s">
        <v>818</v>
      </c>
      <c r="C624" s="212">
        <v>1971</v>
      </c>
      <c r="D624" s="212" t="s">
        <v>1844</v>
      </c>
      <c r="E624" s="212" t="s">
        <v>16</v>
      </c>
      <c r="F624" s="212">
        <v>2</v>
      </c>
      <c r="G624" s="212">
        <v>2</v>
      </c>
      <c r="H624" s="211">
        <v>572.79999999999995</v>
      </c>
      <c r="I624" s="211">
        <v>0</v>
      </c>
      <c r="J624" s="211">
        <v>525</v>
      </c>
      <c r="K624" s="211">
        <f t="shared" ref="K624" si="200">SUM(L624:O624)</f>
        <v>8058309.1999999993</v>
      </c>
      <c r="L624" s="211">
        <v>0</v>
      </c>
      <c r="M624" s="211">
        <v>0</v>
      </c>
      <c r="N624" s="211">
        <v>0</v>
      </c>
      <c r="O624" s="211">
        <f>IFERROR(
  IF(LOOKUP(2,1/($R$16:$R624&lt;&gt;""),$R$16:$R624)="12.2026",
    VLOOKUP(LOOKUP(2,1/($B$16:$B624&lt;&gt;""),$B$16:$B624), [1]Лист1!$C$12:$D$1205, 2, 0),
  IF(LOOKUP(2,1/($R$16:$R624&lt;&gt;""),$R$16:$R624)="12.2027",
    VLOOKUP(LOOKUP(2,1/($B$16:$B624&lt;&gt;""),$B$16:$B624), [1]Лист1!$C$1209:$D$2016, 2, 0),
  IF(LOOKUP(2,1/($R$16:$R624&lt;&gt;""),$R$16:$R624)="12.2028",
    VLOOKUP(LOOKUP(2,1/($B$16:$B624&lt;&gt;""),$B$16:$B624), [1]Лист1!$C$2020:$D$2907, 2, 0),
  ""))), "")</f>
        <v>8058309.1999999993</v>
      </c>
      <c r="P624" s="211">
        <f t="shared" ref="P624" si="201">K624/H624</f>
        <v>14068.277234636871</v>
      </c>
      <c r="Q624" s="211">
        <v>9673</v>
      </c>
      <c r="R624" s="218" t="s">
        <v>563</v>
      </c>
      <c r="S624" s="48"/>
    </row>
    <row r="625" spans="1:21" s="21" customFormat="1" ht="30" customHeight="1" x14ac:dyDescent="0.25">
      <c r="A625" s="212">
        <f>IF(B625&lt;&gt;"",MAX(A$1:A624)+1,"")</f>
        <v>562</v>
      </c>
      <c r="B625" s="223" t="s">
        <v>821</v>
      </c>
      <c r="C625" s="212">
        <v>1967</v>
      </c>
      <c r="D625" s="212" t="s">
        <v>1844</v>
      </c>
      <c r="E625" s="212" t="s">
        <v>16</v>
      </c>
      <c r="F625" s="212">
        <v>2</v>
      </c>
      <c r="G625" s="212">
        <v>2</v>
      </c>
      <c r="H625" s="211">
        <v>623.9</v>
      </c>
      <c r="I625" s="211">
        <v>0</v>
      </c>
      <c r="J625" s="211">
        <v>584.9</v>
      </c>
      <c r="K625" s="211">
        <f t="shared" si="199"/>
        <v>8486277.5999999996</v>
      </c>
      <c r="L625" s="211">
        <v>0</v>
      </c>
      <c r="M625" s="211">
        <v>0</v>
      </c>
      <c r="N625" s="211">
        <v>0</v>
      </c>
      <c r="O625" s="211">
        <f>IFERROR(
  IF(LOOKUP(2,1/($R$16:$R625&lt;&gt;""),$R$16:$R625)="12.2026",
    VLOOKUP(LOOKUP(2,1/($B$16:$B625&lt;&gt;""),$B$16:$B625), [1]Лист1!$C$12:$D$1205, 2, 0),
  IF(LOOKUP(2,1/($R$16:$R625&lt;&gt;""),$R$16:$R625)="12.2027",
    VLOOKUP(LOOKUP(2,1/($B$16:$B625&lt;&gt;""),$B$16:$B625), [1]Лист1!$C$1209:$D$2016, 2, 0),
  IF(LOOKUP(2,1/($R$16:$R625&lt;&gt;""),$R$16:$R625)="12.2028",
    VLOOKUP(LOOKUP(2,1/($B$16:$B625&lt;&gt;""),$B$16:$B625), [1]Лист1!$C$2020:$D$2907, 2, 0),
  ""))), "")</f>
        <v>8486277.5999999996</v>
      </c>
      <c r="P625" s="211">
        <f t="shared" si="198"/>
        <v>13601.983651226157</v>
      </c>
      <c r="Q625" s="211">
        <v>9673</v>
      </c>
      <c r="R625" s="218" t="s">
        <v>563</v>
      </c>
      <c r="S625" s="38"/>
      <c r="T625" s="20"/>
      <c r="U625" s="20"/>
    </row>
    <row r="626" spans="1:21" ht="30" customHeight="1" x14ac:dyDescent="0.25">
      <c r="A626" s="212">
        <f>IF(B626&lt;&gt;"",MAX(A$1:A625)+1,"")</f>
        <v>563</v>
      </c>
      <c r="B626" s="223" t="s">
        <v>371</v>
      </c>
      <c r="C626" s="212">
        <v>1967</v>
      </c>
      <c r="D626" s="212" t="s">
        <v>1844</v>
      </c>
      <c r="E626" s="212" t="s">
        <v>16</v>
      </c>
      <c r="F626" s="212">
        <v>2</v>
      </c>
      <c r="G626" s="212">
        <v>2</v>
      </c>
      <c r="H626" s="211">
        <v>424</v>
      </c>
      <c r="I626" s="211">
        <v>0</v>
      </c>
      <c r="J626" s="211">
        <v>378</v>
      </c>
      <c r="K626" s="211">
        <f t="shared" si="199"/>
        <v>843304</v>
      </c>
      <c r="L626" s="211">
        <v>0</v>
      </c>
      <c r="M626" s="211">
        <v>0</v>
      </c>
      <c r="N626" s="211">
        <v>0</v>
      </c>
      <c r="O626" s="211">
        <f>IFERROR(
  IF(LOOKUP(2,1/($R$16:$R626&lt;&gt;""),$R$16:$R626)="12.2026",
    VLOOKUP(LOOKUP(2,1/($B$16:$B626&lt;&gt;""),$B$16:$B626), [1]Лист1!$C$12:$D$1205, 2, 0),
  IF(LOOKUP(2,1/($R$16:$R626&lt;&gt;""),$R$16:$R626)="12.2027",
    VLOOKUP(LOOKUP(2,1/($B$16:$B626&lt;&gt;""),$B$16:$B626), [1]Лист1!$C$1209:$D$2016, 2, 0),
  IF(LOOKUP(2,1/($R$16:$R626&lt;&gt;""),$R$16:$R626)="12.2028",
    VLOOKUP(LOOKUP(2,1/($B$16:$B626&lt;&gt;""),$B$16:$B626), [1]Лист1!$C$2020:$D$2907, 2, 0),
  ""))), "")</f>
        <v>843304</v>
      </c>
      <c r="P626" s="211">
        <f t="shared" si="198"/>
        <v>1988.9245283018868</v>
      </c>
      <c r="Q626" s="211">
        <v>9673</v>
      </c>
      <c r="R626" s="218" t="s">
        <v>564</v>
      </c>
      <c r="S626" s="49"/>
      <c r="T626" s="49"/>
      <c r="U626" s="49"/>
    </row>
    <row r="627" spans="1:21" ht="30" customHeight="1" x14ac:dyDescent="0.25">
      <c r="A627" s="212">
        <f>IF(B627&lt;&gt;"",MAX(A$1:A626)+1,"")</f>
        <v>564</v>
      </c>
      <c r="B627" s="223" t="s">
        <v>372</v>
      </c>
      <c r="C627" s="212">
        <v>1964</v>
      </c>
      <c r="D627" s="212" t="s">
        <v>1844</v>
      </c>
      <c r="E627" s="212" t="s">
        <v>16</v>
      </c>
      <c r="F627" s="212">
        <v>2</v>
      </c>
      <c r="G627" s="212">
        <v>2</v>
      </c>
      <c r="H627" s="211">
        <v>424</v>
      </c>
      <c r="I627" s="211">
        <v>0</v>
      </c>
      <c r="J627" s="211">
        <v>378</v>
      </c>
      <c r="K627" s="211">
        <f t="shared" si="199"/>
        <v>1250344</v>
      </c>
      <c r="L627" s="211">
        <v>0</v>
      </c>
      <c r="M627" s="211">
        <v>0</v>
      </c>
      <c r="N627" s="211">
        <v>0</v>
      </c>
      <c r="O627" s="211">
        <f>IFERROR(
  IF(LOOKUP(2,1/($R$16:$R627&lt;&gt;""),$R$16:$R627)="12.2026",
    VLOOKUP(LOOKUP(2,1/($B$16:$B627&lt;&gt;""),$B$16:$B627), [1]Лист1!$C$12:$D$1205, 2, 0),
  IF(LOOKUP(2,1/($R$16:$R627&lt;&gt;""),$R$16:$R627)="12.2027",
    VLOOKUP(LOOKUP(2,1/($B$16:$B627&lt;&gt;""),$B$16:$B627), [1]Лист1!$C$1209:$D$2016, 2, 0),
  IF(LOOKUP(2,1/($R$16:$R627&lt;&gt;""),$R$16:$R627)="12.2028",
    VLOOKUP(LOOKUP(2,1/($B$16:$B627&lt;&gt;""),$B$16:$B627), [1]Лист1!$C$2020:$D$2907, 2, 0),
  ""))), "")</f>
        <v>1250344</v>
      </c>
      <c r="P627" s="211">
        <f t="shared" si="198"/>
        <v>2948.9245283018868</v>
      </c>
      <c r="Q627" s="211">
        <v>9673</v>
      </c>
      <c r="R627" s="218" t="s">
        <v>564</v>
      </c>
      <c r="S627" s="49"/>
      <c r="T627" s="49"/>
      <c r="U627" s="49"/>
    </row>
    <row r="628" spans="1:21" ht="30" customHeight="1" x14ac:dyDescent="0.25">
      <c r="A628" s="212">
        <f>IF(B628&lt;&gt;"",MAX(A$1:A627)+1,"")</f>
        <v>565</v>
      </c>
      <c r="B628" s="223" t="s">
        <v>1870</v>
      </c>
      <c r="C628" s="212">
        <v>1991</v>
      </c>
      <c r="D628" s="212" t="s">
        <v>1844</v>
      </c>
      <c r="E628" s="212" t="s">
        <v>18</v>
      </c>
      <c r="F628" s="212">
        <v>5</v>
      </c>
      <c r="G628" s="212">
        <v>5</v>
      </c>
      <c r="H628" s="211">
        <v>5978.3</v>
      </c>
      <c r="I628" s="211">
        <v>0</v>
      </c>
      <c r="J628" s="211">
        <v>5272.8</v>
      </c>
      <c r="K628" s="211">
        <f t="shared" si="199"/>
        <v>11837750</v>
      </c>
      <c r="L628" s="211">
        <v>0</v>
      </c>
      <c r="M628" s="211">
        <v>0</v>
      </c>
      <c r="N628" s="211">
        <v>0</v>
      </c>
      <c r="O628" s="211">
        <f>IFERROR(
  IF(LOOKUP(2,1/($R$16:$R628&lt;&gt;""),$R$16:$R628)="12.2026",
    VLOOKUP(LOOKUP(2,1/($B$16:$B628&lt;&gt;""),$B$16:$B628), [1]Лист1!$C$12:$D$1205, 2, 0),
  IF(LOOKUP(2,1/($R$16:$R628&lt;&gt;""),$R$16:$R628)="12.2027",
    VLOOKUP(LOOKUP(2,1/($B$16:$B628&lt;&gt;""),$B$16:$B628), [1]Лист1!$C$1209:$D$2016, 2, 0),
  IF(LOOKUP(2,1/($R$16:$R628&lt;&gt;""),$R$16:$R628)="12.2028",
    VLOOKUP(LOOKUP(2,1/($B$16:$B628&lt;&gt;""),$B$16:$B628), [1]Лист1!$C$2020:$D$2907, 2, 0),
  ""))), "")</f>
        <v>11837750</v>
      </c>
      <c r="P628" s="211">
        <f t="shared" si="198"/>
        <v>1980.1197664888011</v>
      </c>
      <c r="Q628" s="211">
        <v>9673</v>
      </c>
      <c r="R628" s="218" t="s">
        <v>563</v>
      </c>
      <c r="S628" s="49"/>
      <c r="T628" s="49"/>
      <c r="U628" s="49"/>
    </row>
    <row r="629" spans="1:21" ht="30" customHeight="1" x14ac:dyDescent="0.25">
      <c r="A629" s="212">
        <f>IF(B629&lt;&gt;"",MAX(A$1:A628)+1,"")</f>
        <v>566</v>
      </c>
      <c r="B629" s="193" t="s">
        <v>822</v>
      </c>
      <c r="C629" s="198">
        <v>1972</v>
      </c>
      <c r="D629" s="198" t="s">
        <v>1844</v>
      </c>
      <c r="E629" s="198" t="s">
        <v>16</v>
      </c>
      <c r="F629" s="198">
        <v>2</v>
      </c>
      <c r="G629" s="198">
        <v>2</v>
      </c>
      <c r="H629" s="191">
        <v>771.5</v>
      </c>
      <c r="I629" s="191">
        <v>0</v>
      </c>
      <c r="J629" s="191">
        <v>714.9</v>
      </c>
      <c r="K629" s="191">
        <f t="shared" si="199"/>
        <v>9785004.5</v>
      </c>
      <c r="L629" s="191">
        <v>0</v>
      </c>
      <c r="M629" s="191">
        <v>0</v>
      </c>
      <c r="N629" s="191">
        <v>0</v>
      </c>
      <c r="O629" s="211">
        <f>IFERROR(
  IF(LOOKUP(2,1/($R$16:$R629&lt;&gt;""),$R$16:$R629)="12.2026",
    VLOOKUP(LOOKUP(2,1/($B$16:$B629&lt;&gt;""),$B$16:$B629), [1]Лист1!$C$12:$D$1205, 2, 0),
  IF(LOOKUP(2,1/($R$16:$R629&lt;&gt;""),$R$16:$R629)="12.2027",
    VLOOKUP(LOOKUP(2,1/($B$16:$B629&lt;&gt;""),$B$16:$B629), [1]Лист1!$C$1209:$D$2016, 2, 0),
  IF(LOOKUP(2,1/($R$16:$R629&lt;&gt;""),$R$16:$R629)="12.2028",
    VLOOKUP(LOOKUP(2,1/($B$16:$B629&lt;&gt;""),$B$16:$B629), [1]Лист1!$C$2020:$D$2907, 2, 0),
  ""))), "")</f>
        <v>9785004.5</v>
      </c>
      <c r="P629" s="191">
        <f t="shared" si="198"/>
        <v>12683.090732339599</v>
      </c>
      <c r="Q629" s="191">
        <v>9673</v>
      </c>
      <c r="R629" s="101" t="s">
        <v>563</v>
      </c>
      <c r="S629" s="49"/>
      <c r="T629" s="49"/>
      <c r="U629" s="49"/>
    </row>
    <row r="630" spans="1:21" s="112" customFormat="1" ht="30" customHeight="1" x14ac:dyDescent="0.25">
      <c r="A630" s="212">
        <f>IF(B630&lt;&gt;"",MAX(A$1:A629)+1,"")</f>
        <v>567</v>
      </c>
      <c r="B630" s="223" t="s">
        <v>823</v>
      </c>
      <c r="C630" s="212">
        <v>1971</v>
      </c>
      <c r="D630" s="212" t="s">
        <v>1844</v>
      </c>
      <c r="E630" s="212" t="s">
        <v>16</v>
      </c>
      <c r="F630" s="212">
        <v>2</v>
      </c>
      <c r="G630" s="212">
        <v>2</v>
      </c>
      <c r="H630" s="211">
        <v>771.8</v>
      </c>
      <c r="I630" s="211">
        <v>0</v>
      </c>
      <c r="J630" s="211">
        <v>715.2</v>
      </c>
      <c r="K630" s="211">
        <f t="shared" si="199"/>
        <v>9785590.4000000004</v>
      </c>
      <c r="L630" s="211">
        <v>0</v>
      </c>
      <c r="M630" s="211">
        <v>0</v>
      </c>
      <c r="N630" s="211">
        <v>0</v>
      </c>
      <c r="O630" s="211">
        <f>IFERROR(
  IF(LOOKUP(2,1/($R$16:$R630&lt;&gt;""),$R$16:$R630)="12.2026",
    VLOOKUP(LOOKUP(2,1/($B$16:$B630&lt;&gt;""),$B$16:$B630), [1]Лист1!$C$12:$D$1205, 2, 0),
  IF(LOOKUP(2,1/($R$16:$R630&lt;&gt;""),$R$16:$R630)="12.2027",
    VLOOKUP(LOOKUP(2,1/($B$16:$B630&lt;&gt;""),$B$16:$B630), [1]Лист1!$C$1209:$D$2016, 2, 0),
  IF(LOOKUP(2,1/($R$16:$R630&lt;&gt;""),$R$16:$R630)="12.2028",
    VLOOKUP(LOOKUP(2,1/($B$16:$B630&lt;&gt;""),$B$16:$B630), [1]Лист1!$C$2020:$D$2907, 2, 0),
  ""))), "")</f>
        <v>9785590.4000000004</v>
      </c>
      <c r="P630" s="211">
        <f t="shared" si="198"/>
        <v>12678.919927442344</v>
      </c>
      <c r="Q630" s="211">
        <v>9673</v>
      </c>
      <c r="R630" s="218" t="s">
        <v>563</v>
      </c>
      <c r="S630" s="141"/>
      <c r="T630" s="111"/>
      <c r="U630" s="111"/>
    </row>
    <row r="631" spans="1:21" ht="30" customHeight="1" x14ac:dyDescent="0.25">
      <c r="A631" s="212">
        <f>IF(B631&lt;&gt;"",MAX(A$1:A630)+1,"")</f>
        <v>568</v>
      </c>
      <c r="B631" s="194" t="s">
        <v>2367</v>
      </c>
      <c r="C631" s="190">
        <v>1964</v>
      </c>
      <c r="D631" s="199" t="s">
        <v>1844</v>
      </c>
      <c r="E631" s="190" t="s">
        <v>16</v>
      </c>
      <c r="F631" s="190">
        <v>2</v>
      </c>
      <c r="G631" s="190">
        <v>2</v>
      </c>
      <c r="H631" s="192">
        <v>418.7</v>
      </c>
      <c r="I631" s="192">
        <v>0</v>
      </c>
      <c r="J631" s="192">
        <v>380</v>
      </c>
      <c r="K631" s="192">
        <f t="shared" ref="K631" si="202">SUM(L631:O631)</f>
        <v>5361517.66</v>
      </c>
      <c r="L631" s="192">
        <v>0</v>
      </c>
      <c r="M631" s="192">
        <v>0</v>
      </c>
      <c r="N631" s="192">
        <v>0</v>
      </c>
      <c r="O631" s="211">
        <f>IFERROR(
  IF(LOOKUP(2,1/($R$16:$R631&lt;&gt;""),$R$16:$R631)="12.2026",
    VLOOKUP(LOOKUP(2,1/($B$16:$B631&lt;&gt;""),$B$16:$B631), [1]Лист1!$C$12:$D$1205, 2, 0),
  IF(LOOKUP(2,1/($R$16:$R631&lt;&gt;""),$R$16:$R631)="12.2027",
    VLOOKUP(LOOKUP(2,1/($B$16:$B631&lt;&gt;""),$B$16:$B631), [1]Лист1!$C$1209:$D$2016, 2, 0),
  IF(LOOKUP(2,1/($R$16:$R631&lt;&gt;""),$R$16:$R631)="12.2028",
    VLOOKUP(LOOKUP(2,1/($B$16:$B631&lt;&gt;""),$B$16:$B631), [1]Лист1!$C$2020:$D$2907, 2, 0),
  ""))), "")</f>
        <v>5361517.66</v>
      </c>
      <c r="P631" s="192">
        <f t="shared" ref="P631" si="203">K631/H631</f>
        <v>12805.153236207309</v>
      </c>
      <c r="Q631" s="196">
        <v>9673</v>
      </c>
      <c r="R631" s="97" t="s">
        <v>565</v>
      </c>
    </row>
    <row r="632" spans="1:21" s="96" customFormat="1" ht="30" customHeight="1" x14ac:dyDescent="0.25">
      <c r="A632" s="212">
        <f>IF(B632&lt;&gt;"",MAX(A$1:A631)+1,"")</f>
        <v>569</v>
      </c>
      <c r="B632" s="223" t="s">
        <v>824</v>
      </c>
      <c r="C632" s="212">
        <v>1960</v>
      </c>
      <c r="D632" s="212" t="s">
        <v>1844</v>
      </c>
      <c r="E632" s="212" t="s">
        <v>828</v>
      </c>
      <c r="F632" s="212">
        <v>2</v>
      </c>
      <c r="G632" s="212">
        <v>2</v>
      </c>
      <c r="H632" s="211">
        <v>441.1</v>
      </c>
      <c r="I632" s="211">
        <v>0</v>
      </c>
      <c r="J632" s="211">
        <v>400.3</v>
      </c>
      <c r="K632" s="211">
        <f t="shared" si="199"/>
        <v>2315579.2999999998</v>
      </c>
      <c r="L632" s="211">
        <v>0</v>
      </c>
      <c r="M632" s="211">
        <v>0</v>
      </c>
      <c r="N632" s="211">
        <v>0</v>
      </c>
      <c r="O632" s="211">
        <f>IFERROR(
  IF(LOOKUP(2,1/($R$16:$R632&lt;&gt;""),$R$16:$R632)="12.2026",
    VLOOKUP(LOOKUP(2,1/($B$16:$B632&lt;&gt;""),$B$16:$B632), [1]Лист1!$C$12:$D$1205, 2, 0),
  IF(LOOKUP(2,1/($R$16:$R632&lt;&gt;""),$R$16:$R632)="12.2027",
    VLOOKUP(LOOKUP(2,1/($B$16:$B632&lt;&gt;""),$B$16:$B632), [1]Лист1!$C$1209:$D$2016, 2, 0),
  IF(LOOKUP(2,1/($R$16:$R632&lt;&gt;""),$R$16:$R632)="12.2028",
    VLOOKUP(LOOKUP(2,1/($B$16:$B632&lt;&gt;""),$B$16:$B632), [1]Лист1!$C$2020:$D$2907, 2, 0),
  ""))), "")</f>
        <v>2315579.2999999998</v>
      </c>
      <c r="P632" s="211">
        <f t="shared" si="198"/>
        <v>5249.5563364316477</v>
      </c>
      <c r="Q632" s="211">
        <v>9673</v>
      </c>
      <c r="R632" s="218" t="s">
        <v>563</v>
      </c>
      <c r="S632" s="95"/>
      <c r="T632" s="95"/>
      <c r="U632" s="95"/>
    </row>
    <row r="633" spans="1:21" ht="30" customHeight="1" x14ac:dyDescent="0.25">
      <c r="A633" s="212">
        <f>IF(B633&lt;&gt;"",MAX(A$1:A632)+1,"")</f>
        <v>570</v>
      </c>
      <c r="B633" s="223" t="s">
        <v>825</v>
      </c>
      <c r="C633" s="212">
        <v>1970</v>
      </c>
      <c r="D633" s="212" t="s">
        <v>1844</v>
      </c>
      <c r="E633" s="212" t="s">
        <v>16</v>
      </c>
      <c r="F633" s="212">
        <v>2</v>
      </c>
      <c r="G633" s="212">
        <v>2</v>
      </c>
      <c r="H633" s="211">
        <v>769.4</v>
      </c>
      <c r="I633" s="211">
        <v>0</v>
      </c>
      <c r="J633" s="211">
        <v>708.6</v>
      </c>
      <c r="K633" s="211">
        <f t="shared" si="199"/>
        <v>9850903.1999999993</v>
      </c>
      <c r="L633" s="211">
        <v>0</v>
      </c>
      <c r="M633" s="211">
        <v>0</v>
      </c>
      <c r="N633" s="211">
        <v>0</v>
      </c>
      <c r="O633" s="211">
        <f>IFERROR(
  IF(LOOKUP(2,1/($R$16:$R633&lt;&gt;""),$R$16:$R633)="12.2026",
    VLOOKUP(LOOKUP(2,1/($B$16:$B633&lt;&gt;""),$B$16:$B633), [1]Лист1!$C$12:$D$1205, 2, 0),
  IF(LOOKUP(2,1/($R$16:$R633&lt;&gt;""),$R$16:$R633)="12.2027",
    VLOOKUP(LOOKUP(2,1/($B$16:$B633&lt;&gt;""),$B$16:$B633), [1]Лист1!$C$1209:$D$2016, 2, 0),
  IF(LOOKUP(2,1/($R$16:$R633&lt;&gt;""),$R$16:$R633)="12.2028",
    VLOOKUP(LOOKUP(2,1/($B$16:$B633&lt;&gt;""),$B$16:$B633), [1]Лист1!$C$2020:$D$2907, 2, 0),
  ""))), "")</f>
        <v>9850903.1999999993</v>
      </c>
      <c r="P633" s="211">
        <f t="shared" si="198"/>
        <v>12803.357421367298</v>
      </c>
      <c r="Q633" s="211">
        <v>9673</v>
      </c>
      <c r="R633" s="218" t="s">
        <v>563</v>
      </c>
      <c r="S633" s="48"/>
    </row>
    <row r="634" spans="1:21" ht="30" customHeight="1" x14ac:dyDescent="0.25">
      <c r="A634" s="212">
        <f>IF(B634&lt;&gt;"",MAX(A$1:A633)+1,"")</f>
        <v>571</v>
      </c>
      <c r="B634" s="223" t="s">
        <v>1871</v>
      </c>
      <c r="C634" s="212">
        <v>1987</v>
      </c>
      <c r="D634" s="212" t="s">
        <v>1844</v>
      </c>
      <c r="E634" s="212" t="s">
        <v>18</v>
      </c>
      <c r="F634" s="212">
        <v>5</v>
      </c>
      <c r="G634" s="212">
        <v>4</v>
      </c>
      <c r="H634" s="211">
        <v>4874.7</v>
      </c>
      <c r="I634" s="211">
        <v>0</v>
      </c>
      <c r="J634" s="211">
        <v>4309.3999999999996</v>
      </c>
      <c r="K634" s="211">
        <f t="shared" si="199"/>
        <v>5514800</v>
      </c>
      <c r="L634" s="211">
        <v>0</v>
      </c>
      <c r="M634" s="211">
        <v>0</v>
      </c>
      <c r="N634" s="211">
        <v>0</v>
      </c>
      <c r="O634" s="211">
        <f>IFERROR(
  IF(LOOKUP(2,1/($R$16:$R634&lt;&gt;""),$R$16:$R634)="12.2026",
    VLOOKUP(LOOKUP(2,1/($B$16:$B634&lt;&gt;""),$B$16:$B634), [1]Лист1!$C$12:$D$1205, 2, 0),
  IF(LOOKUP(2,1/($R$16:$R634&lt;&gt;""),$R$16:$R634)="12.2027",
    VLOOKUP(LOOKUP(2,1/($B$16:$B634&lt;&gt;""),$B$16:$B634), [1]Лист1!$C$1209:$D$2016, 2, 0),
  IF(LOOKUP(2,1/($R$16:$R634&lt;&gt;""),$R$16:$R634)="12.2028",
    VLOOKUP(LOOKUP(2,1/($B$16:$B634&lt;&gt;""),$B$16:$B634), [1]Лист1!$C$2020:$D$2907, 2, 0),
  ""))), "")</f>
        <v>5514800</v>
      </c>
      <c r="P634" s="211">
        <f t="shared" si="198"/>
        <v>1131.3106447576261</v>
      </c>
      <c r="Q634" s="211">
        <v>9673</v>
      </c>
      <c r="R634" s="218" t="s">
        <v>563</v>
      </c>
      <c r="S634" s="49"/>
      <c r="T634" s="49"/>
      <c r="U634" s="49"/>
    </row>
    <row r="635" spans="1:21" s="132" customFormat="1" ht="30" customHeight="1" x14ac:dyDescent="0.25">
      <c r="A635" s="212">
        <f>IF(B635&lt;&gt;"",MAX(A$1:A634)+1,"")</f>
        <v>572</v>
      </c>
      <c r="B635" s="223" t="s">
        <v>826</v>
      </c>
      <c r="C635" s="212">
        <v>1960</v>
      </c>
      <c r="D635" s="212" t="s">
        <v>1844</v>
      </c>
      <c r="E635" s="212" t="s">
        <v>16</v>
      </c>
      <c r="F635" s="212">
        <v>2</v>
      </c>
      <c r="G635" s="212">
        <v>1</v>
      </c>
      <c r="H635" s="211">
        <v>345.8</v>
      </c>
      <c r="I635" s="211">
        <v>0</v>
      </c>
      <c r="J635" s="211">
        <v>314</v>
      </c>
      <c r="K635" s="211">
        <f t="shared" si="199"/>
        <v>1923153.4</v>
      </c>
      <c r="L635" s="211">
        <v>0</v>
      </c>
      <c r="M635" s="211">
        <v>0</v>
      </c>
      <c r="N635" s="211">
        <v>0</v>
      </c>
      <c r="O635" s="211">
        <f>IFERROR(
  IF(LOOKUP(2,1/($R$16:$R635&lt;&gt;""),$R$16:$R635)="12.2026",
    VLOOKUP(LOOKUP(2,1/($B$16:$B635&lt;&gt;""),$B$16:$B635), [1]Лист1!$C$12:$D$1205, 2, 0),
  IF(LOOKUP(2,1/($R$16:$R635&lt;&gt;""),$R$16:$R635)="12.2027",
    VLOOKUP(LOOKUP(2,1/($B$16:$B635&lt;&gt;""),$B$16:$B635), [1]Лист1!$C$1209:$D$2016, 2, 0),
  IF(LOOKUP(2,1/($R$16:$R635&lt;&gt;""),$R$16:$R635)="12.2028",
    VLOOKUP(LOOKUP(2,1/($B$16:$B635&lt;&gt;""),$B$16:$B635), [1]Лист1!$C$2020:$D$2907, 2, 0),
  ""))), "")</f>
        <v>1923153.4</v>
      </c>
      <c r="P635" s="211">
        <f t="shared" si="198"/>
        <v>5561.4615384615381</v>
      </c>
      <c r="Q635" s="211">
        <v>9673</v>
      </c>
      <c r="R635" s="218" t="s">
        <v>563</v>
      </c>
      <c r="S635" s="139"/>
      <c r="T635" s="139"/>
      <c r="U635" s="131"/>
    </row>
    <row r="636" spans="1:21" s="21" customFormat="1" ht="30" customHeight="1" x14ac:dyDescent="0.25">
      <c r="A636" s="212">
        <f>IF(B636&lt;&gt;"",MAX(A$1:A635)+1,"")</f>
        <v>573</v>
      </c>
      <c r="B636" s="223" t="s">
        <v>827</v>
      </c>
      <c r="C636" s="212">
        <v>1970</v>
      </c>
      <c r="D636" s="212" t="s">
        <v>1844</v>
      </c>
      <c r="E636" s="212" t="s">
        <v>16</v>
      </c>
      <c r="F636" s="212">
        <v>2</v>
      </c>
      <c r="G636" s="212">
        <v>2</v>
      </c>
      <c r="H636" s="211">
        <v>781</v>
      </c>
      <c r="I636" s="211">
        <v>0</v>
      </c>
      <c r="J636" s="211">
        <v>747.2</v>
      </c>
      <c r="K636" s="211">
        <f t="shared" si="199"/>
        <v>9833566</v>
      </c>
      <c r="L636" s="211">
        <v>0</v>
      </c>
      <c r="M636" s="211">
        <v>0</v>
      </c>
      <c r="N636" s="211">
        <v>0</v>
      </c>
      <c r="O636" s="211">
        <f>IFERROR(
  IF(LOOKUP(2,1/($R$16:$R636&lt;&gt;""),$R$16:$R636)="12.2026",
    VLOOKUP(LOOKUP(2,1/($B$16:$B636&lt;&gt;""),$B$16:$B636), [1]Лист1!$C$12:$D$1205, 2, 0),
  IF(LOOKUP(2,1/($R$16:$R636&lt;&gt;""),$R$16:$R636)="12.2027",
    VLOOKUP(LOOKUP(2,1/($B$16:$B636&lt;&gt;""),$B$16:$B636), [1]Лист1!$C$1209:$D$2016, 2, 0),
  IF(LOOKUP(2,1/($R$16:$R636&lt;&gt;""),$R$16:$R636)="12.2028",
    VLOOKUP(LOOKUP(2,1/($B$16:$B636&lt;&gt;""),$B$16:$B636), [1]Лист1!$C$2020:$D$2907, 2, 0),
  ""))), "")</f>
        <v>9833566</v>
      </c>
      <c r="P636" s="211">
        <f t="shared" si="198"/>
        <v>12590.993597951345</v>
      </c>
      <c r="Q636" s="211">
        <v>9673</v>
      </c>
      <c r="R636" s="218" t="s">
        <v>563</v>
      </c>
      <c r="S636" s="38"/>
      <c r="T636" s="20"/>
      <c r="U636" s="20"/>
    </row>
    <row r="637" spans="1:21" ht="30" customHeight="1" x14ac:dyDescent="0.25">
      <c r="A637" s="182" t="s">
        <v>2091</v>
      </c>
      <c r="B637" s="182"/>
      <c r="C637" s="182"/>
      <c r="D637" s="182"/>
      <c r="E637" s="182"/>
      <c r="F637" s="182"/>
      <c r="G637" s="182"/>
      <c r="H637" s="182"/>
      <c r="I637" s="182"/>
      <c r="J637" s="182"/>
      <c r="K637" s="182"/>
      <c r="L637" s="182"/>
      <c r="M637" s="182"/>
      <c r="N637" s="182"/>
      <c r="O637" s="182"/>
      <c r="P637" s="182"/>
      <c r="Q637" s="182"/>
      <c r="R637" s="182"/>
      <c r="S637" s="48"/>
    </row>
    <row r="638" spans="1:21" ht="46.5" customHeight="1" x14ac:dyDescent="0.25">
      <c r="A638" s="382" t="s">
        <v>2092</v>
      </c>
      <c r="B638" s="382"/>
      <c r="C638" s="217" t="s">
        <v>17</v>
      </c>
      <c r="D638" s="61" t="s">
        <v>17</v>
      </c>
      <c r="E638" s="217" t="s">
        <v>17</v>
      </c>
      <c r="F638" s="217" t="s">
        <v>17</v>
      </c>
      <c r="G638" s="217" t="s">
        <v>17</v>
      </c>
      <c r="H638" s="27">
        <f>SUM(H639:H672)</f>
        <v>18049.849999999999</v>
      </c>
      <c r="I638" s="27">
        <f t="shared" ref="I638:O638" si="204">SUM(I639:I672)</f>
        <v>72.2</v>
      </c>
      <c r="J638" s="27">
        <f t="shared" si="204"/>
        <v>15380.150000000001</v>
      </c>
      <c r="K638" s="27">
        <f t="shared" si="204"/>
        <v>83968684.040000007</v>
      </c>
      <c r="L638" s="27">
        <f t="shared" si="204"/>
        <v>0</v>
      </c>
      <c r="M638" s="27">
        <f t="shared" si="204"/>
        <v>0</v>
      </c>
      <c r="N638" s="27">
        <f t="shared" si="204"/>
        <v>0</v>
      </c>
      <c r="O638" s="27">
        <f t="shared" si="204"/>
        <v>83968684.040000007</v>
      </c>
      <c r="P638" s="27">
        <f t="shared" ref="P638:P652" si="205">K638/H638</f>
        <v>4652.0433155954215</v>
      </c>
      <c r="Q638" s="27" t="s">
        <v>17</v>
      </c>
      <c r="R638" s="78" t="s">
        <v>17</v>
      </c>
      <c r="S638" s="48"/>
    </row>
    <row r="639" spans="1:21" ht="30" customHeight="1" x14ac:dyDescent="0.25">
      <c r="A639" s="212">
        <f>IF(B639&lt;&gt;"",MAX(A$1:A638)+1,"")</f>
        <v>574</v>
      </c>
      <c r="B639" s="223" t="s">
        <v>835</v>
      </c>
      <c r="C639" s="212">
        <v>1970</v>
      </c>
      <c r="D639" s="212" t="s">
        <v>1844</v>
      </c>
      <c r="E639" s="212" t="s">
        <v>16</v>
      </c>
      <c r="F639" s="212">
        <v>2</v>
      </c>
      <c r="G639" s="212">
        <v>2</v>
      </c>
      <c r="H639" s="211">
        <v>332</v>
      </c>
      <c r="I639" s="211">
        <v>0</v>
      </c>
      <c r="J639" s="211">
        <v>168</v>
      </c>
      <c r="K639" s="211">
        <f t="shared" ref="K639" si="206">SUM(L639:O639)</f>
        <v>3831470</v>
      </c>
      <c r="L639" s="211">
        <v>0</v>
      </c>
      <c r="M639" s="211">
        <v>0</v>
      </c>
      <c r="N639" s="211">
        <v>0</v>
      </c>
      <c r="O639" s="211">
        <f>IFERROR(
  IF(LOOKUP(2,1/($R$16:$R639&lt;&gt;""),$R$16:$R639)="12.2026",
    VLOOKUP(LOOKUP(2,1/($B$16:$B639&lt;&gt;""),$B$16:$B639), [1]Лист1!$C$12:$D$1205, 2, 0),
  IF(LOOKUP(2,1/($R$16:$R639&lt;&gt;""),$R$16:$R639)="12.2027",
    VLOOKUP(LOOKUP(2,1/($B$16:$B639&lt;&gt;""),$B$16:$B639), [1]Лист1!$C$1209:$D$2016, 2, 0),
  IF(LOOKUP(2,1/($R$16:$R639&lt;&gt;""),$R$16:$R639)="12.2028",
    VLOOKUP(LOOKUP(2,1/($B$16:$B639&lt;&gt;""),$B$16:$B639), [1]Лист1!$C$2020:$D$2907, 2, 0),
  ""))), "")</f>
        <v>3831470</v>
      </c>
      <c r="P639" s="211">
        <f t="shared" si="205"/>
        <v>11540.572289156626</v>
      </c>
      <c r="Q639" s="211">
        <v>9673</v>
      </c>
      <c r="R639" s="218" t="s">
        <v>563</v>
      </c>
    </row>
    <row r="640" spans="1:21" ht="30" customHeight="1" x14ac:dyDescent="0.25">
      <c r="A640" s="212">
        <f>IF(B640&lt;&gt;"",MAX(A$1:A639)+1,"")</f>
        <v>575</v>
      </c>
      <c r="B640" s="223" t="s">
        <v>2529</v>
      </c>
      <c r="C640" s="212">
        <v>1967</v>
      </c>
      <c r="D640" s="210" t="s">
        <v>1844</v>
      </c>
      <c r="E640" s="212" t="s">
        <v>16</v>
      </c>
      <c r="F640" s="212">
        <v>2</v>
      </c>
      <c r="G640" s="212">
        <v>2</v>
      </c>
      <c r="H640" s="211">
        <v>532.79999999999995</v>
      </c>
      <c r="I640" s="211">
        <v>0</v>
      </c>
      <c r="J640" s="211">
        <v>279</v>
      </c>
      <c r="K640" s="211">
        <f t="shared" ref="K640:K647" si="207">SUM(L640:O640)</f>
        <v>5024794</v>
      </c>
      <c r="L640" s="211">
        <v>0</v>
      </c>
      <c r="M640" s="211">
        <v>0</v>
      </c>
      <c r="N640" s="211">
        <v>0</v>
      </c>
      <c r="O640" s="211">
        <f>IFERROR(
  IF(LOOKUP(2,1/($R$16:$R640&lt;&gt;""),$R$16:$R640)="12.2026",
    VLOOKUP(LOOKUP(2,1/($B$16:$B640&lt;&gt;""),$B$16:$B640), [1]Лист1!$C$12:$D$1205, 2, 0),
  IF(LOOKUP(2,1/($R$16:$R640&lt;&gt;""),$R$16:$R640)="12.2027",
    VLOOKUP(LOOKUP(2,1/($B$16:$B640&lt;&gt;""),$B$16:$B640), [1]Лист1!$C$1209:$D$2016, 2, 0),
  IF(LOOKUP(2,1/($R$16:$R640&lt;&gt;""),$R$16:$R640)="12.2028",
    VLOOKUP(LOOKUP(2,1/($B$16:$B640&lt;&gt;""),$B$16:$B640), [1]Лист1!$C$2020:$D$2907, 2, 0),
  ""))), "")</f>
        <v>5024794</v>
      </c>
      <c r="P640" s="211">
        <f t="shared" ref="P640:P647" si="208">K640/H640</f>
        <v>9430.9196696696708</v>
      </c>
      <c r="Q640" s="211">
        <v>9673</v>
      </c>
      <c r="R640" s="218" t="s">
        <v>563</v>
      </c>
    </row>
    <row r="641" spans="1:21" ht="24.75" customHeight="1" x14ac:dyDescent="0.25">
      <c r="A641" s="212">
        <f>IF(B641&lt;&gt;"",MAX(A$1:A640)+1,"")</f>
        <v>576</v>
      </c>
      <c r="B641" s="223" t="s">
        <v>1829</v>
      </c>
      <c r="C641" s="212">
        <v>1964</v>
      </c>
      <c r="D641" s="212" t="s">
        <v>1844</v>
      </c>
      <c r="E641" s="212" t="s">
        <v>16</v>
      </c>
      <c r="F641" s="140">
        <v>2</v>
      </c>
      <c r="G641" s="140">
        <v>2</v>
      </c>
      <c r="H641" s="211">
        <v>495.3</v>
      </c>
      <c r="I641" s="211">
        <v>0</v>
      </c>
      <c r="J641" s="211">
        <v>301.39999999999998</v>
      </c>
      <c r="K641" s="211">
        <f t="shared" si="207"/>
        <v>393167</v>
      </c>
      <c r="L641" s="211">
        <v>0</v>
      </c>
      <c r="M641" s="211">
        <v>0</v>
      </c>
      <c r="N641" s="211">
        <v>0</v>
      </c>
      <c r="O641" s="211">
        <f>IFERROR(
  IF(LOOKUP(2,1/($R$16:$R641&lt;&gt;""),$R$16:$R641)="12.2026",
    VLOOKUP(LOOKUP(2,1/($B$16:$B641&lt;&gt;""),$B$16:$B641), [1]Лист1!$C$12:$D$1205, 2, 0),
  IF(LOOKUP(2,1/($R$16:$R641&lt;&gt;""),$R$16:$R641)="12.2027",
    VLOOKUP(LOOKUP(2,1/($B$16:$B641&lt;&gt;""),$B$16:$B641), [1]Лист1!$C$1209:$D$2016, 2, 0),
  IF(LOOKUP(2,1/($R$16:$R641&lt;&gt;""),$R$16:$R641)="12.2028",
    VLOOKUP(LOOKUP(2,1/($B$16:$B641&lt;&gt;""),$B$16:$B641), [1]Лист1!$C$2020:$D$2907, 2, 0),
  ""))), "")</f>
        <v>393167</v>
      </c>
      <c r="P641" s="211">
        <f t="shared" si="208"/>
        <v>793.79567938623052</v>
      </c>
      <c r="Q641" s="211">
        <v>9673</v>
      </c>
      <c r="R641" s="218" t="s">
        <v>564</v>
      </c>
    </row>
    <row r="642" spans="1:21" ht="23.25" customHeight="1" x14ac:dyDescent="0.25">
      <c r="A642" s="212">
        <f>IF(B642&lt;&gt;"",MAX(A$1:A641)+1,"")</f>
        <v>577</v>
      </c>
      <c r="B642" s="223" t="s">
        <v>2586</v>
      </c>
      <c r="C642" s="212">
        <v>1968</v>
      </c>
      <c r="D642" s="212" t="s">
        <v>1844</v>
      </c>
      <c r="E642" s="212" t="s">
        <v>16</v>
      </c>
      <c r="F642" s="212">
        <v>2</v>
      </c>
      <c r="G642" s="212">
        <v>1</v>
      </c>
      <c r="H642" s="211">
        <v>367.3</v>
      </c>
      <c r="I642" s="211">
        <v>0</v>
      </c>
      <c r="J642" s="211">
        <v>303.7</v>
      </c>
      <c r="K642" s="211">
        <f t="shared" si="207"/>
        <v>49147.9</v>
      </c>
      <c r="L642" s="211">
        <v>0</v>
      </c>
      <c r="M642" s="211">
        <v>0</v>
      </c>
      <c r="N642" s="211">
        <v>0</v>
      </c>
      <c r="O642" s="211">
        <f>IFERROR(
  IF(LOOKUP(2,1/($R$16:$R642&lt;&gt;""),$R$16:$R642)="12.2026",
    VLOOKUP(LOOKUP(2,1/($B$16:$B642&lt;&gt;""),$B$16:$B642), [1]Лист1!$C$12:$D$1205, 2, 0),
  IF(LOOKUP(2,1/($R$16:$R642&lt;&gt;""),$R$16:$R642)="12.2027",
    VLOOKUP(LOOKUP(2,1/($B$16:$B642&lt;&gt;""),$B$16:$B642), [1]Лист1!$C$1209:$D$2016, 2, 0),
  IF(LOOKUP(2,1/($R$16:$R642&lt;&gt;""),$R$16:$R642)="12.2028",
    VLOOKUP(LOOKUP(2,1/($B$16:$B642&lt;&gt;""),$B$16:$B642), [1]Лист1!$C$2020:$D$2907, 2, 0),
  ""))), "")</f>
        <v>49147.9</v>
      </c>
      <c r="P642" s="211">
        <f t="shared" si="208"/>
        <v>133.80860332153554</v>
      </c>
      <c r="Q642" s="211">
        <v>9673</v>
      </c>
      <c r="R642" s="218" t="s">
        <v>564</v>
      </c>
    </row>
    <row r="643" spans="1:21" ht="30" customHeight="1" x14ac:dyDescent="0.25">
      <c r="A643" s="212">
        <f>IF(B643&lt;&gt;"",MAX(A$1:A642)+1,"")</f>
        <v>578</v>
      </c>
      <c r="B643" s="223" t="s">
        <v>1830</v>
      </c>
      <c r="C643" s="212">
        <v>1964</v>
      </c>
      <c r="D643" s="212" t="s">
        <v>1844</v>
      </c>
      <c r="E643" s="212" t="s">
        <v>16</v>
      </c>
      <c r="F643" s="212">
        <v>2</v>
      </c>
      <c r="G643" s="212">
        <v>1</v>
      </c>
      <c r="H643" s="211">
        <v>504.4</v>
      </c>
      <c r="I643" s="211">
        <v>0</v>
      </c>
      <c r="J643" s="211">
        <v>373.3</v>
      </c>
      <c r="K643" s="211">
        <f t="shared" si="207"/>
        <v>3093537.5999999996</v>
      </c>
      <c r="L643" s="211">
        <v>0</v>
      </c>
      <c r="M643" s="211">
        <v>0</v>
      </c>
      <c r="N643" s="211">
        <v>0</v>
      </c>
      <c r="O643" s="211">
        <f>IFERROR(
  IF(LOOKUP(2,1/($R$16:$R643&lt;&gt;""),$R$16:$R643)="12.2026",
    VLOOKUP(LOOKUP(2,1/($B$16:$B643&lt;&gt;""),$B$16:$B643), [1]Лист1!$C$12:$D$1205, 2, 0),
  IF(LOOKUP(2,1/($R$16:$R643&lt;&gt;""),$R$16:$R643)="12.2027",
    VLOOKUP(LOOKUP(2,1/($B$16:$B643&lt;&gt;""),$B$16:$B643), [1]Лист1!$C$1209:$D$2016, 2, 0),
  IF(LOOKUP(2,1/($R$16:$R643&lt;&gt;""),$R$16:$R643)="12.2028",
    VLOOKUP(LOOKUP(2,1/($B$16:$B643&lt;&gt;""),$B$16:$B643), [1]Лист1!$C$2020:$D$2907, 2, 0),
  ""))), "")</f>
        <v>3093537.5999999996</v>
      </c>
      <c r="P643" s="211">
        <f t="shared" si="208"/>
        <v>6133.103885804916</v>
      </c>
      <c r="Q643" s="211">
        <v>9673</v>
      </c>
      <c r="R643" s="218" t="s">
        <v>564</v>
      </c>
    </row>
    <row r="644" spans="1:21" ht="30" customHeight="1" x14ac:dyDescent="0.25">
      <c r="A644" s="212">
        <f>IF(B644&lt;&gt;"",MAX(A$1:A643)+1,"")</f>
        <v>579</v>
      </c>
      <c r="B644" s="223" t="s">
        <v>2530</v>
      </c>
      <c r="C644" s="212">
        <v>1965</v>
      </c>
      <c r="D644" s="210" t="s">
        <v>1844</v>
      </c>
      <c r="E644" s="212" t="s">
        <v>16</v>
      </c>
      <c r="F644" s="212">
        <v>2</v>
      </c>
      <c r="G644" s="212">
        <v>2</v>
      </c>
      <c r="H644" s="211">
        <v>420</v>
      </c>
      <c r="I644" s="211">
        <v>0</v>
      </c>
      <c r="J644" s="211">
        <v>420</v>
      </c>
      <c r="K644" s="211">
        <f t="shared" ref="K644" si="209">SUM(L644:O644)</f>
        <v>5770041</v>
      </c>
      <c r="L644" s="211">
        <v>0</v>
      </c>
      <c r="M644" s="211">
        <v>0</v>
      </c>
      <c r="N644" s="211">
        <v>0</v>
      </c>
      <c r="O644" s="211">
        <f>IFERROR(
  IF(LOOKUP(2,1/($R$16:$R644&lt;&gt;""),$R$16:$R644)="12.2026",
    VLOOKUP(LOOKUP(2,1/($B$16:$B644&lt;&gt;""),$B$16:$B644), [1]Лист1!$C$12:$D$1205, 2, 0),
  IF(LOOKUP(2,1/($R$16:$R644&lt;&gt;""),$R$16:$R644)="12.2027",
    VLOOKUP(LOOKUP(2,1/($B$16:$B644&lt;&gt;""),$B$16:$B644), [1]Лист1!$C$1209:$D$2016, 2, 0),
  IF(LOOKUP(2,1/($R$16:$R644&lt;&gt;""),$R$16:$R644)="12.2028",
    VLOOKUP(LOOKUP(2,1/($B$16:$B644&lt;&gt;""),$B$16:$B644), [1]Лист1!$C$2020:$D$2907, 2, 0),
  ""))), "")</f>
        <v>5770041</v>
      </c>
      <c r="P644" s="211">
        <f t="shared" ref="P644" si="210">K644/H644</f>
        <v>13738.192857142858</v>
      </c>
      <c r="Q644" s="211">
        <v>9673</v>
      </c>
      <c r="R644" s="218" t="s">
        <v>563</v>
      </c>
    </row>
    <row r="645" spans="1:21" ht="30" customHeight="1" x14ac:dyDescent="0.25">
      <c r="A645" s="212">
        <f>IF(B645&lt;&gt;"",MAX(A$1:A644)+1,"")</f>
        <v>580</v>
      </c>
      <c r="B645" s="223" t="s">
        <v>2531</v>
      </c>
      <c r="C645" s="212">
        <v>1967</v>
      </c>
      <c r="D645" s="212">
        <v>2014</v>
      </c>
      <c r="E645" s="212" t="s">
        <v>16</v>
      </c>
      <c r="F645" s="212">
        <v>2</v>
      </c>
      <c r="G645" s="212">
        <v>2</v>
      </c>
      <c r="H645" s="211">
        <v>415.6</v>
      </c>
      <c r="I645" s="211">
        <v>0</v>
      </c>
      <c r="J645" s="211">
        <v>367.6</v>
      </c>
      <c r="K645" s="211">
        <f t="shared" si="207"/>
        <v>448976</v>
      </c>
      <c r="L645" s="211">
        <v>0</v>
      </c>
      <c r="M645" s="211">
        <v>0</v>
      </c>
      <c r="N645" s="211">
        <v>0</v>
      </c>
      <c r="O645" s="211">
        <f>IFERROR(
  IF(LOOKUP(2,1/($R$16:$R645&lt;&gt;""),$R$16:$R645)="12.2026",
    VLOOKUP(LOOKUP(2,1/($B$16:$B645&lt;&gt;""),$B$16:$B645), [1]Лист1!$C$12:$D$1205, 2, 0),
  IF(LOOKUP(2,1/($R$16:$R645&lt;&gt;""),$R$16:$R645)="12.2027",
    VLOOKUP(LOOKUP(2,1/($B$16:$B645&lt;&gt;""),$B$16:$B645), [1]Лист1!$C$1209:$D$2016, 2, 0),
  IF(LOOKUP(2,1/($R$16:$R645&lt;&gt;""),$R$16:$R645)="12.2028",
    VLOOKUP(LOOKUP(2,1/($B$16:$B645&lt;&gt;""),$B$16:$B645), [1]Лист1!$C$2020:$D$2907, 2, 0),
  ""))), "")</f>
        <v>448976</v>
      </c>
      <c r="P645" s="211">
        <f t="shared" si="208"/>
        <v>1080.307988450433</v>
      </c>
      <c r="Q645" s="211">
        <v>9673</v>
      </c>
      <c r="R645" s="218" t="s">
        <v>563</v>
      </c>
    </row>
    <row r="646" spans="1:21" ht="30" customHeight="1" x14ac:dyDescent="0.25">
      <c r="A646" s="212">
        <f>IF(B646&lt;&gt;"",MAX(A$1:A645)+1,"")</f>
        <v>581</v>
      </c>
      <c r="B646" s="223" t="s">
        <v>1831</v>
      </c>
      <c r="C646" s="212">
        <v>1961</v>
      </c>
      <c r="D646" s="212" t="s">
        <v>1844</v>
      </c>
      <c r="E646" s="210" t="s">
        <v>16</v>
      </c>
      <c r="F646" s="122">
        <v>2</v>
      </c>
      <c r="G646" s="122">
        <v>2</v>
      </c>
      <c r="H646" s="211">
        <v>500</v>
      </c>
      <c r="I646" s="211">
        <v>0</v>
      </c>
      <c r="J646" s="211">
        <v>397.7</v>
      </c>
      <c r="K646" s="211">
        <f t="shared" si="207"/>
        <v>150000</v>
      </c>
      <c r="L646" s="211">
        <v>0</v>
      </c>
      <c r="M646" s="211">
        <v>0</v>
      </c>
      <c r="N646" s="211">
        <v>0</v>
      </c>
      <c r="O646" s="211">
        <f>IFERROR(
  IF(LOOKUP(2,1/($R$16:$R646&lt;&gt;""),$R$16:$R646)="12.2026",
    VLOOKUP(LOOKUP(2,1/($B$16:$B646&lt;&gt;""),$B$16:$B646), [1]Лист1!$C$12:$D$1205, 2, 0),
  IF(LOOKUP(2,1/($R$16:$R646&lt;&gt;""),$R$16:$R646)="12.2027",
    VLOOKUP(LOOKUP(2,1/($B$16:$B646&lt;&gt;""),$B$16:$B646), [1]Лист1!$C$1209:$D$2016, 2, 0),
  IF(LOOKUP(2,1/($R$16:$R646&lt;&gt;""),$R$16:$R646)="12.2028",
    VLOOKUP(LOOKUP(2,1/($B$16:$B646&lt;&gt;""),$B$16:$B646), [1]Лист1!$C$2020:$D$2907, 2, 0),
  ""))), "")</f>
        <v>150000</v>
      </c>
      <c r="P646" s="211">
        <f t="shared" si="208"/>
        <v>300</v>
      </c>
      <c r="Q646" s="211">
        <v>9673</v>
      </c>
      <c r="R646" s="218" t="s">
        <v>564</v>
      </c>
    </row>
    <row r="647" spans="1:21" ht="30" customHeight="1" x14ac:dyDescent="0.25">
      <c r="A647" s="212">
        <f>IF(B647&lt;&gt;"",MAX(A$1:A646)+1,"")</f>
        <v>582</v>
      </c>
      <c r="B647" s="223" t="s">
        <v>1832</v>
      </c>
      <c r="C647" s="212">
        <v>1961</v>
      </c>
      <c r="D647" s="212" t="s">
        <v>1844</v>
      </c>
      <c r="E647" s="210" t="s">
        <v>16</v>
      </c>
      <c r="F647" s="122">
        <v>2</v>
      </c>
      <c r="G647" s="122">
        <v>2</v>
      </c>
      <c r="H647" s="211">
        <v>490</v>
      </c>
      <c r="I647" s="211">
        <v>0</v>
      </c>
      <c r="J647" s="211">
        <v>381.3</v>
      </c>
      <c r="K647" s="211">
        <f t="shared" si="207"/>
        <v>150000</v>
      </c>
      <c r="L647" s="211">
        <v>0</v>
      </c>
      <c r="M647" s="211">
        <v>0</v>
      </c>
      <c r="N647" s="211">
        <v>0</v>
      </c>
      <c r="O647" s="211">
        <f>IFERROR(
  IF(LOOKUP(2,1/($R$16:$R647&lt;&gt;""),$R$16:$R647)="12.2026",
    VLOOKUP(LOOKUP(2,1/($B$16:$B647&lt;&gt;""),$B$16:$B647), [1]Лист1!$C$12:$D$1205, 2, 0),
  IF(LOOKUP(2,1/($R$16:$R647&lt;&gt;""),$R$16:$R647)="12.2027",
    VLOOKUP(LOOKUP(2,1/($B$16:$B647&lt;&gt;""),$B$16:$B647), [1]Лист1!$C$1209:$D$2016, 2, 0),
  IF(LOOKUP(2,1/($R$16:$R647&lt;&gt;""),$R$16:$R647)="12.2028",
    VLOOKUP(LOOKUP(2,1/($B$16:$B647&lt;&gt;""),$B$16:$B647), [1]Лист1!$C$2020:$D$2907, 2, 0),
  ""))), "")</f>
        <v>150000</v>
      </c>
      <c r="P647" s="211">
        <f t="shared" si="208"/>
        <v>306.12244897959181</v>
      </c>
      <c r="Q647" s="211">
        <v>9673</v>
      </c>
      <c r="R647" s="218" t="s">
        <v>564</v>
      </c>
    </row>
    <row r="648" spans="1:21" s="33" customFormat="1" ht="30" customHeight="1" x14ac:dyDescent="0.25">
      <c r="A648" s="309">
        <f>IF(B648&lt;&gt;"",MAX(A$1:A647)+1,"")</f>
        <v>583</v>
      </c>
      <c r="B648" s="317" t="s">
        <v>2368</v>
      </c>
      <c r="C648" s="307">
        <v>1961</v>
      </c>
      <c r="D648" s="309" t="s">
        <v>1844</v>
      </c>
      <c r="E648" s="307" t="s">
        <v>16</v>
      </c>
      <c r="F648" s="307">
        <v>2</v>
      </c>
      <c r="G648" s="307">
        <v>1</v>
      </c>
      <c r="H648" s="311">
        <v>376</v>
      </c>
      <c r="I648" s="311">
        <v>0</v>
      </c>
      <c r="J648" s="311">
        <v>303.2</v>
      </c>
      <c r="K648" s="211">
        <f t="shared" ref="K648:K650" si="211">SUM(L648:O648)</f>
        <v>3115500</v>
      </c>
      <c r="L648" s="211">
        <v>0</v>
      </c>
      <c r="M648" s="211">
        <v>0</v>
      </c>
      <c r="N648" s="211">
        <v>0</v>
      </c>
      <c r="O648" s="211">
        <f>IFERROR(
  IF(LOOKUP(2,1/($R$16:$R648&lt;&gt;""),$R$16:$R648)="12.2026",
    VLOOKUP(LOOKUP(2,1/($B$16:$B648&lt;&gt;""),$B$16:$B648), [1]Лист1!$C$12:$D$1205, 2, 0),
  IF(LOOKUP(2,1/($R$16:$R648&lt;&gt;""),$R$16:$R648)="12.2027",
    VLOOKUP(LOOKUP(2,1/($B$16:$B648&lt;&gt;""),$B$16:$B648), [1]Лист1!$C$1209:$D$2016, 2, 0),
  IF(LOOKUP(2,1/($R$16:$R648&lt;&gt;""),$R$16:$R648)="12.2028",
    VLOOKUP(LOOKUP(2,1/($B$16:$B648&lt;&gt;""),$B$16:$B648), [1]Лист1!$C$2020:$D$2907, 2, 0),
  ""))), "")</f>
        <v>3115500</v>
      </c>
      <c r="P648" s="211">
        <f t="shared" si="205"/>
        <v>8285.9042553191484</v>
      </c>
      <c r="Q648" s="237">
        <v>9673</v>
      </c>
      <c r="R648" s="30" t="s">
        <v>565</v>
      </c>
      <c r="S648" s="32"/>
      <c r="T648" s="32"/>
      <c r="U648" s="32"/>
    </row>
    <row r="649" spans="1:21" s="33" customFormat="1" ht="30" customHeight="1" x14ac:dyDescent="0.25">
      <c r="A649" s="310"/>
      <c r="B649" s="318"/>
      <c r="C649" s="308"/>
      <c r="D649" s="310"/>
      <c r="E649" s="308"/>
      <c r="F649" s="308"/>
      <c r="G649" s="308"/>
      <c r="H649" s="312"/>
      <c r="I649" s="312"/>
      <c r="J649" s="312"/>
      <c r="K649" s="211">
        <f t="shared" ref="K649" si="212">SUM(L649:O649)</f>
        <v>1761320</v>
      </c>
      <c r="L649" s="211">
        <v>0</v>
      </c>
      <c r="M649" s="211">
        <v>0</v>
      </c>
      <c r="N649" s="211">
        <v>0</v>
      </c>
      <c r="O649" s="211">
        <f>IFERROR(
  IF(LOOKUP(2,1/($R$16:$R649&lt;&gt;""),$R$16:$R649)="12.2026",
    VLOOKUP(LOOKUP(2,1/($B$16:$B649&lt;&gt;""),$B$16:$B649), [1]Лист1!$C$12:$D$1205, 2, 0),
  IF(LOOKUP(2,1/($R$16:$R649&lt;&gt;""),$R$16:$R649)="12.2027",
    VLOOKUP(LOOKUP(2,1/($B$16:$B649&lt;&gt;""),$B$16:$B649), [1]Лист1!$C$1209:$D$2016, 2, 0),
  IF(LOOKUP(2,1/($R$16:$R649&lt;&gt;""),$R$16:$R649)="12.2028",
    VLOOKUP(LOOKUP(2,1/($B$16:$B649&lt;&gt;""),$B$16:$B649), [1]Лист1!$C$2020:$D$2907, 2, 0),
  ""))), "")</f>
        <v>1761320</v>
      </c>
      <c r="P649" s="211">
        <f>K649/H648</f>
        <v>4684.3617021276596</v>
      </c>
      <c r="Q649" s="237">
        <v>9673</v>
      </c>
      <c r="R649" s="218" t="s">
        <v>563</v>
      </c>
      <c r="S649" s="32"/>
      <c r="T649" s="32"/>
      <c r="U649" s="32"/>
    </row>
    <row r="650" spans="1:21" s="33" customFormat="1" ht="30" customHeight="1" x14ac:dyDescent="0.25">
      <c r="A650" s="309">
        <f>IF(B650&lt;&gt;"",MAX(A$1:A649)+1,"")</f>
        <v>584</v>
      </c>
      <c r="B650" s="317" t="s">
        <v>2369</v>
      </c>
      <c r="C650" s="307">
        <v>1961</v>
      </c>
      <c r="D650" s="309" t="s">
        <v>1844</v>
      </c>
      <c r="E650" s="307" t="s">
        <v>16</v>
      </c>
      <c r="F650" s="307">
        <v>2</v>
      </c>
      <c r="G650" s="307">
        <v>1</v>
      </c>
      <c r="H650" s="311">
        <v>390.4</v>
      </c>
      <c r="I650" s="311">
        <v>0</v>
      </c>
      <c r="J650" s="311">
        <v>335</v>
      </c>
      <c r="K650" s="211">
        <f t="shared" si="211"/>
        <v>3115500</v>
      </c>
      <c r="L650" s="211">
        <v>0</v>
      </c>
      <c r="M650" s="211">
        <v>0</v>
      </c>
      <c r="N650" s="211">
        <v>0</v>
      </c>
      <c r="O650" s="211">
        <f>IFERROR(
  IF(LOOKUP(2,1/($R$16:$R650&lt;&gt;""),$R$16:$R650)="12.2026",
    VLOOKUP(LOOKUP(2,1/($B$16:$B650&lt;&gt;""),$B$16:$B650), [1]Лист1!$C$12:$D$1205, 2, 0),
  IF(LOOKUP(2,1/($R$16:$R650&lt;&gt;""),$R$16:$R650)="12.2027",
    VLOOKUP(LOOKUP(2,1/($B$16:$B650&lt;&gt;""),$B$16:$B650), [1]Лист1!$C$1209:$D$2016, 2, 0),
  IF(LOOKUP(2,1/($R$16:$R650&lt;&gt;""),$R$16:$R650)="12.2028",
    VLOOKUP(LOOKUP(2,1/($B$16:$B650&lt;&gt;""),$B$16:$B650), [1]Лист1!$C$2020:$D$2907, 2, 0),
  ""))), "")</f>
        <v>3115500</v>
      </c>
      <c r="P650" s="211">
        <f t="shared" si="205"/>
        <v>7980.2766393442625</v>
      </c>
      <c r="Q650" s="237">
        <v>9673</v>
      </c>
      <c r="R650" s="30" t="s">
        <v>565</v>
      </c>
      <c r="S650" s="32"/>
      <c r="T650" s="32"/>
      <c r="U650" s="32"/>
    </row>
    <row r="651" spans="1:21" s="33" customFormat="1" ht="30" customHeight="1" x14ac:dyDescent="0.25">
      <c r="A651" s="310"/>
      <c r="B651" s="318"/>
      <c r="C651" s="308"/>
      <c r="D651" s="310"/>
      <c r="E651" s="308"/>
      <c r="F651" s="308"/>
      <c r="G651" s="308"/>
      <c r="H651" s="312"/>
      <c r="I651" s="312"/>
      <c r="J651" s="312"/>
      <c r="K651" s="211">
        <f t="shared" ref="K651" si="213">SUM(L651:O651)</f>
        <v>1640108</v>
      </c>
      <c r="L651" s="211">
        <v>0</v>
      </c>
      <c r="M651" s="211">
        <v>0</v>
      </c>
      <c r="N651" s="211">
        <v>0</v>
      </c>
      <c r="O651" s="211">
        <f>IFERROR(
  IF(LOOKUP(2,1/($R$16:$R651&lt;&gt;""),$R$16:$R651)="12.2026",
    VLOOKUP(LOOKUP(2,1/($B$16:$B651&lt;&gt;""),$B$16:$B651), [1]Лист1!$C$12:$D$1205, 2, 0),
  IF(LOOKUP(2,1/($R$16:$R651&lt;&gt;""),$R$16:$R651)="12.2027",
    VLOOKUP(LOOKUP(2,1/($B$16:$B651&lt;&gt;""),$B$16:$B651), [1]Лист1!$C$1209:$D$2016, 2, 0),
  IF(LOOKUP(2,1/($R$16:$R651&lt;&gt;""),$R$16:$R651)="12.2028",
    VLOOKUP(LOOKUP(2,1/($B$16:$B651&lt;&gt;""),$B$16:$B651), [1]Лист1!$C$2020:$D$2907, 2, 0),
  ""))), "")</f>
        <v>1640108</v>
      </c>
      <c r="P651" s="211">
        <f>K651/H650</f>
        <v>4201.0963114754104</v>
      </c>
      <c r="Q651" s="237">
        <v>9673</v>
      </c>
      <c r="R651" s="218" t="s">
        <v>563</v>
      </c>
      <c r="S651" s="32"/>
      <c r="T651" s="32"/>
      <c r="U651" s="32"/>
    </row>
    <row r="652" spans="1:21" ht="30" customHeight="1" x14ac:dyDescent="0.25">
      <c r="A652" s="212">
        <f>IF(B652&lt;&gt;"",MAX(A$1:A651)+1,"")</f>
        <v>585</v>
      </c>
      <c r="B652" s="223" t="s">
        <v>1833</v>
      </c>
      <c r="C652" s="212">
        <v>1968</v>
      </c>
      <c r="D652" s="212" t="s">
        <v>1844</v>
      </c>
      <c r="E652" s="210" t="s">
        <v>16</v>
      </c>
      <c r="F652" s="210">
        <v>2</v>
      </c>
      <c r="G652" s="210">
        <v>2</v>
      </c>
      <c r="H652" s="211">
        <v>438.6</v>
      </c>
      <c r="I652" s="211">
        <v>0</v>
      </c>
      <c r="J652" s="211">
        <v>360</v>
      </c>
      <c r="K652" s="211">
        <f t="shared" ref="K652" si="214">SUM(L652:O652)</f>
        <v>56944.38</v>
      </c>
      <c r="L652" s="211">
        <v>0</v>
      </c>
      <c r="M652" s="211">
        <v>0</v>
      </c>
      <c r="N652" s="211">
        <v>0</v>
      </c>
      <c r="O652" s="211">
        <f>IFERROR(
  IF(LOOKUP(2,1/($R$16:$R652&lt;&gt;""),$R$16:$R652)="12.2026",
    VLOOKUP(LOOKUP(2,1/($B$16:$B652&lt;&gt;""),$B$16:$B652), [1]Лист1!$C$12:$D$1205, 2, 0),
  IF(LOOKUP(2,1/($R$16:$R652&lt;&gt;""),$R$16:$R652)="12.2027",
    VLOOKUP(LOOKUP(2,1/($B$16:$B652&lt;&gt;""),$B$16:$B652), [1]Лист1!$C$1209:$D$2016, 2, 0),
  IF(LOOKUP(2,1/($R$16:$R652&lt;&gt;""),$R$16:$R652)="12.2028",
    VLOOKUP(LOOKUP(2,1/($B$16:$B652&lt;&gt;""),$B$16:$B652), [1]Лист1!$C$2020:$D$2907, 2, 0),
  ""))), "")</f>
        <v>56944.38</v>
      </c>
      <c r="P652" s="211">
        <f t="shared" si="205"/>
        <v>129.83214774281805</v>
      </c>
      <c r="Q652" s="211">
        <v>9673</v>
      </c>
      <c r="R652" s="218" t="s">
        <v>564</v>
      </c>
    </row>
    <row r="653" spans="1:21" ht="30" customHeight="1" x14ac:dyDescent="0.25">
      <c r="A653" s="212">
        <f>IF(B653&lt;&gt;"",MAX(A$1:A652)+1,"")</f>
        <v>586</v>
      </c>
      <c r="B653" s="223" t="s">
        <v>829</v>
      </c>
      <c r="C653" s="212">
        <v>1968</v>
      </c>
      <c r="D653" s="212" t="s">
        <v>1844</v>
      </c>
      <c r="E653" s="212" t="s">
        <v>16</v>
      </c>
      <c r="F653" s="210">
        <v>2</v>
      </c>
      <c r="G653" s="210">
        <v>2</v>
      </c>
      <c r="H653" s="211">
        <v>571.4</v>
      </c>
      <c r="I653" s="211">
        <v>0</v>
      </c>
      <c r="J653" s="211">
        <v>532.20000000000005</v>
      </c>
      <c r="K653" s="211">
        <f t="shared" ref="K653:K672" si="215">SUM(L653:O653)</f>
        <v>34334.300000000003</v>
      </c>
      <c r="L653" s="211">
        <v>0</v>
      </c>
      <c r="M653" s="211">
        <v>0</v>
      </c>
      <c r="N653" s="211">
        <v>0</v>
      </c>
      <c r="O653" s="211">
        <f>IFERROR(
  IF(LOOKUP(2,1/($R$16:$R653&lt;&gt;""),$R$16:$R653)="12.2026",
    VLOOKUP(LOOKUP(2,1/($B$16:$B653&lt;&gt;""),$B$16:$B653), [1]Лист1!$C$12:$D$1205, 2, 0),
  IF(LOOKUP(2,1/($R$16:$R653&lt;&gt;""),$R$16:$R653)="12.2027",
    VLOOKUP(LOOKUP(2,1/($B$16:$B653&lt;&gt;""),$B$16:$B653), [1]Лист1!$C$1209:$D$2016, 2, 0),
  IF(LOOKUP(2,1/($R$16:$R653&lt;&gt;""),$R$16:$R653)="12.2028",
    VLOOKUP(LOOKUP(2,1/($B$16:$B653&lt;&gt;""),$B$16:$B653), [1]Лист1!$C$2020:$D$2907, 2, 0),
  ""))), "")</f>
        <v>34334.300000000003</v>
      </c>
      <c r="P653" s="211">
        <f t="shared" ref="P653:P672" si="216">K653/H653</f>
        <v>60.088029401470081</v>
      </c>
      <c r="Q653" s="211">
        <v>9673</v>
      </c>
      <c r="R653" s="218" t="s">
        <v>565</v>
      </c>
    </row>
    <row r="654" spans="1:21" ht="30" customHeight="1" x14ac:dyDescent="0.25">
      <c r="A654" s="212">
        <f>IF(B654&lt;&gt;"",MAX(A$1:A653)+1,"")</f>
        <v>587</v>
      </c>
      <c r="B654" s="223" t="s">
        <v>836</v>
      </c>
      <c r="C654" s="212">
        <v>1970</v>
      </c>
      <c r="D654" s="212" t="s">
        <v>1844</v>
      </c>
      <c r="E654" s="212" t="s">
        <v>16</v>
      </c>
      <c r="F654" s="210">
        <v>2</v>
      </c>
      <c r="G654" s="210">
        <v>1</v>
      </c>
      <c r="H654" s="211">
        <v>640.29999999999995</v>
      </c>
      <c r="I654" s="211">
        <v>0</v>
      </c>
      <c r="J654" s="211">
        <v>515.6</v>
      </c>
      <c r="K654" s="211">
        <f t="shared" si="215"/>
        <v>3598787.1999999997</v>
      </c>
      <c r="L654" s="211">
        <v>0</v>
      </c>
      <c r="M654" s="211">
        <v>0</v>
      </c>
      <c r="N654" s="211">
        <v>0</v>
      </c>
      <c r="O654" s="211">
        <f>IFERROR(
  IF(LOOKUP(2,1/($R$16:$R654&lt;&gt;""),$R$16:$R654)="12.2026",
    VLOOKUP(LOOKUP(2,1/($B$16:$B654&lt;&gt;""),$B$16:$B654), [1]Лист1!$C$12:$D$1205, 2, 0),
  IF(LOOKUP(2,1/($R$16:$R654&lt;&gt;""),$R$16:$R654)="12.2027",
    VLOOKUP(LOOKUP(2,1/($B$16:$B654&lt;&gt;""),$B$16:$B654), [1]Лист1!$C$1209:$D$2016, 2, 0),
  IF(LOOKUP(2,1/($R$16:$R654&lt;&gt;""),$R$16:$R654)="12.2028",
    VLOOKUP(LOOKUP(2,1/($B$16:$B654&lt;&gt;""),$B$16:$B654), [1]Лист1!$C$2020:$D$2907, 2, 0),
  ""))), "")</f>
        <v>3598787.1999999997</v>
      </c>
      <c r="P654" s="211">
        <f t="shared" si="216"/>
        <v>5620.4704044978916</v>
      </c>
      <c r="Q654" s="211">
        <v>9673</v>
      </c>
      <c r="R654" s="218" t="s">
        <v>563</v>
      </c>
    </row>
    <row r="655" spans="1:21" ht="30" customHeight="1" x14ac:dyDescent="0.25">
      <c r="A655" s="253">
        <f>IF(B655&lt;&gt;"",MAX(A$1:A654)+1,"")</f>
        <v>588</v>
      </c>
      <c r="B655" s="257" t="s">
        <v>2532</v>
      </c>
      <c r="C655" s="251">
        <v>1978</v>
      </c>
      <c r="D655" s="251" t="s">
        <v>1844</v>
      </c>
      <c r="E655" s="251" t="s">
        <v>16</v>
      </c>
      <c r="F655" s="269">
        <v>2</v>
      </c>
      <c r="G655" s="269">
        <v>4</v>
      </c>
      <c r="H655" s="271">
        <v>1178.55</v>
      </c>
      <c r="I655" s="271">
        <v>0</v>
      </c>
      <c r="J655" s="271">
        <v>1081.05</v>
      </c>
      <c r="K655" s="255">
        <f t="shared" si="215"/>
        <v>12162464.15</v>
      </c>
      <c r="L655" s="255">
        <v>0</v>
      </c>
      <c r="M655" s="255">
        <v>0</v>
      </c>
      <c r="N655" s="255">
        <v>0</v>
      </c>
      <c r="O655" s="255">
        <f>IFERROR(
  IF(LOOKUP(2,1/($R$16:$R655&lt;&gt;""),$R$16:$R655)="12.2026",
    VLOOKUP(LOOKUP(2,1/($B$16:$B655&lt;&gt;""),$B$16:$B655), [1]Лист1!$C$12:$D$1205, 2, 0),
  IF(LOOKUP(2,1/($R$16:$R655&lt;&gt;""),$R$16:$R655)="12.2027",
    VLOOKUP(LOOKUP(2,1/($B$16:$B655&lt;&gt;""),$B$16:$B655), [1]Лист1!$C$1209:$D$2016, 2, 0),
  IF(LOOKUP(2,1/($R$16:$R655&lt;&gt;""),$R$16:$R655)="12.2028",
    VLOOKUP(LOOKUP(2,1/($B$16:$B655&lt;&gt;""),$B$16:$B655), [1]Лист1!$C$2020:$D$2907, 2, 0),
  ""))), "")</f>
        <v>12162464.15</v>
      </c>
      <c r="P655" s="255">
        <f t="shared" si="216"/>
        <v>10319.85418522761</v>
      </c>
      <c r="Q655" s="255">
        <v>9673</v>
      </c>
      <c r="R655" s="101" t="s">
        <v>563</v>
      </c>
      <c r="S655" s="48"/>
    </row>
    <row r="656" spans="1:21" s="112" customFormat="1" ht="30" customHeight="1" x14ac:dyDescent="0.25">
      <c r="A656" s="285">
        <f>IF(B656&lt;&gt;"",MAX(A$1:A655)+1,"")</f>
        <v>589</v>
      </c>
      <c r="B656" s="283" t="s">
        <v>837</v>
      </c>
      <c r="C656" s="285">
        <v>1972</v>
      </c>
      <c r="D656" s="285" t="s">
        <v>1844</v>
      </c>
      <c r="E656" s="285" t="s">
        <v>16</v>
      </c>
      <c r="F656" s="287">
        <v>2</v>
      </c>
      <c r="G656" s="287">
        <v>2</v>
      </c>
      <c r="H656" s="282">
        <v>570.4</v>
      </c>
      <c r="I656" s="282">
        <v>0</v>
      </c>
      <c r="J656" s="282">
        <v>521.4</v>
      </c>
      <c r="K656" s="282">
        <f t="shared" si="215"/>
        <v>2395516.2000000002</v>
      </c>
      <c r="L656" s="282">
        <v>0</v>
      </c>
      <c r="M656" s="282">
        <v>0</v>
      </c>
      <c r="N656" s="282">
        <v>0</v>
      </c>
      <c r="O656" s="282">
        <f>IFERROR(
  IF(LOOKUP(2,1/($R$16:$R656&lt;&gt;""),$R$16:$R656)="12.2026",
    VLOOKUP(LOOKUP(2,1/($B$16:$B656&lt;&gt;""),$B$16:$B656), [1]Лист1!$C$12:$D$1205, 2, 0),
  IF(LOOKUP(2,1/($R$16:$R656&lt;&gt;""),$R$16:$R656)="12.2027",
    VLOOKUP(LOOKUP(2,1/($B$16:$B656&lt;&gt;""),$B$16:$B656), [1]Лист1!$C$1209:$D$2016, 2, 0),
  IF(LOOKUP(2,1/($R$16:$R656&lt;&gt;""),$R$16:$R656)="12.2028",
    VLOOKUP(LOOKUP(2,1/($B$16:$B656&lt;&gt;""),$B$16:$B656), [1]Лист1!$C$2020:$D$2907, 2, 0),
  ""))), "")</f>
        <v>2395516.2000000002</v>
      </c>
      <c r="P656" s="282">
        <f t="shared" si="216"/>
        <v>4199.7128330995802</v>
      </c>
      <c r="Q656" s="282">
        <v>9673</v>
      </c>
      <c r="R656" s="294" t="s">
        <v>563</v>
      </c>
      <c r="S656" s="111"/>
      <c r="T656" s="111"/>
      <c r="U656" s="111"/>
    </row>
    <row r="657" spans="1:21" ht="30" customHeight="1" x14ac:dyDescent="0.25">
      <c r="A657" s="254">
        <f>IF(B657&lt;&gt;"",MAX(A$1:A656)+1,"")</f>
        <v>590</v>
      </c>
      <c r="B657" s="258" t="s">
        <v>838</v>
      </c>
      <c r="C657" s="254">
        <v>1969</v>
      </c>
      <c r="D657" s="254" t="s">
        <v>1844</v>
      </c>
      <c r="E657" s="254" t="s">
        <v>16</v>
      </c>
      <c r="F657" s="252">
        <v>2</v>
      </c>
      <c r="G657" s="252">
        <v>1</v>
      </c>
      <c r="H657" s="256">
        <v>749.9</v>
      </c>
      <c r="I657" s="256">
        <v>0</v>
      </c>
      <c r="J657" s="256">
        <v>632.9</v>
      </c>
      <c r="K657" s="256">
        <f t="shared" si="215"/>
        <v>4162917.6</v>
      </c>
      <c r="L657" s="256">
        <v>0</v>
      </c>
      <c r="M657" s="256">
        <v>0</v>
      </c>
      <c r="N657" s="256">
        <v>0</v>
      </c>
      <c r="O657" s="256">
        <f>IFERROR(
  IF(LOOKUP(2,1/($R$16:$R657&lt;&gt;""),$R$16:$R657)="12.2026",
    VLOOKUP(LOOKUP(2,1/($B$16:$B657&lt;&gt;""),$B$16:$B657), [1]Лист1!$C$12:$D$1205, 2, 0),
  IF(LOOKUP(2,1/($R$16:$R657&lt;&gt;""),$R$16:$R657)="12.2027",
    VLOOKUP(LOOKUP(2,1/($B$16:$B657&lt;&gt;""),$B$16:$B657), [1]Лист1!$C$1209:$D$2016, 2, 0),
  IF(LOOKUP(2,1/($R$16:$R657&lt;&gt;""),$R$16:$R657)="12.2028",
    VLOOKUP(LOOKUP(2,1/($B$16:$B657&lt;&gt;""),$B$16:$B657), [1]Лист1!$C$2020:$D$2907, 2, 0),
  ""))), "")</f>
        <v>4162917.6</v>
      </c>
      <c r="P657" s="256">
        <f t="shared" si="216"/>
        <v>5551.2969729297247</v>
      </c>
      <c r="Q657" s="256">
        <v>9673</v>
      </c>
      <c r="R657" s="188" t="s">
        <v>563</v>
      </c>
      <c r="S657" s="48"/>
    </row>
    <row r="658" spans="1:21" s="21" customFormat="1" ht="24.75" customHeight="1" x14ac:dyDescent="0.25">
      <c r="A658" s="212">
        <f>IF(B658&lt;&gt;"",MAX(A$1:A657)+1,"")</f>
        <v>591</v>
      </c>
      <c r="B658" s="223" t="s">
        <v>839</v>
      </c>
      <c r="C658" s="212">
        <v>1969</v>
      </c>
      <c r="D658" s="212" t="s">
        <v>1844</v>
      </c>
      <c r="E658" s="212" t="s">
        <v>16</v>
      </c>
      <c r="F658" s="210">
        <v>2</v>
      </c>
      <c r="G658" s="210">
        <v>2</v>
      </c>
      <c r="H658" s="211">
        <v>807.1</v>
      </c>
      <c r="I658" s="211">
        <v>0</v>
      </c>
      <c r="J658" s="211">
        <v>741.1</v>
      </c>
      <c r="K658" s="211">
        <f t="shared" si="215"/>
        <v>4419160.4000000004</v>
      </c>
      <c r="L658" s="211">
        <v>0</v>
      </c>
      <c r="M658" s="211">
        <v>0</v>
      </c>
      <c r="N658" s="211">
        <v>0</v>
      </c>
      <c r="O658" s="211">
        <f>IFERROR(
  IF(LOOKUP(2,1/($R$16:$R658&lt;&gt;""),$R$16:$R658)="12.2026",
    VLOOKUP(LOOKUP(2,1/($B$16:$B658&lt;&gt;""),$B$16:$B658), [1]Лист1!$C$12:$D$1205, 2, 0),
  IF(LOOKUP(2,1/($R$16:$R658&lt;&gt;""),$R$16:$R658)="12.2027",
    VLOOKUP(LOOKUP(2,1/($B$16:$B658&lt;&gt;""),$B$16:$B658), [1]Лист1!$C$1209:$D$2016, 2, 0),
  IF(LOOKUP(2,1/($R$16:$R658&lt;&gt;""),$R$16:$R658)="12.2028",
    VLOOKUP(LOOKUP(2,1/($B$16:$B658&lt;&gt;""),$B$16:$B658), [1]Лист1!$C$2020:$D$2907, 2, 0),
  ""))), "")</f>
        <v>4419160.4000000004</v>
      </c>
      <c r="P658" s="211">
        <f t="shared" si="216"/>
        <v>5475.3567092057992</v>
      </c>
      <c r="Q658" s="211">
        <v>9673</v>
      </c>
      <c r="R658" s="218" t="s">
        <v>563</v>
      </c>
      <c r="S658" s="38"/>
      <c r="T658" s="20"/>
      <c r="U658" s="20"/>
    </row>
    <row r="659" spans="1:21" ht="30" customHeight="1" x14ac:dyDescent="0.25">
      <c r="A659" s="212">
        <f>IF(B659&lt;&gt;"",MAX(A$1:A658)+1,"")</f>
        <v>592</v>
      </c>
      <c r="B659" s="223" t="s">
        <v>840</v>
      </c>
      <c r="C659" s="212">
        <v>1970</v>
      </c>
      <c r="D659" s="212" t="s">
        <v>1844</v>
      </c>
      <c r="E659" s="212" t="s">
        <v>16</v>
      </c>
      <c r="F659" s="210">
        <v>2</v>
      </c>
      <c r="G659" s="210">
        <v>1</v>
      </c>
      <c r="H659" s="211">
        <v>373.5</v>
      </c>
      <c r="I659" s="211">
        <v>0</v>
      </c>
      <c r="J659" s="211">
        <v>343.9</v>
      </c>
      <c r="K659" s="211">
        <f t="shared" si="215"/>
        <v>1691975</v>
      </c>
      <c r="L659" s="211">
        <v>0</v>
      </c>
      <c r="M659" s="211">
        <v>0</v>
      </c>
      <c r="N659" s="211">
        <v>0</v>
      </c>
      <c r="O659" s="211">
        <f>IFERROR(
  IF(LOOKUP(2,1/($R$16:$R659&lt;&gt;""),$R$16:$R659)="12.2026",
    VLOOKUP(LOOKUP(2,1/($B$16:$B659&lt;&gt;""),$B$16:$B659), [1]Лист1!$C$12:$D$1205, 2, 0),
  IF(LOOKUP(2,1/($R$16:$R659&lt;&gt;""),$R$16:$R659)="12.2027",
    VLOOKUP(LOOKUP(2,1/($B$16:$B659&lt;&gt;""),$B$16:$B659), [1]Лист1!$C$1209:$D$2016, 2, 0),
  IF(LOOKUP(2,1/($R$16:$R659&lt;&gt;""),$R$16:$R659)="12.2028",
    VLOOKUP(LOOKUP(2,1/($B$16:$B659&lt;&gt;""),$B$16:$B659), [1]Лист1!$C$2020:$D$2907, 2, 0),
  ""))), "")</f>
        <v>1691975</v>
      </c>
      <c r="P659" s="211">
        <f t="shared" si="216"/>
        <v>4530.0535475234274</v>
      </c>
      <c r="Q659" s="211">
        <v>9673</v>
      </c>
      <c r="R659" s="218" t="s">
        <v>563</v>
      </c>
      <c r="S659" s="48"/>
    </row>
    <row r="660" spans="1:21" ht="30" customHeight="1" x14ac:dyDescent="0.25">
      <c r="A660" s="212">
        <f>IF(B660&lt;&gt;"",MAX(A$1:A659)+1,"")</f>
        <v>593</v>
      </c>
      <c r="B660" s="223" t="s">
        <v>844</v>
      </c>
      <c r="C660" s="212">
        <v>1969</v>
      </c>
      <c r="D660" s="212" t="s">
        <v>1844</v>
      </c>
      <c r="E660" s="212" t="s">
        <v>16</v>
      </c>
      <c r="F660" s="210">
        <v>2</v>
      </c>
      <c r="G660" s="210">
        <v>2</v>
      </c>
      <c r="H660" s="211">
        <v>743.8</v>
      </c>
      <c r="I660" s="211">
        <v>0</v>
      </c>
      <c r="J660" s="211">
        <v>742.3</v>
      </c>
      <c r="K660" s="211">
        <f t="shared" ref="K660:K662" si="217">SUM(L660:O660)</f>
        <v>2375679</v>
      </c>
      <c r="L660" s="211">
        <v>0</v>
      </c>
      <c r="M660" s="211">
        <v>0</v>
      </c>
      <c r="N660" s="211">
        <v>0</v>
      </c>
      <c r="O660" s="211">
        <f>IFERROR(
  IF(LOOKUP(2,1/($R$16:$R660&lt;&gt;""),$R$16:$R660)="12.2026",
    VLOOKUP(LOOKUP(2,1/($B$16:$B660&lt;&gt;""),$B$16:$B660), [1]Лист1!$C$12:$D$1205, 2, 0),
  IF(LOOKUP(2,1/($R$16:$R660&lt;&gt;""),$R$16:$R660)="12.2027",
    VLOOKUP(LOOKUP(2,1/($B$16:$B660&lt;&gt;""),$B$16:$B660), [1]Лист1!$C$1209:$D$2016, 2, 0),
  IF(LOOKUP(2,1/($R$16:$R660&lt;&gt;""),$R$16:$R660)="12.2028",
    VLOOKUP(LOOKUP(2,1/($B$16:$B660&lt;&gt;""),$B$16:$B660), [1]Лист1!$C$2020:$D$2907, 2, 0),
  ""))), "")</f>
        <v>2375679</v>
      </c>
      <c r="P660" s="211">
        <f t="shared" ref="P660:P662" si="218">K660/H660</f>
        <v>3193.9755310567357</v>
      </c>
      <c r="Q660" s="211">
        <v>9673</v>
      </c>
      <c r="R660" s="218" t="s">
        <v>563</v>
      </c>
      <c r="S660" s="48"/>
    </row>
    <row r="661" spans="1:21" ht="30" customHeight="1" x14ac:dyDescent="0.25">
      <c r="A661" s="212">
        <f>IF(B661&lt;&gt;"",MAX(A$1:A660)+1,"")</f>
        <v>594</v>
      </c>
      <c r="B661" s="223" t="s">
        <v>845</v>
      </c>
      <c r="C661" s="212">
        <v>1969</v>
      </c>
      <c r="D661" s="212" t="s">
        <v>1844</v>
      </c>
      <c r="E661" s="212" t="s">
        <v>828</v>
      </c>
      <c r="F661" s="210">
        <v>1</v>
      </c>
      <c r="G661" s="210">
        <v>2</v>
      </c>
      <c r="H661" s="211">
        <v>222.3</v>
      </c>
      <c r="I661" s="211">
        <v>0</v>
      </c>
      <c r="J661" s="211">
        <v>212.2</v>
      </c>
      <c r="K661" s="211">
        <f t="shared" si="217"/>
        <v>3195335</v>
      </c>
      <c r="L661" s="211">
        <v>0</v>
      </c>
      <c r="M661" s="211">
        <v>0</v>
      </c>
      <c r="N661" s="211">
        <v>0</v>
      </c>
      <c r="O661" s="211">
        <f>IFERROR(
  IF(LOOKUP(2,1/($R$16:$R661&lt;&gt;""),$R$16:$R661)="12.2026",
    VLOOKUP(LOOKUP(2,1/($B$16:$B661&lt;&gt;""),$B$16:$B661), [1]Лист1!$C$12:$D$1205, 2, 0),
  IF(LOOKUP(2,1/($R$16:$R661&lt;&gt;""),$R$16:$R661)="12.2027",
    VLOOKUP(LOOKUP(2,1/($B$16:$B661&lt;&gt;""),$B$16:$B661), [1]Лист1!$C$1209:$D$2016, 2, 0),
  IF(LOOKUP(2,1/($R$16:$R661&lt;&gt;""),$R$16:$R661)="12.2028",
    VLOOKUP(LOOKUP(2,1/($B$16:$B661&lt;&gt;""),$B$16:$B661), [1]Лист1!$C$2020:$D$2907, 2, 0),
  ""))), "")</f>
        <v>3195335</v>
      </c>
      <c r="P661" s="211">
        <f t="shared" si="218"/>
        <v>14373.976608187133</v>
      </c>
      <c r="Q661" s="211">
        <v>9673</v>
      </c>
      <c r="R661" s="218" t="s">
        <v>563</v>
      </c>
      <c r="S661" s="48"/>
    </row>
    <row r="662" spans="1:21" s="21" customFormat="1" ht="30" customHeight="1" x14ac:dyDescent="0.25">
      <c r="A662" s="212">
        <f>IF(B662&lt;&gt;"",MAX(A$1:A661)+1,"")</f>
        <v>595</v>
      </c>
      <c r="B662" s="223" t="s">
        <v>830</v>
      </c>
      <c r="C662" s="212">
        <v>1966</v>
      </c>
      <c r="D662" s="212" t="s">
        <v>1844</v>
      </c>
      <c r="E662" s="212" t="s">
        <v>2125</v>
      </c>
      <c r="F662" s="210">
        <v>2</v>
      </c>
      <c r="G662" s="210">
        <v>2</v>
      </c>
      <c r="H662" s="211">
        <v>404.7</v>
      </c>
      <c r="I662" s="211">
        <v>0</v>
      </c>
      <c r="J662" s="211">
        <v>404.7</v>
      </c>
      <c r="K662" s="211">
        <f t="shared" si="217"/>
        <v>9578.94</v>
      </c>
      <c r="L662" s="211">
        <v>0</v>
      </c>
      <c r="M662" s="211">
        <v>0</v>
      </c>
      <c r="N662" s="211">
        <v>0</v>
      </c>
      <c r="O662" s="211">
        <f>IFERROR(
  IF(LOOKUP(2,1/($R$16:$R662&lt;&gt;""),$R$16:$R662)="12.2026",
    VLOOKUP(LOOKUP(2,1/($B$16:$B662&lt;&gt;""),$B$16:$B662), [1]Лист1!$C$12:$D$1205, 2, 0),
  IF(LOOKUP(2,1/($R$16:$R662&lt;&gt;""),$R$16:$R662)="12.2027",
    VLOOKUP(LOOKUP(2,1/($B$16:$B662&lt;&gt;""),$B$16:$B662), [1]Лист1!$C$1209:$D$2016, 2, 0),
  IF(LOOKUP(2,1/($R$16:$R662&lt;&gt;""),$R$16:$R662)="12.2028",
    VLOOKUP(LOOKUP(2,1/($B$16:$B662&lt;&gt;""),$B$16:$B662), [1]Лист1!$C$2020:$D$2907, 2, 0),
  ""))), "")</f>
        <v>9578.94</v>
      </c>
      <c r="P662" s="211">
        <f t="shared" si="218"/>
        <v>23.669236471460344</v>
      </c>
      <c r="Q662" s="211">
        <v>9673</v>
      </c>
      <c r="R662" s="218" t="s">
        <v>565</v>
      </c>
      <c r="S662" s="38"/>
      <c r="T662" s="20"/>
      <c r="U662" s="20"/>
    </row>
    <row r="663" spans="1:21" ht="30" customHeight="1" x14ac:dyDescent="0.25">
      <c r="A663" s="212">
        <f>IF(B663&lt;&gt;"",MAX(A$1:A662)+1,"")</f>
        <v>596</v>
      </c>
      <c r="B663" s="223" t="s">
        <v>841</v>
      </c>
      <c r="C663" s="212">
        <v>1969</v>
      </c>
      <c r="D663" s="212" t="s">
        <v>1844</v>
      </c>
      <c r="E663" s="212" t="s">
        <v>16</v>
      </c>
      <c r="F663" s="210">
        <v>2</v>
      </c>
      <c r="G663" s="210">
        <v>2</v>
      </c>
      <c r="H663" s="211">
        <v>876.4</v>
      </c>
      <c r="I663" s="211">
        <v>72.2</v>
      </c>
      <c r="J663" s="211">
        <v>718</v>
      </c>
      <c r="K663" s="211">
        <f t="shared" si="215"/>
        <v>5059223.5999999996</v>
      </c>
      <c r="L663" s="211">
        <v>0</v>
      </c>
      <c r="M663" s="211">
        <v>0</v>
      </c>
      <c r="N663" s="211">
        <v>0</v>
      </c>
      <c r="O663" s="211">
        <f>IFERROR(
  IF(LOOKUP(2,1/($R$16:$R663&lt;&gt;""),$R$16:$R663)="12.2026",
    VLOOKUP(LOOKUP(2,1/($B$16:$B663&lt;&gt;""),$B$16:$B663), [1]Лист1!$C$12:$D$1205, 2, 0),
  IF(LOOKUP(2,1/($R$16:$R663&lt;&gt;""),$R$16:$R663)="12.2027",
    VLOOKUP(LOOKUP(2,1/($B$16:$B663&lt;&gt;""),$B$16:$B663), [1]Лист1!$C$1209:$D$2016, 2, 0),
  IF(LOOKUP(2,1/($R$16:$R663&lt;&gt;""),$R$16:$R663)="12.2028",
    VLOOKUP(LOOKUP(2,1/($B$16:$B663&lt;&gt;""),$B$16:$B663), [1]Лист1!$C$2020:$D$2907, 2, 0),
  ""))), "")</f>
        <v>5059223.5999999996</v>
      </c>
      <c r="P663" s="211">
        <f t="shared" si="216"/>
        <v>5772.7334550433588</v>
      </c>
      <c r="Q663" s="211">
        <v>9673</v>
      </c>
      <c r="R663" s="218" t="s">
        <v>563</v>
      </c>
      <c r="S663" s="48"/>
    </row>
    <row r="664" spans="1:21" ht="30" customHeight="1" x14ac:dyDescent="0.25">
      <c r="A664" s="212">
        <f>IF(B664&lt;&gt;"",MAX(A$1:A663)+1,"")</f>
        <v>597</v>
      </c>
      <c r="B664" s="223" t="s">
        <v>842</v>
      </c>
      <c r="C664" s="212">
        <v>1969</v>
      </c>
      <c r="D664" s="212" t="s">
        <v>1844</v>
      </c>
      <c r="E664" s="212" t="s">
        <v>16</v>
      </c>
      <c r="F664" s="210">
        <v>2</v>
      </c>
      <c r="G664" s="210">
        <v>2</v>
      </c>
      <c r="H664" s="211">
        <v>774</v>
      </c>
      <c r="I664" s="211">
        <v>0</v>
      </c>
      <c r="J664" s="211">
        <v>714</v>
      </c>
      <c r="K664" s="211">
        <f t="shared" si="215"/>
        <v>4387590</v>
      </c>
      <c r="L664" s="211">
        <v>0</v>
      </c>
      <c r="M664" s="211">
        <v>0</v>
      </c>
      <c r="N664" s="211">
        <v>0</v>
      </c>
      <c r="O664" s="211">
        <f>IFERROR(
  IF(LOOKUP(2,1/($R$16:$R664&lt;&gt;""),$R$16:$R664)="12.2026",
    VLOOKUP(LOOKUP(2,1/($B$16:$B664&lt;&gt;""),$B$16:$B664), [1]Лист1!$C$12:$D$1205, 2, 0),
  IF(LOOKUP(2,1/($R$16:$R664&lt;&gt;""),$R$16:$R664)="12.2027",
    VLOOKUP(LOOKUP(2,1/($B$16:$B664&lt;&gt;""),$B$16:$B664), [1]Лист1!$C$1209:$D$2016, 2, 0),
  IF(LOOKUP(2,1/($R$16:$R664&lt;&gt;""),$R$16:$R664)="12.2028",
    VLOOKUP(LOOKUP(2,1/($B$16:$B664&lt;&gt;""),$B$16:$B664), [1]Лист1!$C$2020:$D$2907, 2, 0),
  ""))), "")</f>
        <v>4387590</v>
      </c>
      <c r="P664" s="211">
        <f t="shared" si="216"/>
        <v>5668.7209302325582</v>
      </c>
      <c r="Q664" s="211">
        <v>9673</v>
      </c>
      <c r="R664" s="218" t="s">
        <v>563</v>
      </c>
    </row>
    <row r="665" spans="1:21" ht="26.25" customHeight="1" x14ac:dyDescent="0.25">
      <c r="A665" s="212">
        <f>IF(B665&lt;&gt;"",MAX(A$1:A664)+1,"")</f>
        <v>598</v>
      </c>
      <c r="B665" s="223" t="s">
        <v>843</v>
      </c>
      <c r="C665" s="212">
        <v>1972</v>
      </c>
      <c r="D665" s="212" t="s">
        <v>1844</v>
      </c>
      <c r="E665" s="212" t="s">
        <v>16</v>
      </c>
      <c r="F665" s="210">
        <v>2</v>
      </c>
      <c r="G665" s="210">
        <v>2</v>
      </c>
      <c r="H665" s="211">
        <v>792.8</v>
      </c>
      <c r="I665" s="211">
        <v>0</v>
      </c>
      <c r="J665" s="211">
        <v>734.6</v>
      </c>
      <c r="K665" s="211">
        <f t="shared" si="215"/>
        <v>4451979.1999999993</v>
      </c>
      <c r="L665" s="211">
        <v>0</v>
      </c>
      <c r="M665" s="211">
        <v>0</v>
      </c>
      <c r="N665" s="211">
        <v>0</v>
      </c>
      <c r="O665" s="211">
        <f>IFERROR(
  IF(LOOKUP(2,1/($R$16:$R665&lt;&gt;""),$R$16:$R665)="12.2026",
    VLOOKUP(LOOKUP(2,1/($B$16:$B665&lt;&gt;""),$B$16:$B665), [1]Лист1!$C$12:$D$1205, 2, 0),
  IF(LOOKUP(2,1/($R$16:$R665&lt;&gt;""),$R$16:$R665)="12.2027",
    VLOOKUP(LOOKUP(2,1/($B$16:$B665&lt;&gt;""),$B$16:$B665), [1]Лист1!$C$1209:$D$2016, 2, 0),
  IF(LOOKUP(2,1/($R$16:$R665&lt;&gt;""),$R$16:$R665)="12.2028",
    VLOOKUP(LOOKUP(2,1/($B$16:$B665&lt;&gt;""),$B$16:$B665), [1]Лист1!$C$2020:$D$2907, 2, 0),
  ""))), "")</f>
        <v>4451979.1999999993</v>
      </c>
      <c r="P665" s="211">
        <f t="shared" si="216"/>
        <v>5615.5136226034301</v>
      </c>
      <c r="Q665" s="211">
        <v>9673</v>
      </c>
      <c r="R665" s="218" t="s">
        <v>563</v>
      </c>
      <c r="S665" s="48"/>
    </row>
    <row r="666" spans="1:21" ht="30" customHeight="1" x14ac:dyDescent="0.25">
      <c r="A666" s="212">
        <f>IF(B666&lt;&gt;"",MAX(A$1:A665)+1,"")</f>
        <v>599</v>
      </c>
      <c r="B666" s="223" t="s">
        <v>831</v>
      </c>
      <c r="C666" s="212">
        <v>1971</v>
      </c>
      <c r="D666" s="212" t="s">
        <v>1844</v>
      </c>
      <c r="E666" s="212" t="s">
        <v>16</v>
      </c>
      <c r="F666" s="210">
        <v>2</v>
      </c>
      <c r="G666" s="210">
        <v>2</v>
      </c>
      <c r="H666" s="211">
        <v>517.5</v>
      </c>
      <c r="I666" s="211">
        <v>0</v>
      </c>
      <c r="J666" s="211">
        <v>517.5</v>
      </c>
      <c r="K666" s="211">
        <f t="shared" si="215"/>
        <v>33440.269999999997</v>
      </c>
      <c r="L666" s="211">
        <v>0</v>
      </c>
      <c r="M666" s="211">
        <v>0</v>
      </c>
      <c r="N666" s="211">
        <v>0</v>
      </c>
      <c r="O666" s="211">
        <f>IFERROR(
  IF(LOOKUP(2,1/($R$16:$R666&lt;&gt;""),$R$16:$R666)="12.2026",
    VLOOKUP(LOOKUP(2,1/($B$16:$B666&lt;&gt;""),$B$16:$B666), [1]Лист1!$C$12:$D$1205, 2, 0),
  IF(LOOKUP(2,1/($R$16:$R666&lt;&gt;""),$R$16:$R666)="12.2027",
    VLOOKUP(LOOKUP(2,1/($B$16:$B666&lt;&gt;""),$B$16:$B666), [1]Лист1!$C$1209:$D$2016, 2, 0),
  IF(LOOKUP(2,1/($R$16:$R666&lt;&gt;""),$R$16:$R666)="12.2028",
    VLOOKUP(LOOKUP(2,1/($B$16:$B666&lt;&gt;""),$B$16:$B666), [1]Лист1!$C$2020:$D$2907, 2, 0),
  ""))), "")</f>
        <v>33440.269999999997</v>
      </c>
      <c r="P666" s="211">
        <f t="shared" si="216"/>
        <v>64.618879227053128</v>
      </c>
      <c r="Q666" s="211">
        <v>9673</v>
      </c>
      <c r="R666" s="218" t="s">
        <v>565</v>
      </c>
    </row>
    <row r="667" spans="1:21" s="33" customFormat="1" ht="30" customHeight="1" x14ac:dyDescent="0.25">
      <c r="A667" s="212">
        <f>IF(B667&lt;&gt;"",MAX(A$1:A666)+1,"")</f>
        <v>600</v>
      </c>
      <c r="B667" s="223" t="s">
        <v>2370</v>
      </c>
      <c r="C667" s="210">
        <v>1981</v>
      </c>
      <c r="D667" s="212" t="s">
        <v>1844</v>
      </c>
      <c r="E667" s="212" t="s">
        <v>16</v>
      </c>
      <c r="F667" s="210">
        <v>2</v>
      </c>
      <c r="G667" s="210">
        <v>1</v>
      </c>
      <c r="H667" s="211">
        <v>415</v>
      </c>
      <c r="I667" s="211">
        <v>0</v>
      </c>
      <c r="J667" s="211">
        <v>364</v>
      </c>
      <c r="K667" s="211">
        <f t="shared" si="215"/>
        <v>2061720</v>
      </c>
      <c r="L667" s="211">
        <v>0</v>
      </c>
      <c r="M667" s="211">
        <v>0</v>
      </c>
      <c r="N667" s="211">
        <v>0</v>
      </c>
      <c r="O667" s="211">
        <f>IFERROR(
  IF(LOOKUP(2,1/($R$16:$R667&lt;&gt;""),$R$16:$R667)="12.2026",
    VLOOKUP(LOOKUP(2,1/($B$16:$B667&lt;&gt;""),$B$16:$B667), [1]Лист1!$C$12:$D$1205, 2, 0),
  IF(LOOKUP(2,1/($R$16:$R667&lt;&gt;""),$R$16:$R667)="12.2027",
    VLOOKUP(LOOKUP(2,1/($B$16:$B667&lt;&gt;""),$B$16:$B667), [1]Лист1!$C$1209:$D$2016, 2, 0),
  IF(LOOKUP(2,1/($R$16:$R667&lt;&gt;""),$R$16:$R667)="12.2028",
    VLOOKUP(LOOKUP(2,1/($B$16:$B667&lt;&gt;""),$B$16:$B667), [1]Лист1!$C$2020:$D$2907, 2, 0),
  ""))), "")</f>
        <v>2061720</v>
      </c>
      <c r="P667" s="211">
        <f t="shared" si="216"/>
        <v>4968</v>
      </c>
      <c r="Q667" s="237">
        <v>9673</v>
      </c>
      <c r="R667" s="30" t="s">
        <v>565</v>
      </c>
      <c r="S667" s="32"/>
      <c r="T667" s="32"/>
      <c r="U667" s="32"/>
    </row>
    <row r="668" spans="1:21" ht="30" customHeight="1" x14ac:dyDescent="0.25">
      <c r="A668" s="212">
        <f>IF(B668&lt;&gt;"",MAX(A$1:A667)+1,"")</f>
        <v>601</v>
      </c>
      <c r="B668" s="223" t="s">
        <v>832</v>
      </c>
      <c r="C668" s="212">
        <v>1963</v>
      </c>
      <c r="D668" s="212" t="s">
        <v>1844</v>
      </c>
      <c r="E668" s="212" t="s">
        <v>16</v>
      </c>
      <c r="F668" s="210">
        <v>2</v>
      </c>
      <c r="G668" s="210">
        <v>2</v>
      </c>
      <c r="H668" s="211">
        <v>427.6</v>
      </c>
      <c r="I668" s="211">
        <v>0</v>
      </c>
      <c r="J668" s="211">
        <v>380.5</v>
      </c>
      <c r="K668" s="211">
        <f t="shared" si="215"/>
        <v>19826.7</v>
      </c>
      <c r="L668" s="211">
        <v>0</v>
      </c>
      <c r="M668" s="211">
        <v>0</v>
      </c>
      <c r="N668" s="211">
        <v>0</v>
      </c>
      <c r="O668" s="211">
        <f>IFERROR(
  IF(LOOKUP(2,1/($R$16:$R668&lt;&gt;""),$R$16:$R668)="12.2026",
    VLOOKUP(LOOKUP(2,1/($B$16:$B668&lt;&gt;""),$B$16:$B668), [1]Лист1!$C$12:$D$1205, 2, 0),
  IF(LOOKUP(2,1/($R$16:$R668&lt;&gt;""),$R$16:$R668)="12.2027",
    VLOOKUP(LOOKUP(2,1/($B$16:$B668&lt;&gt;""),$B$16:$B668), [1]Лист1!$C$1209:$D$2016, 2, 0),
  IF(LOOKUP(2,1/($R$16:$R668&lt;&gt;""),$R$16:$R668)="12.2028",
    VLOOKUP(LOOKUP(2,1/($B$16:$B668&lt;&gt;""),$B$16:$B668), [1]Лист1!$C$2020:$D$2907, 2, 0),
  ""))), "")</f>
        <v>19826.7</v>
      </c>
      <c r="P668" s="211">
        <f t="shared" si="216"/>
        <v>46.36739943872778</v>
      </c>
      <c r="Q668" s="211">
        <v>9673</v>
      </c>
      <c r="R668" s="218" t="s">
        <v>565</v>
      </c>
    </row>
    <row r="669" spans="1:21" ht="30" customHeight="1" x14ac:dyDescent="0.25">
      <c r="A669" s="212">
        <f>IF(B669&lt;&gt;"",MAX(A$1:A668)+1,"")</f>
        <v>602</v>
      </c>
      <c r="B669" s="193" t="s">
        <v>1834</v>
      </c>
      <c r="C669" s="198">
        <v>1967</v>
      </c>
      <c r="D669" s="198" t="s">
        <v>1844</v>
      </c>
      <c r="E669" s="189" t="s">
        <v>16</v>
      </c>
      <c r="F669" s="179">
        <v>2</v>
      </c>
      <c r="G669" s="179">
        <v>2</v>
      </c>
      <c r="H669" s="191">
        <v>569.6</v>
      </c>
      <c r="I669" s="191">
        <v>0</v>
      </c>
      <c r="J669" s="191">
        <v>522.79999999999995</v>
      </c>
      <c r="K669" s="191">
        <f t="shared" si="215"/>
        <v>71268.899999999994</v>
      </c>
      <c r="L669" s="191">
        <v>0</v>
      </c>
      <c r="M669" s="191">
        <v>0</v>
      </c>
      <c r="N669" s="191">
        <v>0</v>
      </c>
      <c r="O669" s="211">
        <f>IFERROR(
  IF(LOOKUP(2,1/($R$16:$R669&lt;&gt;""),$R$16:$R669)="12.2026",
    VLOOKUP(LOOKUP(2,1/($B$16:$B669&lt;&gt;""),$B$16:$B669), [1]Лист1!$C$12:$D$1205, 2, 0),
  IF(LOOKUP(2,1/($R$16:$R669&lt;&gt;""),$R$16:$R669)="12.2027",
    VLOOKUP(LOOKUP(2,1/($B$16:$B669&lt;&gt;""),$B$16:$B669), [1]Лист1!$C$1209:$D$2016, 2, 0),
  IF(LOOKUP(2,1/($R$16:$R669&lt;&gt;""),$R$16:$R669)="12.2028",
    VLOOKUP(LOOKUP(2,1/($B$16:$B669&lt;&gt;""),$B$16:$B669), [1]Лист1!$C$2020:$D$2907, 2, 0),
  ""))), "")</f>
        <v>71268.899999999994</v>
      </c>
      <c r="P669" s="191">
        <f t="shared" si="216"/>
        <v>125.12096207865167</v>
      </c>
      <c r="Q669" s="191">
        <v>9673</v>
      </c>
      <c r="R669" s="101" t="s">
        <v>564</v>
      </c>
    </row>
    <row r="670" spans="1:21" s="112" customFormat="1" ht="30" customHeight="1" x14ac:dyDescent="0.25">
      <c r="A670" s="212">
        <f>IF(B670&lt;&gt;"",MAX(A$1:A669)+1,"")</f>
        <v>603</v>
      </c>
      <c r="B670" s="223" t="s">
        <v>479</v>
      </c>
      <c r="C670" s="212">
        <v>1979</v>
      </c>
      <c r="D670" s="212" t="s">
        <v>1844</v>
      </c>
      <c r="E670" s="212" t="s">
        <v>16</v>
      </c>
      <c r="F670" s="210">
        <v>2</v>
      </c>
      <c r="G670" s="210">
        <v>3</v>
      </c>
      <c r="H670" s="211">
        <v>1331</v>
      </c>
      <c r="I670" s="211">
        <v>0</v>
      </c>
      <c r="J670" s="211">
        <v>965.2</v>
      </c>
      <c r="K670" s="211">
        <f t="shared" si="215"/>
        <v>5189744</v>
      </c>
      <c r="L670" s="211">
        <v>0</v>
      </c>
      <c r="M670" s="211">
        <v>0</v>
      </c>
      <c r="N670" s="211">
        <v>0</v>
      </c>
      <c r="O670" s="211">
        <f>IFERROR(
  IF(LOOKUP(2,1/($R$16:$R670&lt;&gt;""),$R$16:$R670)="12.2026",
    VLOOKUP(LOOKUP(2,1/($B$16:$B670&lt;&gt;""),$B$16:$B670), [1]Лист1!$C$12:$D$1205, 2, 0),
  IF(LOOKUP(2,1/($R$16:$R670&lt;&gt;""),$R$16:$R670)="12.2027",
    VLOOKUP(LOOKUP(2,1/($B$16:$B670&lt;&gt;""),$B$16:$B670), [1]Лист1!$C$1209:$D$2016, 2, 0),
  IF(LOOKUP(2,1/($R$16:$R670&lt;&gt;""),$R$16:$R670)="12.2028",
    VLOOKUP(LOOKUP(2,1/($B$16:$B670&lt;&gt;""),$B$16:$B670), [1]Лист1!$C$2020:$D$2907, 2, 0),
  ""))), "")</f>
        <v>5189744</v>
      </c>
      <c r="P670" s="211">
        <f t="shared" si="216"/>
        <v>3899.1314800901578</v>
      </c>
      <c r="Q670" s="211">
        <v>9673</v>
      </c>
      <c r="R670" s="218" t="s">
        <v>563</v>
      </c>
      <c r="S670" s="141"/>
      <c r="T670" s="111"/>
      <c r="U670" s="111"/>
    </row>
    <row r="671" spans="1:21" s="112" customFormat="1" ht="30" customHeight="1" x14ac:dyDescent="0.25">
      <c r="A671" s="212">
        <f>IF(B671&lt;&gt;"",MAX(A$1:A670)+1,"")</f>
        <v>604</v>
      </c>
      <c r="B671" s="223" t="s">
        <v>833</v>
      </c>
      <c r="C671" s="212">
        <v>1973</v>
      </c>
      <c r="D671" s="212" t="s">
        <v>1844</v>
      </c>
      <c r="E671" s="212" t="s">
        <v>16</v>
      </c>
      <c r="F671" s="210">
        <v>2</v>
      </c>
      <c r="G671" s="210">
        <v>1</v>
      </c>
      <c r="H671" s="211">
        <v>409.1</v>
      </c>
      <c r="I671" s="211">
        <v>0</v>
      </c>
      <c r="J671" s="211">
        <v>372.8</v>
      </c>
      <c r="K671" s="211">
        <f t="shared" si="215"/>
        <v>25531.02</v>
      </c>
      <c r="L671" s="211">
        <v>0</v>
      </c>
      <c r="M671" s="211">
        <v>0</v>
      </c>
      <c r="N671" s="211">
        <v>0</v>
      </c>
      <c r="O671" s="211">
        <f>IFERROR(
  IF(LOOKUP(2,1/($R$16:$R671&lt;&gt;""),$R$16:$R671)="12.2026",
    VLOOKUP(LOOKUP(2,1/($B$16:$B671&lt;&gt;""),$B$16:$B671), [1]Лист1!$C$12:$D$1205, 2, 0),
  IF(LOOKUP(2,1/($R$16:$R671&lt;&gt;""),$R$16:$R671)="12.2027",
    VLOOKUP(LOOKUP(2,1/($B$16:$B671&lt;&gt;""),$B$16:$B671), [1]Лист1!$C$1209:$D$2016, 2, 0),
  IF(LOOKUP(2,1/($R$16:$R671&lt;&gt;""),$R$16:$R671)="12.2028",
    VLOOKUP(LOOKUP(2,1/($B$16:$B671&lt;&gt;""),$B$16:$B671), [1]Лист1!$C$2020:$D$2907, 2, 0),
  ""))), "")</f>
        <v>25531.02</v>
      </c>
      <c r="P671" s="211">
        <f t="shared" si="216"/>
        <v>62.407773160596427</v>
      </c>
      <c r="Q671" s="211">
        <v>9673</v>
      </c>
      <c r="R671" s="218" t="s">
        <v>565</v>
      </c>
      <c r="S671" s="141"/>
      <c r="T671" s="111"/>
      <c r="U671" s="111"/>
    </row>
    <row r="672" spans="1:21" ht="30" customHeight="1" x14ac:dyDescent="0.25">
      <c r="A672" s="212">
        <f>IF(B672&lt;&gt;"",MAX(A$1:A671)+1,"")</f>
        <v>605</v>
      </c>
      <c r="B672" s="194" t="s">
        <v>834</v>
      </c>
      <c r="C672" s="199">
        <v>1973</v>
      </c>
      <c r="D672" s="199" t="s">
        <v>1844</v>
      </c>
      <c r="E672" s="199" t="s">
        <v>16</v>
      </c>
      <c r="F672" s="190">
        <v>2</v>
      </c>
      <c r="G672" s="190">
        <v>1</v>
      </c>
      <c r="H672" s="192">
        <v>412.5</v>
      </c>
      <c r="I672" s="192">
        <v>0</v>
      </c>
      <c r="J672" s="192">
        <v>373.2</v>
      </c>
      <c r="K672" s="192">
        <f t="shared" si="215"/>
        <v>22106.68</v>
      </c>
      <c r="L672" s="192">
        <v>0</v>
      </c>
      <c r="M672" s="192">
        <v>0</v>
      </c>
      <c r="N672" s="192">
        <v>0</v>
      </c>
      <c r="O672" s="211">
        <f>IFERROR(
  IF(LOOKUP(2,1/($R$16:$R672&lt;&gt;""),$R$16:$R672)="12.2026",
    VLOOKUP(LOOKUP(2,1/($B$16:$B672&lt;&gt;""),$B$16:$B672), [1]Лист1!$C$12:$D$1205, 2, 0),
  IF(LOOKUP(2,1/($R$16:$R672&lt;&gt;""),$R$16:$R672)="12.2027",
    VLOOKUP(LOOKUP(2,1/($B$16:$B672&lt;&gt;""),$B$16:$B672), [1]Лист1!$C$1209:$D$2016, 2, 0),
  IF(LOOKUP(2,1/($R$16:$R672&lt;&gt;""),$R$16:$R672)="12.2028",
    VLOOKUP(LOOKUP(2,1/($B$16:$B672&lt;&gt;""),$B$16:$B672), [1]Лист1!$C$2020:$D$2907, 2, 0),
  ""))), "")</f>
        <v>22106.68</v>
      </c>
      <c r="P672" s="192">
        <f t="shared" si="216"/>
        <v>53.591951515151514</v>
      </c>
      <c r="Q672" s="192">
        <v>9673</v>
      </c>
      <c r="R672" s="188" t="s">
        <v>565</v>
      </c>
    </row>
    <row r="673" spans="1:21" ht="30" customHeight="1" x14ac:dyDescent="0.25">
      <c r="A673" s="182" t="s">
        <v>2093</v>
      </c>
      <c r="B673" s="182"/>
      <c r="C673" s="182"/>
      <c r="D673" s="182"/>
      <c r="E673" s="182"/>
      <c r="F673" s="182"/>
      <c r="G673" s="182"/>
      <c r="H673" s="182"/>
      <c r="I673" s="182"/>
      <c r="J673" s="182"/>
      <c r="K673" s="182"/>
      <c r="L673" s="182"/>
      <c r="M673" s="182"/>
      <c r="N673" s="182"/>
      <c r="O673" s="182"/>
      <c r="P673" s="182"/>
      <c r="Q673" s="182"/>
      <c r="R673" s="182"/>
      <c r="S673" s="48"/>
    </row>
    <row r="674" spans="1:21" ht="44.25" customHeight="1" x14ac:dyDescent="0.25">
      <c r="A674" s="382" t="s">
        <v>2094</v>
      </c>
      <c r="B674" s="382"/>
      <c r="C674" s="217" t="s">
        <v>17</v>
      </c>
      <c r="D674" s="61" t="s">
        <v>17</v>
      </c>
      <c r="E674" s="217" t="s">
        <v>17</v>
      </c>
      <c r="F674" s="217" t="s">
        <v>17</v>
      </c>
      <c r="G674" s="217" t="s">
        <v>17</v>
      </c>
      <c r="H674" s="27">
        <f>SUM(H675:H705)</f>
        <v>15430.2</v>
      </c>
      <c r="I674" s="27">
        <f t="shared" ref="I674:O674" si="219">SUM(I675:I705)</f>
        <v>713.3</v>
      </c>
      <c r="J674" s="27">
        <f t="shared" si="219"/>
        <v>13134.250000000002</v>
      </c>
      <c r="K674" s="27">
        <f t="shared" si="219"/>
        <v>67676088.769999996</v>
      </c>
      <c r="L674" s="27">
        <f t="shared" si="219"/>
        <v>0</v>
      </c>
      <c r="M674" s="27">
        <f t="shared" si="219"/>
        <v>0</v>
      </c>
      <c r="N674" s="27">
        <f t="shared" si="219"/>
        <v>0</v>
      </c>
      <c r="O674" s="27">
        <f t="shared" si="219"/>
        <v>67676088.769999996</v>
      </c>
      <c r="P674" s="27">
        <f t="shared" ref="P674:P683" si="220">K674/H674</f>
        <v>4385.9501996085592</v>
      </c>
      <c r="Q674" s="27" t="s">
        <v>17</v>
      </c>
      <c r="R674" s="78" t="s">
        <v>17</v>
      </c>
      <c r="S674" s="48"/>
    </row>
    <row r="675" spans="1:21" ht="30" customHeight="1" x14ac:dyDescent="0.25">
      <c r="A675" s="212">
        <f>IF(B675&lt;&gt;"",MAX(A$1:A674)+1,"")</f>
        <v>606</v>
      </c>
      <c r="B675" s="223" t="s">
        <v>856</v>
      </c>
      <c r="C675" s="212">
        <v>1970</v>
      </c>
      <c r="D675" s="212" t="s">
        <v>1844</v>
      </c>
      <c r="E675" s="210" t="s">
        <v>16</v>
      </c>
      <c r="F675" s="212">
        <v>2</v>
      </c>
      <c r="G675" s="212">
        <v>2</v>
      </c>
      <c r="H675" s="211">
        <v>516</v>
      </c>
      <c r="I675" s="211">
        <v>0</v>
      </c>
      <c r="J675" s="211">
        <v>260</v>
      </c>
      <c r="K675" s="211">
        <f>SUM(L675:O675)</f>
        <v>4512748</v>
      </c>
      <c r="L675" s="211">
        <v>0</v>
      </c>
      <c r="M675" s="211">
        <v>0</v>
      </c>
      <c r="N675" s="211">
        <v>0</v>
      </c>
      <c r="O675" s="211">
        <f>IFERROR(
  IF(LOOKUP(2,1/($R$16:$R675&lt;&gt;""),$R$16:$R675)="12.2026",
    VLOOKUP(LOOKUP(2,1/($B$16:$B675&lt;&gt;""),$B$16:$B675), [1]Лист1!$C$12:$D$1205, 2, 0),
  IF(LOOKUP(2,1/($R$16:$R675&lt;&gt;""),$R$16:$R675)="12.2027",
    VLOOKUP(LOOKUP(2,1/($B$16:$B675&lt;&gt;""),$B$16:$B675), [1]Лист1!$C$1209:$D$2016, 2, 0),
  IF(LOOKUP(2,1/($R$16:$R675&lt;&gt;""),$R$16:$R675)="12.2028",
    VLOOKUP(LOOKUP(2,1/($B$16:$B675&lt;&gt;""),$B$16:$B675), [1]Лист1!$C$2020:$D$2907, 2, 0),
  ""))), "")</f>
        <v>4512748</v>
      </c>
      <c r="P675" s="211">
        <f>K675/H675</f>
        <v>8745.635658914729</v>
      </c>
      <c r="Q675" s="211">
        <v>9673</v>
      </c>
      <c r="R675" s="218" t="s">
        <v>563</v>
      </c>
    </row>
    <row r="676" spans="1:21" s="33" customFormat="1" ht="30" customHeight="1" x14ac:dyDescent="0.25">
      <c r="A676" s="309">
        <f>IF(B676&lt;&gt;"",MAX(A$1:A675)+1,"")</f>
        <v>607</v>
      </c>
      <c r="B676" s="317" t="s">
        <v>2371</v>
      </c>
      <c r="C676" s="307">
        <v>1965</v>
      </c>
      <c r="D676" s="309" t="s">
        <v>1844</v>
      </c>
      <c r="E676" s="307" t="s">
        <v>16</v>
      </c>
      <c r="F676" s="307">
        <v>2</v>
      </c>
      <c r="G676" s="307">
        <v>2</v>
      </c>
      <c r="H676" s="311">
        <v>430.8</v>
      </c>
      <c r="I676" s="311">
        <v>0</v>
      </c>
      <c r="J676" s="311">
        <v>368.8</v>
      </c>
      <c r="K676" s="211">
        <f t="shared" ref="K676:K678" si="221">SUM(L676:O676)</f>
        <v>3428631.9400000004</v>
      </c>
      <c r="L676" s="211">
        <v>0</v>
      </c>
      <c r="M676" s="211">
        <v>0</v>
      </c>
      <c r="N676" s="211">
        <v>0</v>
      </c>
      <c r="O676" s="211">
        <f>IFERROR(
  IF(LOOKUP(2,1/($R$16:$R676&lt;&gt;""),$R$16:$R676)="12.2026",
    VLOOKUP(LOOKUP(2,1/($B$16:$B676&lt;&gt;""),$B$16:$B676), [1]Лист1!$C$12:$D$1205, 2, 0),
  IF(LOOKUP(2,1/($R$16:$R676&lt;&gt;""),$R$16:$R676)="12.2027",
    VLOOKUP(LOOKUP(2,1/($B$16:$B676&lt;&gt;""),$B$16:$B676), [1]Лист1!$C$1209:$D$2016, 2, 0),
  IF(LOOKUP(2,1/($R$16:$R676&lt;&gt;""),$R$16:$R676)="12.2028",
    VLOOKUP(LOOKUP(2,1/($B$16:$B676&lt;&gt;""),$B$16:$B676), [1]Лист1!$C$2020:$D$2907, 2, 0),
  ""))), "")</f>
        <v>3428631.9400000004</v>
      </c>
      <c r="P676" s="211">
        <f t="shared" si="220"/>
        <v>7958.755663881152</v>
      </c>
      <c r="Q676" s="237">
        <v>9673</v>
      </c>
      <c r="R676" s="30" t="s">
        <v>565</v>
      </c>
      <c r="S676" s="32"/>
      <c r="T676" s="32"/>
      <c r="U676" s="32"/>
    </row>
    <row r="677" spans="1:21" s="33" customFormat="1" ht="30" customHeight="1" x14ac:dyDescent="0.25">
      <c r="A677" s="310"/>
      <c r="B677" s="318"/>
      <c r="C677" s="308"/>
      <c r="D677" s="310"/>
      <c r="E677" s="308"/>
      <c r="F677" s="308"/>
      <c r="G677" s="308"/>
      <c r="H677" s="312"/>
      <c r="I677" s="312"/>
      <c r="J677" s="312"/>
      <c r="K677" s="211">
        <f t="shared" ref="K677" si="222">SUM(L677:O677)</f>
        <v>2123066</v>
      </c>
      <c r="L677" s="211">
        <v>0</v>
      </c>
      <c r="M677" s="211">
        <v>0</v>
      </c>
      <c r="N677" s="211">
        <v>0</v>
      </c>
      <c r="O677" s="211">
        <f>IFERROR(
  IF(LOOKUP(2,1/($R$16:$R677&lt;&gt;""),$R$16:$R677)="12.2026",
    VLOOKUP(LOOKUP(2,1/($B$16:$B677&lt;&gt;""),$B$16:$B677), [1]Лист1!$C$12:$D$1205, 2, 0),
  IF(LOOKUP(2,1/($R$16:$R677&lt;&gt;""),$R$16:$R677)="12.2027",
    VLOOKUP(LOOKUP(2,1/($B$16:$B677&lt;&gt;""),$B$16:$B677), [1]Лист1!$C$1209:$D$2016, 2, 0),
  IF(LOOKUP(2,1/($R$16:$R677&lt;&gt;""),$R$16:$R677)="12.2028",
    VLOOKUP(LOOKUP(2,1/($B$16:$B677&lt;&gt;""),$B$16:$B677), [1]Лист1!$C$2020:$D$2907, 2, 0),
  ""))), "")</f>
        <v>2123066</v>
      </c>
      <c r="P677" s="211">
        <f>K677/H676</f>
        <v>4928.1940575673161</v>
      </c>
      <c r="Q677" s="237">
        <v>9673</v>
      </c>
      <c r="R677" s="30" t="s">
        <v>564</v>
      </c>
      <c r="S677" s="32"/>
      <c r="T677" s="32"/>
      <c r="U677" s="32"/>
    </row>
    <row r="678" spans="1:21" ht="30" customHeight="1" x14ac:dyDescent="0.25">
      <c r="A678" s="212">
        <f>IF(B678&lt;&gt;"",MAX(A$1:A677)+1,"")</f>
        <v>608</v>
      </c>
      <c r="B678" s="223" t="s">
        <v>852</v>
      </c>
      <c r="C678" s="212">
        <v>1967</v>
      </c>
      <c r="D678" s="212" t="s">
        <v>1844</v>
      </c>
      <c r="E678" s="210" t="s">
        <v>16</v>
      </c>
      <c r="F678" s="210">
        <v>2</v>
      </c>
      <c r="G678" s="210">
        <v>2</v>
      </c>
      <c r="H678" s="211">
        <v>439.5</v>
      </c>
      <c r="I678" s="211">
        <v>48</v>
      </c>
      <c r="J678" s="211">
        <v>391.5</v>
      </c>
      <c r="K678" s="211">
        <f t="shared" si="221"/>
        <v>57042.79</v>
      </c>
      <c r="L678" s="211">
        <v>0</v>
      </c>
      <c r="M678" s="211">
        <v>0</v>
      </c>
      <c r="N678" s="211">
        <v>0</v>
      </c>
      <c r="O678" s="211">
        <f>IFERROR(
  IF(LOOKUP(2,1/($R$16:$R678&lt;&gt;""),$R$16:$R678)="12.2026",
    VLOOKUP(LOOKUP(2,1/($B$16:$B678&lt;&gt;""),$B$16:$B678), [1]Лист1!$C$12:$D$1205, 2, 0),
  IF(LOOKUP(2,1/($R$16:$R678&lt;&gt;""),$R$16:$R678)="12.2027",
    VLOOKUP(LOOKUP(2,1/($B$16:$B678&lt;&gt;""),$B$16:$B678), [1]Лист1!$C$1209:$D$2016, 2, 0),
  IF(LOOKUP(2,1/($R$16:$R678&lt;&gt;""),$R$16:$R678)="12.2028",
    VLOOKUP(LOOKUP(2,1/($B$16:$B678&lt;&gt;""),$B$16:$B678), [1]Лист1!$C$2020:$D$2907, 2, 0),
  ""))), "")</f>
        <v>57042.79</v>
      </c>
      <c r="P678" s="211">
        <f t="shared" si="220"/>
        <v>129.79019340159272</v>
      </c>
      <c r="Q678" s="211">
        <v>9673</v>
      </c>
      <c r="R678" s="218" t="s">
        <v>564</v>
      </c>
    </row>
    <row r="679" spans="1:21" s="33" customFormat="1" ht="30" customHeight="1" x14ac:dyDescent="0.25">
      <c r="A679" s="309">
        <f>IF(B679&lt;&gt;"",MAX(A$1:A678)+1,"")</f>
        <v>609</v>
      </c>
      <c r="B679" s="317" t="s">
        <v>2372</v>
      </c>
      <c r="C679" s="307">
        <v>1965</v>
      </c>
      <c r="D679" s="309" t="s">
        <v>1844</v>
      </c>
      <c r="E679" s="307" t="s">
        <v>16</v>
      </c>
      <c r="F679" s="307">
        <v>2</v>
      </c>
      <c r="G679" s="307">
        <v>2</v>
      </c>
      <c r="H679" s="311">
        <v>418.7</v>
      </c>
      <c r="I679" s="311">
        <v>0</v>
      </c>
      <c r="J679" s="311">
        <v>251</v>
      </c>
      <c r="K679" s="211">
        <f t="shared" ref="K679:K681" si="223">SUM(L679:O679)</f>
        <v>3565000</v>
      </c>
      <c r="L679" s="211">
        <v>0</v>
      </c>
      <c r="M679" s="211">
        <v>0</v>
      </c>
      <c r="N679" s="211">
        <v>0</v>
      </c>
      <c r="O679" s="211">
        <f>IFERROR(
  IF(LOOKUP(2,1/($R$16:$R679&lt;&gt;""),$R$16:$R679)="12.2026",
    VLOOKUP(LOOKUP(2,1/($B$16:$B679&lt;&gt;""),$B$16:$B679), [1]Лист1!$C$12:$D$1205, 2, 0),
  IF(LOOKUP(2,1/($R$16:$R679&lt;&gt;""),$R$16:$R679)="12.2027",
    VLOOKUP(LOOKUP(2,1/($B$16:$B679&lt;&gt;""),$B$16:$B679), [1]Лист1!$C$1209:$D$2016, 2, 0),
  IF(LOOKUP(2,1/($R$16:$R679&lt;&gt;""),$R$16:$R679)="12.2028",
    VLOOKUP(LOOKUP(2,1/($B$16:$B679&lt;&gt;""),$B$16:$B679), [1]Лист1!$C$2020:$D$2907, 2, 0),
  ""))), "")</f>
        <v>3565000</v>
      </c>
      <c r="P679" s="211">
        <f t="shared" ref="P679" si="224">K679/H679</f>
        <v>8514.4494865058514</v>
      </c>
      <c r="Q679" s="237">
        <v>9673</v>
      </c>
      <c r="R679" s="30" t="s">
        <v>565</v>
      </c>
      <c r="S679" s="32"/>
      <c r="T679" s="32"/>
      <c r="U679" s="32"/>
    </row>
    <row r="680" spans="1:21" s="33" customFormat="1" ht="30" customHeight="1" x14ac:dyDescent="0.25">
      <c r="A680" s="323"/>
      <c r="B680" s="335"/>
      <c r="C680" s="327"/>
      <c r="D680" s="323"/>
      <c r="E680" s="327"/>
      <c r="F680" s="327"/>
      <c r="G680" s="327"/>
      <c r="H680" s="328"/>
      <c r="I680" s="328"/>
      <c r="J680" s="328"/>
      <c r="K680" s="211">
        <f t="shared" si="223"/>
        <v>1016291.63</v>
      </c>
      <c r="L680" s="211">
        <v>0</v>
      </c>
      <c r="M680" s="211">
        <v>0</v>
      </c>
      <c r="N680" s="211">
        <v>0</v>
      </c>
      <c r="O680" s="211">
        <f>IFERROR(
  IF(LOOKUP(2,1/($R$16:$R680&lt;&gt;""),$R$16:$R680)="12.2026",
    VLOOKUP(LOOKUP(2,1/($B$16:$B680&lt;&gt;""),$B$16:$B680), [1]Лист1!$C$12:$D$1205, 2, 0),
  IF(LOOKUP(2,1/($R$16:$R680&lt;&gt;""),$R$16:$R680)="12.2027",
    VLOOKUP(LOOKUP(2,1/($B$16:$B680&lt;&gt;""),$B$16:$B680), [1]Лист1!$C$1209:$D$2016, 2, 0),
  IF(LOOKUP(2,1/($R$16:$R680&lt;&gt;""),$R$16:$R680)="12.2028",
    VLOOKUP(LOOKUP(2,1/($B$16:$B680&lt;&gt;""),$B$16:$B680), [1]Лист1!$C$2020:$D$2907, 2, 0),
  ""))), "")</f>
        <v>1016291.63</v>
      </c>
      <c r="P680" s="211">
        <f>K680/H679</f>
        <v>2427.2549080487224</v>
      </c>
      <c r="Q680" s="237">
        <v>9673</v>
      </c>
      <c r="R680" s="30" t="s">
        <v>564</v>
      </c>
      <c r="S680" s="32"/>
      <c r="T680" s="32"/>
      <c r="U680" s="32"/>
    </row>
    <row r="681" spans="1:21" s="33" customFormat="1" ht="30" customHeight="1" x14ac:dyDescent="0.25">
      <c r="A681" s="310"/>
      <c r="B681" s="318"/>
      <c r="C681" s="308"/>
      <c r="D681" s="310"/>
      <c r="E681" s="308"/>
      <c r="F681" s="308"/>
      <c r="G681" s="308"/>
      <c r="H681" s="312"/>
      <c r="I681" s="312"/>
      <c r="J681" s="312"/>
      <c r="K681" s="211">
        <f t="shared" si="223"/>
        <v>1620432</v>
      </c>
      <c r="L681" s="211">
        <v>0</v>
      </c>
      <c r="M681" s="211">
        <v>0</v>
      </c>
      <c r="N681" s="211">
        <v>0</v>
      </c>
      <c r="O681" s="211">
        <f>IFERROR(
  IF(LOOKUP(2,1/($R$16:$R681&lt;&gt;""),$R$16:$R681)="12.2026",
    VLOOKUP(LOOKUP(2,1/($B$16:$B681&lt;&gt;""),$B$16:$B681), [1]Лист1!$C$12:$D$1205, 2, 0),
  IF(LOOKUP(2,1/($R$16:$R681&lt;&gt;""),$R$16:$R681)="12.2027",
    VLOOKUP(LOOKUP(2,1/($B$16:$B681&lt;&gt;""),$B$16:$B681), [1]Лист1!$C$1209:$D$2016, 2, 0),
  IF(LOOKUP(2,1/($R$16:$R681&lt;&gt;""),$R$16:$R681)="12.2028",
    VLOOKUP(LOOKUP(2,1/($B$16:$B681&lt;&gt;""),$B$16:$B681), [1]Лист1!$C$2020:$D$2907, 2, 0),
  ""))), "")</f>
        <v>1620432</v>
      </c>
      <c r="P681" s="211">
        <f>K681/H679</f>
        <v>3870.1504657272512</v>
      </c>
      <c r="Q681" s="237">
        <v>9673</v>
      </c>
      <c r="R681" s="30" t="s">
        <v>563</v>
      </c>
      <c r="S681" s="32"/>
      <c r="T681" s="32"/>
      <c r="U681" s="32"/>
    </row>
    <row r="682" spans="1:21" ht="30" customHeight="1" x14ac:dyDescent="0.25">
      <c r="A682" s="212">
        <f>IF(B682&lt;&gt;"",MAX(A$1:A681)+1,"")</f>
        <v>610</v>
      </c>
      <c r="B682" s="223" t="s">
        <v>853</v>
      </c>
      <c r="C682" s="212">
        <v>1965</v>
      </c>
      <c r="D682" s="212" t="s">
        <v>1844</v>
      </c>
      <c r="E682" s="212" t="s">
        <v>16</v>
      </c>
      <c r="F682" s="210">
        <v>2</v>
      </c>
      <c r="G682" s="210">
        <v>1</v>
      </c>
      <c r="H682" s="211">
        <v>421</v>
      </c>
      <c r="I682" s="211">
        <v>144</v>
      </c>
      <c r="J682" s="211">
        <v>277</v>
      </c>
      <c r="K682" s="211">
        <f>SUM(L682:O682)</f>
        <v>55019.86</v>
      </c>
      <c r="L682" s="211">
        <v>0</v>
      </c>
      <c r="M682" s="211">
        <v>0</v>
      </c>
      <c r="N682" s="211">
        <v>0</v>
      </c>
      <c r="O682" s="211">
        <f>IFERROR(
  IF(LOOKUP(2,1/($R$16:$R682&lt;&gt;""),$R$16:$R682)="12.2026",
    VLOOKUP(LOOKUP(2,1/($B$16:$B682&lt;&gt;""),$B$16:$B682), [1]Лист1!$C$12:$D$1205, 2, 0),
  IF(LOOKUP(2,1/($R$16:$R682&lt;&gt;""),$R$16:$R682)="12.2027",
    VLOOKUP(LOOKUP(2,1/($B$16:$B682&lt;&gt;""),$B$16:$B682), [1]Лист1!$C$1209:$D$2016, 2, 0),
  IF(LOOKUP(2,1/($R$16:$R682&lt;&gt;""),$R$16:$R682)="12.2028",
    VLOOKUP(LOOKUP(2,1/($B$16:$B682&lt;&gt;""),$B$16:$B682), [1]Лист1!$C$2020:$D$2907, 2, 0),
  ""))), "")</f>
        <v>55019.86</v>
      </c>
      <c r="P682" s="211">
        <f>K682/H682</f>
        <v>130.68850356294536</v>
      </c>
      <c r="Q682" s="211">
        <v>9673</v>
      </c>
      <c r="R682" s="218" t="s">
        <v>564</v>
      </c>
      <c r="S682" s="49"/>
      <c r="T682" s="49"/>
      <c r="U682" s="49"/>
    </row>
    <row r="683" spans="1:21" ht="30" customHeight="1" x14ac:dyDescent="0.25">
      <c r="A683" s="212">
        <f>IF(B683&lt;&gt;"",MAX(A$1:A682)+1,"")</f>
        <v>611</v>
      </c>
      <c r="B683" s="223" t="s">
        <v>846</v>
      </c>
      <c r="C683" s="212">
        <v>1973</v>
      </c>
      <c r="D683" s="212" t="s">
        <v>1844</v>
      </c>
      <c r="E683" s="212" t="s">
        <v>16</v>
      </c>
      <c r="F683" s="212">
        <v>2</v>
      </c>
      <c r="G683" s="212">
        <v>2</v>
      </c>
      <c r="H683" s="211">
        <v>705.6</v>
      </c>
      <c r="I683" s="211">
        <v>0</v>
      </c>
      <c r="J683" s="211">
        <v>650.9</v>
      </c>
      <c r="K683" s="211">
        <f t="shared" ref="K683" si="225">SUM(L683:O683)</f>
        <v>43501.2</v>
      </c>
      <c r="L683" s="211">
        <v>0</v>
      </c>
      <c r="M683" s="211">
        <v>0</v>
      </c>
      <c r="N683" s="211">
        <v>0</v>
      </c>
      <c r="O683" s="211">
        <f>IFERROR(
  IF(LOOKUP(2,1/($R$16:$R683&lt;&gt;""),$R$16:$R683)="12.2026",
    VLOOKUP(LOOKUP(2,1/($B$16:$B683&lt;&gt;""),$B$16:$B683), [1]Лист1!$C$12:$D$1205, 2, 0),
  IF(LOOKUP(2,1/($R$16:$R683&lt;&gt;""),$R$16:$R683)="12.2027",
    VLOOKUP(LOOKUP(2,1/($B$16:$B683&lt;&gt;""),$B$16:$B683), [1]Лист1!$C$1209:$D$2016, 2, 0),
  IF(LOOKUP(2,1/($R$16:$R683&lt;&gt;""),$R$16:$R683)="12.2028",
    VLOOKUP(LOOKUP(2,1/($B$16:$B683&lt;&gt;""),$B$16:$B683), [1]Лист1!$C$2020:$D$2907, 2, 0),
  ""))), "")</f>
        <v>43501.2</v>
      </c>
      <c r="P683" s="211">
        <f t="shared" si="220"/>
        <v>61.651360544217681</v>
      </c>
      <c r="Q683" s="211">
        <v>9673</v>
      </c>
      <c r="R683" s="218" t="s">
        <v>565</v>
      </c>
      <c r="S683" s="49"/>
      <c r="T683" s="49"/>
      <c r="U683" s="49"/>
    </row>
    <row r="684" spans="1:21" ht="30" customHeight="1" x14ac:dyDescent="0.25">
      <c r="A684" s="212">
        <f>IF(B684&lt;&gt;"",MAX(A$1:A683)+1,"")</f>
        <v>612</v>
      </c>
      <c r="B684" s="223" t="s">
        <v>847</v>
      </c>
      <c r="C684" s="212">
        <v>1968</v>
      </c>
      <c r="D684" s="212" t="s">
        <v>1844</v>
      </c>
      <c r="E684" s="210" t="s">
        <v>16</v>
      </c>
      <c r="F684" s="210">
        <v>2</v>
      </c>
      <c r="G684" s="210">
        <v>1</v>
      </c>
      <c r="H684" s="211">
        <v>342.7</v>
      </c>
      <c r="I684" s="211">
        <v>0</v>
      </c>
      <c r="J684" s="211">
        <v>313.39999999999998</v>
      </c>
      <c r="K684" s="211">
        <f t="shared" ref="K684:K705" si="226">SUM(L684:O684)</f>
        <v>19349</v>
      </c>
      <c r="L684" s="211">
        <v>0</v>
      </c>
      <c r="M684" s="211">
        <v>0</v>
      </c>
      <c r="N684" s="211">
        <v>0</v>
      </c>
      <c r="O684" s="211">
        <f>IFERROR(
  IF(LOOKUP(2,1/($R$16:$R684&lt;&gt;""),$R$16:$R684)="12.2026",
    VLOOKUP(LOOKUP(2,1/($B$16:$B684&lt;&gt;""),$B$16:$B684), [1]Лист1!$C$12:$D$1205, 2, 0),
  IF(LOOKUP(2,1/($R$16:$R684&lt;&gt;""),$R$16:$R684)="12.2027",
    VLOOKUP(LOOKUP(2,1/($B$16:$B684&lt;&gt;""),$B$16:$B684), [1]Лист1!$C$1209:$D$2016, 2, 0),
  IF(LOOKUP(2,1/($R$16:$R684&lt;&gt;""),$R$16:$R684)="12.2028",
    VLOOKUP(LOOKUP(2,1/($B$16:$B684&lt;&gt;""),$B$16:$B684), [1]Лист1!$C$2020:$D$2907, 2, 0),
  ""))), "")</f>
        <v>19349</v>
      </c>
      <c r="P684" s="211">
        <f t="shared" ref="P684:P705" si="227">K684/H684</f>
        <v>56.460461044645463</v>
      </c>
      <c r="Q684" s="211">
        <v>9673</v>
      </c>
      <c r="R684" s="218" t="s">
        <v>565</v>
      </c>
    </row>
    <row r="685" spans="1:21" ht="30" customHeight="1" x14ac:dyDescent="0.25">
      <c r="A685" s="212">
        <f>IF(B685&lt;&gt;"",MAX(A$1:A684)+1,"")</f>
        <v>613</v>
      </c>
      <c r="B685" s="223" t="s">
        <v>848</v>
      </c>
      <c r="C685" s="212">
        <v>1988</v>
      </c>
      <c r="D685" s="212" t="s">
        <v>1844</v>
      </c>
      <c r="E685" s="210" t="s">
        <v>16</v>
      </c>
      <c r="F685" s="210">
        <v>2</v>
      </c>
      <c r="G685" s="210">
        <v>2</v>
      </c>
      <c r="H685" s="211">
        <v>397.2</v>
      </c>
      <c r="I685" s="211">
        <v>0</v>
      </c>
      <c r="J685" s="211">
        <v>396</v>
      </c>
      <c r="K685" s="211">
        <f t="shared" si="226"/>
        <v>17696.990000000002</v>
      </c>
      <c r="L685" s="211">
        <v>0</v>
      </c>
      <c r="M685" s="211">
        <v>0</v>
      </c>
      <c r="N685" s="211">
        <v>0</v>
      </c>
      <c r="O685" s="211">
        <f>IFERROR(
  IF(LOOKUP(2,1/($R$16:$R685&lt;&gt;""),$R$16:$R685)="12.2026",
    VLOOKUP(LOOKUP(2,1/($B$16:$B685&lt;&gt;""),$B$16:$B685), [1]Лист1!$C$12:$D$1205, 2, 0),
  IF(LOOKUP(2,1/($R$16:$R685&lt;&gt;""),$R$16:$R685)="12.2027",
    VLOOKUP(LOOKUP(2,1/($B$16:$B685&lt;&gt;""),$B$16:$B685), [1]Лист1!$C$1209:$D$2016, 2, 0),
  IF(LOOKUP(2,1/($R$16:$R685&lt;&gt;""),$R$16:$R685)="12.2028",
    VLOOKUP(LOOKUP(2,1/($B$16:$B685&lt;&gt;""),$B$16:$B685), [1]Лист1!$C$2020:$D$2907, 2, 0),
  ""))), "")</f>
        <v>17696.990000000002</v>
      </c>
      <c r="P685" s="211">
        <f t="shared" si="227"/>
        <v>44.554355488418935</v>
      </c>
      <c r="Q685" s="211">
        <v>9673</v>
      </c>
      <c r="R685" s="218" t="s">
        <v>565</v>
      </c>
      <c r="S685" s="49"/>
      <c r="T685" s="49"/>
      <c r="U685" s="49"/>
    </row>
    <row r="686" spans="1:21" ht="30" customHeight="1" x14ac:dyDescent="0.25">
      <c r="A686" s="309">
        <f>IF(B686&lt;&gt;"",MAX(A$1:A685)+1,"")</f>
        <v>614</v>
      </c>
      <c r="B686" s="317" t="s">
        <v>849</v>
      </c>
      <c r="C686" s="309">
        <v>1973</v>
      </c>
      <c r="D686" s="309" t="s">
        <v>1844</v>
      </c>
      <c r="E686" s="307" t="s">
        <v>16</v>
      </c>
      <c r="F686" s="307">
        <v>2</v>
      </c>
      <c r="G686" s="307">
        <v>2</v>
      </c>
      <c r="H686" s="311">
        <v>770.6</v>
      </c>
      <c r="I686" s="311">
        <v>0</v>
      </c>
      <c r="J686" s="311">
        <v>716.6</v>
      </c>
      <c r="K686" s="211">
        <f t="shared" si="226"/>
        <v>41970.86</v>
      </c>
      <c r="L686" s="211">
        <v>0</v>
      </c>
      <c r="M686" s="211">
        <v>0</v>
      </c>
      <c r="N686" s="211">
        <v>0</v>
      </c>
      <c r="O686" s="211">
        <f>IFERROR(
  IF(LOOKUP(2,1/($R$16:$R686&lt;&gt;""),$R$16:$R686)="12.2026",
    VLOOKUP(LOOKUP(2,1/($B$16:$B686&lt;&gt;""),$B$16:$B686), [1]Лист1!$C$12:$D$1205, 2, 0),
  IF(LOOKUP(2,1/($R$16:$R686&lt;&gt;""),$R$16:$R686)="12.2027",
    VLOOKUP(LOOKUP(2,1/($B$16:$B686&lt;&gt;""),$B$16:$B686), [1]Лист1!$C$1209:$D$2016, 2, 0),
  IF(LOOKUP(2,1/($R$16:$R686&lt;&gt;""),$R$16:$R686)="12.2028",
    VLOOKUP(LOOKUP(2,1/($B$16:$B686&lt;&gt;""),$B$16:$B686), [1]Лист1!$C$2020:$D$2907, 2, 0),
  ""))), "")</f>
        <v>41970.86</v>
      </c>
      <c r="P686" s="211">
        <f t="shared" si="227"/>
        <v>54.465169997404622</v>
      </c>
      <c r="Q686" s="211">
        <v>9673</v>
      </c>
      <c r="R686" s="218" t="s">
        <v>565</v>
      </c>
    </row>
    <row r="687" spans="1:21" ht="30" customHeight="1" x14ac:dyDescent="0.25">
      <c r="A687" s="310"/>
      <c r="B687" s="318"/>
      <c r="C687" s="310"/>
      <c r="D687" s="310"/>
      <c r="E687" s="308"/>
      <c r="F687" s="308"/>
      <c r="G687" s="308"/>
      <c r="H687" s="312"/>
      <c r="I687" s="312"/>
      <c r="J687" s="312"/>
      <c r="K687" s="211">
        <f t="shared" si="226"/>
        <v>2635000</v>
      </c>
      <c r="L687" s="211">
        <v>0</v>
      </c>
      <c r="M687" s="211">
        <v>0</v>
      </c>
      <c r="N687" s="211">
        <v>0</v>
      </c>
      <c r="O687" s="295">
        <f>IFERROR(
  IF(LOOKUP(2,1/($R$16:$R687&lt;&gt;""),$R$16:$R687)="12.2026",
    VLOOKUP(LOOKUP(2,1/($B$16:$B687&lt;&gt;""),$B$16:$B687), [1]Лист1!$C$12:$D$1205, 2, 0),
  IF(LOOKUP(2,1/($R$16:$R687&lt;&gt;""),$R$16:$R687)="12.2027",
    VLOOKUP(LOOKUP(2,1/($B$16:$B687&lt;&gt;""),$B$16:$B687), [1]Лист1!$C$1209:$D$2016, 2, 0),
  IF(LOOKUP(2,1/($R$16:$R687&lt;&gt;""),$R$16:$R687)="12.2028",
    VLOOKUP(LOOKUP(2,1/($B$16:$B687&lt;&gt;""),$B$16:$B687), [1]Лист1!$C$2020:$D$2907, 2, 0),
  ""))), "")</f>
        <v>2635000</v>
      </c>
      <c r="P687" s="211">
        <f>K687/H686</f>
        <v>3419.4134440695561</v>
      </c>
      <c r="Q687" s="237">
        <v>9673</v>
      </c>
      <c r="R687" s="218" t="s">
        <v>564</v>
      </c>
      <c r="S687" s="49"/>
      <c r="T687" s="49"/>
      <c r="U687" s="49"/>
    </row>
    <row r="688" spans="1:21" ht="30" customHeight="1" x14ac:dyDescent="0.25">
      <c r="A688" s="212">
        <f>IF(B688&lt;&gt;"",MAX(A$1:A687)+1,"")</f>
        <v>615</v>
      </c>
      <c r="B688" s="223" t="s">
        <v>850</v>
      </c>
      <c r="C688" s="212">
        <v>1971</v>
      </c>
      <c r="D688" s="212" t="s">
        <v>1844</v>
      </c>
      <c r="E688" s="210" t="s">
        <v>16</v>
      </c>
      <c r="F688" s="210">
        <v>2</v>
      </c>
      <c r="G688" s="210">
        <v>2</v>
      </c>
      <c r="H688" s="211">
        <v>744.1</v>
      </c>
      <c r="I688" s="211">
        <v>0</v>
      </c>
      <c r="J688" s="211">
        <v>682.1</v>
      </c>
      <c r="K688" s="211">
        <f t="shared" si="226"/>
        <v>41970.86</v>
      </c>
      <c r="L688" s="211">
        <v>0</v>
      </c>
      <c r="M688" s="211">
        <v>0</v>
      </c>
      <c r="N688" s="211">
        <v>0</v>
      </c>
      <c r="O688" s="211">
        <f>IFERROR(
  IF(LOOKUP(2,1/($R$16:$R688&lt;&gt;""),$R$16:$R688)="12.2026",
    VLOOKUP(LOOKUP(2,1/($B$16:$B688&lt;&gt;""),$B$16:$B688), [1]Лист1!$C$12:$D$1205, 2, 0),
  IF(LOOKUP(2,1/($R$16:$R688&lt;&gt;""),$R$16:$R688)="12.2027",
    VLOOKUP(LOOKUP(2,1/($B$16:$B688&lt;&gt;""),$B$16:$B688), [1]Лист1!$C$1209:$D$2016, 2, 0),
  IF(LOOKUP(2,1/($R$16:$R688&lt;&gt;""),$R$16:$R688)="12.2028",
    VLOOKUP(LOOKUP(2,1/($B$16:$B688&lt;&gt;""),$B$16:$B688), [1]Лист1!$C$2020:$D$2907, 2, 0),
  ""))), "")</f>
        <v>41970.86</v>
      </c>
      <c r="P688" s="211">
        <f t="shared" si="227"/>
        <v>56.4048649375084</v>
      </c>
      <c r="Q688" s="211">
        <v>9673</v>
      </c>
      <c r="R688" s="218" t="s">
        <v>565</v>
      </c>
      <c r="S688" s="49"/>
      <c r="T688" s="49"/>
      <c r="U688" s="49"/>
    </row>
    <row r="689" spans="1:21" ht="30" customHeight="1" x14ac:dyDescent="0.25">
      <c r="A689" s="212">
        <f>IF(B689&lt;&gt;"",MAX(A$1:A688)+1,"")</f>
        <v>616</v>
      </c>
      <c r="B689" s="223" t="s">
        <v>854</v>
      </c>
      <c r="C689" s="212">
        <v>1973</v>
      </c>
      <c r="D689" s="212" t="s">
        <v>1844</v>
      </c>
      <c r="E689" s="210" t="s">
        <v>16</v>
      </c>
      <c r="F689" s="210">
        <v>2</v>
      </c>
      <c r="G689" s="210">
        <v>1</v>
      </c>
      <c r="H689" s="211">
        <v>370.5</v>
      </c>
      <c r="I689" s="211">
        <v>0</v>
      </c>
      <c r="J689" s="211">
        <v>340</v>
      </c>
      <c r="K689" s="211">
        <f t="shared" si="226"/>
        <v>55019.86</v>
      </c>
      <c r="L689" s="211">
        <v>0</v>
      </c>
      <c r="M689" s="211">
        <v>0</v>
      </c>
      <c r="N689" s="211">
        <v>0</v>
      </c>
      <c r="O689" s="211">
        <f>IFERROR(
  IF(LOOKUP(2,1/($R$16:$R689&lt;&gt;""),$R$16:$R689)="12.2026",
    VLOOKUP(LOOKUP(2,1/($B$16:$B689&lt;&gt;""),$B$16:$B689), [1]Лист1!$C$12:$D$1205, 2, 0),
  IF(LOOKUP(2,1/($R$16:$R689&lt;&gt;""),$R$16:$R689)="12.2027",
    VLOOKUP(LOOKUP(2,1/($B$16:$B689&lt;&gt;""),$B$16:$B689), [1]Лист1!$C$1209:$D$2016, 2, 0),
  IF(LOOKUP(2,1/($R$16:$R689&lt;&gt;""),$R$16:$R689)="12.2028",
    VLOOKUP(LOOKUP(2,1/($B$16:$B689&lt;&gt;""),$B$16:$B689), [1]Лист1!$C$2020:$D$2907, 2, 0),
  ""))), "")</f>
        <v>55019.86</v>
      </c>
      <c r="P689" s="211">
        <f t="shared" si="227"/>
        <v>148.50164642375168</v>
      </c>
      <c r="Q689" s="211">
        <v>9673</v>
      </c>
      <c r="R689" s="218" t="s">
        <v>564</v>
      </c>
    </row>
    <row r="690" spans="1:21" ht="30" customHeight="1" x14ac:dyDescent="0.25">
      <c r="A690" s="212">
        <f>IF(B690&lt;&gt;"",MAX(A$1:A689)+1,"")</f>
        <v>617</v>
      </c>
      <c r="B690" s="223" t="s">
        <v>2127</v>
      </c>
      <c r="C690" s="212">
        <v>1970</v>
      </c>
      <c r="D690" s="212" t="s">
        <v>1844</v>
      </c>
      <c r="E690" s="210" t="s">
        <v>16</v>
      </c>
      <c r="F690" s="210">
        <v>2</v>
      </c>
      <c r="G690" s="210">
        <v>2</v>
      </c>
      <c r="H690" s="211">
        <v>426.9</v>
      </c>
      <c r="I690" s="211">
        <v>0</v>
      </c>
      <c r="J690" s="211">
        <v>368.3</v>
      </c>
      <c r="K690" s="211">
        <f t="shared" si="226"/>
        <v>55665.01</v>
      </c>
      <c r="L690" s="211">
        <v>0</v>
      </c>
      <c r="M690" s="211">
        <v>0</v>
      </c>
      <c r="N690" s="211">
        <v>0</v>
      </c>
      <c r="O690" s="211">
        <f>IFERROR(
  IF(LOOKUP(2,1/($R$16:$R690&lt;&gt;""),$R$16:$R690)="12.2026",
    VLOOKUP(LOOKUP(2,1/($B$16:$B690&lt;&gt;""),$B$16:$B690), [1]Лист1!$C$12:$D$1205, 2, 0),
  IF(LOOKUP(2,1/($R$16:$R690&lt;&gt;""),$R$16:$R690)="12.2027",
    VLOOKUP(LOOKUP(2,1/($B$16:$B690&lt;&gt;""),$B$16:$B690), [1]Лист1!$C$1209:$D$2016, 2, 0),
  IF(LOOKUP(2,1/($R$16:$R690&lt;&gt;""),$R$16:$R690)="12.2028",
    VLOOKUP(LOOKUP(2,1/($B$16:$B690&lt;&gt;""),$B$16:$B690), [1]Лист1!$C$2020:$D$2907, 2, 0),
  ""))), "")</f>
        <v>55665.01</v>
      </c>
      <c r="P690" s="211">
        <f t="shared" si="227"/>
        <v>130.39355821035372</v>
      </c>
      <c r="Q690" s="211">
        <v>9673</v>
      </c>
      <c r="R690" s="218" t="s">
        <v>564</v>
      </c>
    </row>
    <row r="691" spans="1:21" ht="30" customHeight="1" x14ac:dyDescent="0.25">
      <c r="A691" s="212">
        <f>IF(B691&lt;&gt;"",MAX(A$1:A690)+1,"")</f>
        <v>618</v>
      </c>
      <c r="B691" s="223" t="s">
        <v>2128</v>
      </c>
      <c r="C691" s="212">
        <v>1970</v>
      </c>
      <c r="D691" s="212" t="s">
        <v>1844</v>
      </c>
      <c r="E691" s="210" t="s">
        <v>16</v>
      </c>
      <c r="F691" s="210">
        <v>2</v>
      </c>
      <c r="G691" s="210">
        <v>1</v>
      </c>
      <c r="H691" s="211">
        <v>345.9</v>
      </c>
      <c r="I691" s="211">
        <v>0</v>
      </c>
      <c r="J691" s="211">
        <v>299.5</v>
      </c>
      <c r="K691" s="211">
        <f t="shared" si="226"/>
        <v>46807.87</v>
      </c>
      <c r="L691" s="211">
        <v>0</v>
      </c>
      <c r="M691" s="211">
        <v>0</v>
      </c>
      <c r="N691" s="211">
        <v>0</v>
      </c>
      <c r="O691" s="211">
        <f>IFERROR(
  IF(LOOKUP(2,1/($R$16:$R691&lt;&gt;""),$R$16:$R691)="12.2026",
    VLOOKUP(LOOKUP(2,1/($B$16:$B691&lt;&gt;""),$B$16:$B691), [1]Лист1!$C$12:$D$1205, 2, 0),
  IF(LOOKUP(2,1/($R$16:$R691&lt;&gt;""),$R$16:$R691)="12.2027",
    VLOOKUP(LOOKUP(2,1/($B$16:$B691&lt;&gt;""),$B$16:$B691), [1]Лист1!$C$1209:$D$2016, 2, 0),
  IF(LOOKUP(2,1/($R$16:$R691&lt;&gt;""),$R$16:$R691)="12.2028",
    VLOOKUP(LOOKUP(2,1/($B$16:$B691&lt;&gt;""),$B$16:$B691), [1]Лист1!$C$2020:$D$2907, 2, 0),
  ""))), "")</f>
        <v>46807.87</v>
      </c>
      <c r="P691" s="211">
        <f t="shared" si="227"/>
        <v>135.32197166811218</v>
      </c>
      <c r="Q691" s="211">
        <v>9673</v>
      </c>
      <c r="R691" s="218" t="s">
        <v>564</v>
      </c>
      <c r="S691" s="49"/>
      <c r="T691" s="49"/>
      <c r="U691" s="49"/>
    </row>
    <row r="692" spans="1:21" ht="30" customHeight="1" x14ac:dyDescent="0.25">
      <c r="A692" s="212">
        <f>IF(B692&lt;&gt;"",MAX(A$1:A691)+1,"")</f>
        <v>619</v>
      </c>
      <c r="B692" s="223" t="s">
        <v>2129</v>
      </c>
      <c r="C692" s="212">
        <v>1972</v>
      </c>
      <c r="D692" s="212" t="s">
        <v>1844</v>
      </c>
      <c r="E692" s="210" t="s">
        <v>16</v>
      </c>
      <c r="F692" s="210">
        <v>2</v>
      </c>
      <c r="G692" s="210">
        <v>2</v>
      </c>
      <c r="H692" s="211">
        <v>699.2</v>
      </c>
      <c r="I692" s="211">
        <v>0</v>
      </c>
      <c r="J692" s="211">
        <v>694.1</v>
      </c>
      <c r="K692" s="211">
        <f t="shared" si="226"/>
        <v>33773.64</v>
      </c>
      <c r="L692" s="211">
        <v>0</v>
      </c>
      <c r="M692" s="211">
        <v>0</v>
      </c>
      <c r="N692" s="211">
        <v>0</v>
      </c>
      <c r="O692" s="211">
        <f>IFERROR(
  IF(LOOKUP(2,1/($R$16:$R692&lt;&gt;""),$R$16:$R692)="12.2026",
    VLOOKUP(LOOKUP(2,1/($B$16:$B692&lt;&gt;""),$B$16:$B692), [1]Лист1!$C$12:$D$1205, 2, 0),
  IF(LOOKUP(2,1/($R$16:$R692&lt;&gt;""),$R$16:$R692)="12.2027",
    VLOOKUP(LOOKUP(2,1/($B$16:$B692&lt;&gt;""),$B$16:$B692), [1]Лист1!$C$1209:$D$2016, 2, 0),
  IF(LOOKUP(2,1/($R$16:$R692&lt;&gt;""),$R$16:$R692)="12.2028",
    VLOOKUP(LOOKUP(2,1/($B$16:$B692&lt;&gt;""),$B$16:$B692), [1]Лист1!$C$2020:$D$2907, 2, 0),
  ""))), "")</f>
        <v>33773.64</v>
      </c>
      <c r="P692" s="211">
        <f t="shared" si="227"/>
        <v>48.303260869565214</v>
      </c>
      <c r="Q692" s="211">
        <v>9673</v>
      </c>
      <c r="R692" s="218" t="s">
        <v>565</v>
      </c>
    </row>
    <row r="693" spans="1:21" ht="30" customHeight="1" x14ac:dyDescent="0.25">
      <c r="A693" s="212">
        <f>IF(B693&lt;&gt;"",MAX(A$1:A692)+1,"")</f>
        <v>620</v>
      </c>
      <c r="B693" s="223" t="s">
        <v>2130</v>
      </c>
      <c r="C693" s="212">
        <v>1970</v>
      </c>
      <c r="D693" s="212" t="s">
        <v>1844</v>
      </c>
      <c r="E693" s="210" t="s">
        <v>16</v>
      </c>
      <c r="F693" s="210">
        <v>2</v>
      </c>
      <c r="G693" s="210">
        <v>2</v>
      </c>
      <c r="H693" s="211">
        <v>782.5</v>
      </c>
      <c r="I693" s="211">
        <v>0</v>
      </c>
      <c r="J693" s="211">
        <v>725.2</v>
      </c>
      <c r="K693" s="211">
        <f t="shared" ref="K693:K694" si="228">SUM(L693:O693)</f>
        <v>65010.8</v>
      </c>
      <c r="L693" s="211">
        <v>0</v>
      </c>
      <c r="M693" s="211">
        <v>0</v>
      </c>
      <c r="N693" s="211">
        <v>0</v>
      </c>
      <c r="O693" s="211">
        <f>IFERROR(
  IF(LOOKUP(2,1/($R$16:$R693&lt;&gt;""),$R$16:$R693)="12.2026",
    VLOOKUP(LOOKUP(2,1/($B$16:$B693&lt;&gt;""),$B$16:$B693), [1]Лист1!$C$12:$D$1205, 2, 0),
  IF(LOOKUP(2,1/($R$16:$R693&lt;&gt;""),$R$16:$R693)="12.2027",
    VLOOKUP(LOOKUP(2,1/($B$16:$B693&lt;&gt;""),$B$16:$B693), [1]Лист1!$C$1209:$D$2016, 2, 0),
  IF(LOOKUP(2,1/($R$16:$R693&lt;&gt;""),$R$16:$R693)="12.2028",
    VLOOKUP(LOOKUP(2,1/($B$16:$B693&lt;&gt;""),$B$16:$B693), [1]Лист1!$C$2020:$D$2907, 2, 0),
  ""))), "")</f>
        <v>65010.8</v>
      </c>
      <c r="P693" s="211">
        <f t="shared" ref="P693:P694" si="229">K693/H693</f>
        <v>83.080894568690098</v>
      </c>
      <c r="Q693" s="211">
        <v>9673</v>
      </c>
      <c r="R693" s="218" t="s">
        <v>564</v>
      </c>
      <c r="S693" s="49"/>
      <c r="T693" s="49"/>
      <c r="U693" s="49"/>
    </row>
    <row r="694" spans="1:21" ht="30" customHeight="1" x14ac:dyDescent="0.25">
      <c r="A694" s="253">
        <f>IF(B694&lt;&gt;"",MAX(A$1:A693)+1,"")</f>
        <v>621</v>
      </c>
      <c r="B694" s="257" t="s">
        <v>2131</v>
      </c>
      <c r="C694" s="253">
        <v>1970</v>
      </c>
      <c r="D694" s="253" t="s">
        <v>1844</v>
      </c>
      <c r="E694" s="251" t="s">
        <v>16</v>
      </c>
      <c r="F694" s="251">
        <v>2</v>
      </c>
      <c r="G694" s="251">
        <v>2</v>
      </c>
      <c r="H694" s="255">
        <v>763.5</v>
      </c>
      <c r="I694" s="255">
        <v>0</v>
      </c>
      <c r="J694" s="255">
        <v>715.8</v>
      </c>
      <c r="K694" s="255">
        <f t="shared" si="228"/>
        <v>63682.5</v>
      </c>
      <c r="L694" s="255">
        <v>0</v>
      </c>
      <c r="M694" s="255">
        <v>0</v>
      </c>
      <c r="N694" s="255">
        <v>0</v>
      </c>
      <c r="O694" s="255">
        <f>IFERROR(
  IF(LOOKUP(2,1/($R$16:$R694&lt;&gt;""),$R$16:$R694)="12.2026",
    VLOOKUP(LOOKUP(2,1/($B$16:$B694&lt;&gt;""),$B$16:$B694), [1]Лист1!$C$12:$D$1205, 2, 0),
  IF(LOOKUP(2,1/($R$16:$R694&lt;&gt;""),$R$16:$R694)="12.2027",
    VLOOKUP(LOOKUP(2,1/($B$16:$B694&lt;&gt;""),$B$16:$B694), [1]Лист1!$C$1209:$D$2016, 2, 0),
  IF(LOOKUP(2,1/($R$16:$R694&lt;&gt;""),$R$16:$R694)="12.2028",
    VLOOKUP(LOOKUP(2,1/($B$16:$B694&lt;&gt;""),$B$16:$B694), [1]Лист1!$C$2020:$D$2907, 2, 0),
  ""))), "")</f>
        <v>63682.5</v>
      </c>
      <c r="P694" s="255">
        <f t="shared" si="229"/>
        <v>83.40864440078586</v>
      </c>
      <c r="Q694" s="255">
        <v>9673</v>
      </c>
      <c r="R694" s="101" t="s">
        <v>564</v>
      </c>
    </row>
    <row r="695" spans="1:21" s="112" customFormat="1" ht="30" customHeight="1" x14ac:dyDescent="0.25">
      <c r="A695" s="285">
        <f>IF(B695&lt;&gt;"",MAX(A$1:A694)+1,"")</f>
        <v>622</v>
      </c>
      <c r="B695" s="283" t="s">
        <v>2706</v>
      </c>
      <c r="C695" s="285">
        <v>1966</v>
      </c>
      <c r="D695" s="285" t="s">
        <v>1844</v>
      </c>
      <c r="E695" s="285" t="s">
        <v>16</v>
      </c>
      <c r="F695" s="74">
        <v>2</v>
      </c>
      <c r="G695" s="74">
        <v>2</v>
      </c>
      <c r="H695" s="282">
        <v>418.8</v>
      </c>
      <c r="I695" s="40">
        <v>0</v>
      </c>
      <c r="J695" s="40">
        <v>371.3</v>
      </c>
      <c r="K695" s="282">
        <f t="shared" si="226"/>
        <v>2076231</v>
      </c>
      <c r="L695" s="282">
        <v>0</v>
      </c>
      <c r="M695" s="282">
        <v>0</v>
      </c>
      <c r="N695" s="282">
        <v>0</v>
      </c>
      <c r="O695" s="282">
        <f>IFERROR(
  IF(LOOKUP(2,1/($R$16:$R695&lt;&gt;""),$R$16:$R695)="12.2026",
    VLOOKUP(LOOKUP(2,1/($B$16:$B695&lt;&gt;""),$B$16:$B695), [1]Лист1!$C$12:$D$1205, 2, 0),
  IF(LOOKUP(2,1/($R$16:$R695&lt;&gt;""),$R$16:$R695)="12.2027",
    VLOOKUP(LOOKUP(2,1/($B$16:$B695&lt;&gt;""),$B$16:$B695), [1]Лист1!$C$1209:$D$2016, 2, 0),
  IF(LOOKUP(2,1/($R$16:$R695&lt;&gt;""),$R$16:$R695)="12.2028",
    VLOOKUP(LOOKUP(2,1/($B$16:$B695&lt;&gt;""),$B$16:$B695), [1]Лист1!$C$2020:$D$2907, 2, 0),
  ""))), "")</f>
        <v>2076231</v>
      </c>
      <c r="P695" s="282">
        <f t="shared" si="227"/>
        <v>4957.5716332378224</v>
      </c>
      <c r="Q695" s="282">
        <v>9673</v>
      </c>
      <c r="R695" s="294" t="s">
        <v>563</v>
      </c>
      <c r="S695" s="141"/>
      <c r="T695" s="111"/>
      <c r="U695" s="111"/>
    </row>
    <row r="696" spans="1:21" ht="30" customHeight="1" x14ac:dyDescent="0.25">
      <c r="A696" s="254">
        <f>IF(B696&lt;&gt;"",MAX(A$1:A695)+1,"")</f>
        <v>623</v>
      </c>
      <c r="B696" s="258" t="s">
        <v>855</v>
      </c>
      <c r="C696" s="254">
        <v>1968</v>
      </c>
      <c r="D696" s="254" t="s">
        <v>1844</v>
      </c>
      <c r="E696" s="252" t="s">
        <v>16</v>
      </c>
      <c r="F696" s="252">
        <v>2</v>
      </c>
      <c r="G696" s="252">
        <v>2</v>
      </c>
      <c r="H696" s="256">
        <v>503</v>
      </c>
      <c r="I696" s="256">
        <v>0</v>
      </c>
      <c r="J696" s="256">
        <v>501.3</v>
      </c>
      <c r="K696" s="256">
        <f t="shared" si="226"/>
        <v>63986.35</v>
      </c>
      <c r="L696" s="256">
        <v>0</v>
      </c>
      <c r="M696" s="256">
        <v>0</v>
      </c>
      <c r="N696" s="256">
        <v>0</v>
      </c>
      <c r="O696" s="256">
        <f>IFERROR(
  IF(LOOKUP(2,1/($R$16:$R696&lt;&gt;""),$R$16:$R696)="12.2026",
    VLOOKUP(LOOKUP(2,1/($B$16:$B696&lt;&gt;""),$B$16:$B696), [1]Лист1!$C$12:$D$1205, 2, 0),
  IF(LOOKUP(2,1/($R$16:$R696&lt;&gt;""),$R$16:$R696)="12.2027",
    VLOOKUP(LOOKUP(2,1/($B$16:$B696&lt;&gt;""),$B$16:$B696), [1]Лист1!$C$1209:$D$2016, 2, 0),
  IF(LOOKUP(2,1/($R$16:$R696&lt;&gt;""),$R$16:$R696)="12.2028",
    VLOOKUP(LOOKUP(2,1/($B$16:$B696&lt;&gt;""),$B$16:$B696), [1]Лист1!$C$2020:$D$2907, 2, 0),
  ""))), "")</f>
        <v>63986.35</v>
      </c>
      <c r="P696" s="256">
        <f t="shared" si="227"/>
        <v>127.20944333996023</v>
      </c>
      <c r="Q696" s="256">
        <v>9673</v>
      </c>
      <c r="R696" s="188" t="s">
        <v>564</v>
      </c>
      <c r="S696" s="49"/>
      <c r="T696" s="49"/>
      <c r="U696" s="49"/>
    </row>
    <row r="697" spans="1:21" ht="30" customHeight="1" x14ac:dyDescent="0.25">
      <c r="A697" s="212">
        <f>IF(B697&lt;&gt;"",MAX(A$1:A696)+1,"")</f>
        <v>624</v>
      </c>
      <c r="B697" s="223" t="s">
        <v>480</v>
      </c>
      <c r="C697" s="212">
        <v>1964</v>
      </c>
      <c r="D697" s="212" t="s">
        <v>1844</v>
      </c>
      <c r="E697" s="210" t="s">
        <v>16</v>
      </c>
      <c r="F697" s="210">
        <v>2</v>
      </c>
      <c r="G697" s="210">
        <v>2</v>
      </c>
      <c r="H697" s="211">
        <v>425.7</v>
      </c>
      <c r="I697" s="211">
        <v>0</v>
      </c>
      <c r="J697" s="211">
        <v>380.4</v>
      </c>
      <c r="K697" s="211">
        <f t="shared" si="226"/>
        <v>2596836.1</v>
      </c>
      <c r="L697" s="211">
        <v>0</v>
      </c>
      <c r="M697" s="211">
        <v>0</v>
      </c>
      <c r="N697" s="211">
        <v>0</v>
      </c>
      <c r="O697" s="211">
        <f>IFERROR(
  IF(LOOKUP(2,1/($R$16:$R697&lt;&gt;""),$R$16:$R697)="12.2026",
    VLOOKUP(LOOKUP(2,1/($B$16:$B697&lt;&gt;""),$B$16:$B697), [1]Лист1!$C$12:$D$1205, 2, 0),
  IF(LOOKUP(2,1/($R$16:$R697&lt;&gt;""),$R$16:$R697)="12.2027",
    VLOOKUP(LOOKUP(2,1/($B$16:$B697&lt;&gt;""),$B$16:$B697), [1]Лист1!$C$1209:$D$2016, 2, 0),
  IF(LOOKUP(2,1/($R$16:$R697&lt;&gt;""),$R$16:$R697)="12.2028",
    VLOOKUP(LOOKUP(2,1/($B$16:$B697&lt;&gt;""),$B$16:$B697), [1]Лист1!$C$2020:$D$2907, 2, 0),
  ""))), "")</f>
        <v>2596836.1</v>
      </c>
      <c r="P697" s="211">
        <f t="shared" si="227"/>
        <v>6100.1552736669018</v>
      </c>
      <c r="Q697" s="211">
        <v>9673</v>
      </c>
      <c r="R697" s="218" t="s">
        <v>563</v>
      </c>
      <c r="S697" s="49"/>
      <c r="T697" s="49"/>
      <c r="U697" s="49"/>
    </row>
    <row r="698" spans="1:21" s="33" customFormat="1" ht="30" customHeight="1" x14ac:dyDescent="0.25">
      <c r="A698" s="212">
        <f>IF(B698&lt;&gt;"",MAX(A$1:A697)+1,"")</f>
        <v>625</v>
      </c>
      <c r="B698" s="223" t="s">
        <v>481</v>
      </c>
      <c r="C698" s="212">
        <v>1964</v>
      </c>
      <c r="D698" s="212" t="s">
        <v>1844</v>
      </c>
      <c r="E698" s="210" t="s">
        <v>16</v>
      </c>
      <c r="F698" s="210">
        <v>2</v>
      </c>
      <c r="G698" s="210">
        <v>2</v>
      </c>
      <c r="H698" s="211">
        <v>562</v>
      </c>
      <c r="I698" s="211">
        <v>0</v>
      </c>
      <c r="J698" s="211">
        <v>380.7</v>
      </c>
      <c r="K698" s="211">
        <f t="shared" si="226"/>
        <v>2750500</v>
      </c>
      <c r="L698" s="211">
        <v>0</v>
      </c>
      <c r="M698" s="211">
        <v>0</v>
      </c>
      <c r="N698" s="211">
        <v>0</v>
      </c>
      <c r="O698" s="211">
        <f>IFERROR(
  IF(LOOKUP(2,1/($R$16:$R698&lt;&gt;""),$R$16:$R698)="12.2026",
    VLOOKUP(LOOKUP(2,1/($B$16:$B698&lt;&gt;""),$B$16:$B698), [1]Лист1!$C$12:$D$1205, 2, 0),
  IF(LOOKUP(2,1/($R$16:$R698&lt;&gt;""),$R$16:$R698)="12.2027",
    VLOOKUP(LOOKUP(2,1/($B$16:$B698&lt;&gt;""),$B$16:$B698), [1]Лист1!$C$1209:$D$2016, 2, 0),
  IF(LOOKUP(2,1/($R$16:$R698&lt;&gt;""),$R$16:$R698)="12.2028",
    VLOOKUP(LOOKUP(2,1/($B$16:$B698&lt;&gt;""),$B$16:$B698), [1]Лист1!$C$2020:$D$2907, 2, 0),
  ""))), "")</f>
        <v>2750500</v>
      </c>
      <c r="P698" s="211">
        <f t="shared" si="227"/>
        <v>4894.1281138790036</v>
      </c>
      <c r="Q698" s="211">
        <v>9673</v>
      </c>
      <c r="R698" s="218" t="s">
        <v>563</v>
      </c>
      <c r="S698" s="32"/>
      <c r="T698" s="32"/>
      <c r="U698" s="32"/>
    </row>
    <row r="699" spans="1:21" ht="30" customHeight="1" x14ac:dyDescent="0.25">
      <c r="A699" s="212">
        <f>IF(B699&lt;&gt;"",MAX(A$1:A698)+1,"")</f>
        <v>626</v>
      </c>
      <c r="B699" s="223" t="s">
        <v>857</v>
      </c>
      <c r="C699" s="212">
        <v>1967</v>
      </c>
      <c r="D699" s="212" t="s">
        <v>1844</v>
      </c>
      <c r="E699" s="210" t="s">
        <v>16</v>
      </c>
      <c r="F699" s="210">
        <v>2</v>
      </c>
      <c r="G699" s="210">
        <v>2</v>
      </c>
      <c r="H699" s="211">
        <v>1000</v>
      </c>
      <c r="I699" s="211">
        <v>303.3</v>
      </c>
      <c r="J699" s="211">
        <v>552</v>
      </c>
      <c r="K699" s="211">
        <f t="shared" ref="K699:K700" si="230">SUM(L699:O699)</f>
        <v>8584576</v>
      </c>
      <c r="L699" s="211">
        <v>0</v>
      </c>
      <c r="M699" s="211">
        <v>0</v>
      </c>
      <c r="N699" s="211">
        <v>0</v>
      </c>
      <c r="O699" s="211">
        <f>IFERROR(
  IF(LOOKUP(2,1/($R$16:$R699&lt;&gt;""),$R$16:$R699)="12.2026",
    VLOOKUP(LOOKUP(2,1/($B$16:$B699&lt;&gt;""),$B$16:$B699), [1]Лист1!$C$12:$D$1205, 2, 0),
  IF(LOOKUP(2,1/($R$16:$R699&lt;&gt;""),$R$16:$R699)="12.2027",
    VLOOKUP(LOOKUP(2,1/($B$16:$B699&lt;&gt;""),$B$16:$B699), [1]Лист1!$C$1209:$D$2016, 2, 0),
  IF(LOOKUP(2,1/($R$16:$R699&lt;&gt;""),$R$16:$R699)="12.2028",
    VLOOKUP(LOOKUP(2,1/($B$16:$B699&lt;&gt;""),$B$16:$B699), [1]Лист1!$C$2020:$D$2907, 2, 0),
  ""))), "")</f>
        <v>8584576</v>
      </c>
      <c r="P699" s="211">
        <f t="shared" ref="P699:P700" si="231">K699/H699</f>
        <v>8584.5759999999991</v>
      </c>
      <c r="Q699" s="211">
        <v>9673</v>
      </c>
      <c r="R699" s="218" t="s">
        <v>563</v>
      </c>
    </row>
    <row r="700" spans="1:21" ht="30" customHeight="1" x14ac:dyDescent="0.25">
      <c r="A700" s="212">
        <f>IF(B700&lt;&gt;"",MAX(A$1:A699)+1,"")</f>
        <v>627</v>
      </c>
      <c r="B700" s="223" t="s">
        <v>2373</v>
      </c>
      <c r="C700" s="210">
        <v>1968</v>
      </c>
      <c r="D700" s="212" t="s">
        <v>1844</v>
      </c>
      <c r="E700" s="210" t="s">
        <v>16</v>
      </c>
      <c r="F700" s="210">
        <v>2</v>
      </c>
      <c r="G700" s="210">
        <v>2</v>
      </c>
      <c r="H700" s="211">
        <v>400.7</v>
      </c>
      <c r="I700" s="211">
        <v>0</v>
      </c>
      <c r="J700" s="211">
        <v>312</v>
      </c>
      <c r="K700" s="211">
        <f t="shared" si="230"/>
        <v>2608316.0499999998</v>
      </c>
      <c r="L700" s="211">
        <v>0</v>
      </c>
      <c r="M700" s="211">
        <v>0</v>
      </c>
      <c r="N700" s="211">
        <v>0</v>
      </c>
      <c r="O700" s="211">
        <f>IFERROR(
  IF(LOOKUP(2,1/($R$16:$R700&lt;&gt;""),$R$16:$R700)="12.2026",
    VLOOKUP(LOOKUP(2,1/($B$16:$B700&lt;&gt;""),$B$16:$B700), [1]Лист1!$C$12:$D$1205, 2, 0),
  IF(LOOKUP(2,1/($R$16:$R700&lt;&gt;""),$R$16:$R700)="12.2027",
    VLOOKUP(LOOKUP(2,1/($B$16:$B700&lt;&gt;""),$B$16:$B700), [1]Лист1!$C$1209:$D$2016, 2, 0),
  IF(LOOKUP(2,1/($R$16:$R700&lt;&gt;""),$R$16:$R700)="12.2028",
    VLOOKUP(LOOKUP(2,1/($B$16:$B700&lt;&gt;""),$B$16:$B700), [1]Лист1!$C$2020:$D$2907, 2, 0),
  ""))), "")</f>
        <v>2608316.0499999998</v>
      </c>
      <c r="P700" s="211">
        <f t="shared" si="231"/>
        <v>6509.3986773146989</v>
      </c>
      <c r="Q700" s="237">
        <v>9673</v>
      </c>
      <c r="R700" s="30" t="s">
        <v>565</v>
      </c>
      <c r="S700" s="49"/>
      <c r="T700" s="49"/>
      <c r="U700" s="49"/>
    </row>
    <row r="701" spans="1:21" ht="30" customHeight="1" x14ac:dyDescent="0.25">
      <c r="A701" s="212">
        <f>IF(B701&lt;&gt;"",MAX(A$1:A700)+1,"")</f>
        <v>628</v>
      </c>
      <c r="B701" s="223" t="s">
        <v>858</v>
      </c>
      <c r="C701" s="212">
        <v>1972</v>
      </c>
      <c r="D701" s="212" t="s">
        <v>1844</v>
      </c>
      <c r="E701" s="210" t="s">
        <v>16</v>
      </c>
      <c r="F701" s="210">
        <v>2</v>
      </c>
      <c r="G701" s="210">
        <v>2</v>
      </c>
      <c r="H701" s="211">
        <v>874.5</v>
      </c>
      <c r="I701" s="211">
        <v>218</v>
      </c>
      <c r="J701" s="211">
        <v>656.5</v>
      </c>
      <c r="K701" s="211">
        <f t="shared" si="226"/>
        <v>6699416.4000000004</v>
      </c>
      <c r="L701" s="211">
        <v>0</v>
      </c>
      <c r="M701" s="211">
        <v>0</v>
      </c>
      <c r="N701" s="211">
        <v>0</v>
      </c>
      <c r="O701" s="211">
        <f>IFERROR(
  IF(LOOKUP(2,1/($R$16:$R701&lt;&gt;""),$R$16:$R701)="12.2026",
    VLOOKUP(LOOKUP(2,1/($B$16:$B701&lt;&gt;""),$B$16:$B701), [1]Лист1!$C$12:$D$1205, 2, 0),
  IF(LOOKUP(2,1/($R$16:$R701&lt;&gt;""),$R$16:$R701)="12.2027",
    VLOOKUP(LOOKUP(2,1/($B$16:$B701&lt;&gt;""),$B$16:$B701), [1]Лист1!$C$1209:$D$2016, 2, 0),
  IF(LOOKUP(2,1/($R$16:$R701&lt;&gt;""),$R$16:$R701)="12.2028",
    VLOOKUP(LOOKUP(2,1/($B$16:$B701&lt;&gt;""),$B$16:$B701), [1]Лист1!$C$2020:$D$2907, 2, 0),
  ""))), "")</f>
        <v>6699416.4000000004</v>
      </c>
      <c r="P701" s="211">
        <f t="shared" si="227"/>
        <v>7660.8535162950266</v>
      </c>
      <c r="Q701" s="211">
        <v>9673</v>
      </c>
      <c r="R701" s="218" t="s">
        <v>563</v>
      </c>
    </row>
    <row r="702" spans="1:21" ht="30" customHeight="1" x14ac:dyDescent="0.25">
      <c r="A702" s="212">
        <f>IF(B702&lt;&gt;"",MAX(A$1:A701)+1,"")</f>
        <v>629</v>
      </c>
      <c r="B702" s="223" t="s">
        <v>859</v>
      </c>
      <c r="C702" s="212">
        <v>1972</v>
      </c>
      <c r="D702" s="212" t="s">
        <v>1844</v>
      </c>
      <c r="E702" s="210" t="s">
        <v>16</v>
      </c>
      <c r="F702" s="210">
        <v>2</v>
      </c>
      <c r="G702" s="210">
        <v>2</v>
      </c>
      <c r="H702" s="211">
        <v>400.7</v>
      </c>
      <c r="I702" s="211">
        <v>0</v>
      </c>
      <c r="J702" s="211">
        <v>400.7</v>
      </c>
      <c r="K702" s="211">
        <f t="shared" si="226"/>
        <v>6832366.0999999996</v>
      </c>
      <c r="L702" s="211">
        <v>0</v>
      </c>
      <c r="M702" s="211">
        <v>0</v>
      </c>
      <c r="N702" s="211">
        <v>0</v>
      </c>
      <c r="O702" s="211">
        <f>IFERROR(
  IF(LOOKUP(2,1/($R$16:$R702&lt;&gt;""),$R$16:$R702)="12.2026",
    VLOOKUP(LOOKUP(2,1/($B$16:$B702&lt;&gt;""),$B$16:$B702), [1]Лист1!$C$12:$D$1205, 2, 0),
  IF(LOOKUP(2,1/($R$16:$R702&lt;&gt;""),$R$16:$R702)="12.2027",
    VLOOKUP(LOOKUP(2,1/($B$16:$B702&lt;&gt;""),$B$16:$B702), [1]Лист1!$C$1209:$D$2016, 2, 0),
  IF(LOOKUP(2,1/($R$16:$R702&lt;&gt;""),$R$16:$R702)="12.2028",
    VLOOKUP(LOOKUP(2,1/($B$16:$B702&lt;&gt;""),$B$16:$B702), [1]Лист1!$C$2020:$D$2907, 2, 0),
  ""))), "")</f>
        <v>6832366.0999999996</v>
      </c>
      <c r="P702" s="211">
        <f t="shared" si="227"/>
        <v>17051.075867232343</v>
      </c>
      <c r="Q702" s="211">
        <v>9673</v>
      </c>
      <c r="R702" s="218" t="s">
        <v>563</v>
      </c>
      <c r="S702" s="49"/>
      <c r="T702" s="49"/>
      <c r="U702" s="49"/>
    </row>
    <row r="703" spans="1:21" ht="30" customHeight="1" x14ac:dyDescent="0.25">
      <c r="A703" s="212">
        <f>IF(B703&lt;&gt;"",MAX(A$1:A702)+1,"")</f>
        <v>630</v>
      </c>
      <c r="B703" s="223" t="s">
        <v>860</v>
      </c>
      <c r="C703" s="212">
        <v>1971</v>
      </c>
      <c r="D703" s="212" t="s">
        <v>1844</v>
      </c>
      <c r="E703" s="210" t="s">
        <v>16</v>
      </c>
      <c r="F703" s="210">
        <v>2</v>
      </c>
      <c r="G703" s="210">
        <v>2</v>
      </c>
      <c r="H703" s="211">
        <v>565.5</v>
      </c>
      <c r="I703" s="211">
        <v>0</v>
      </c>
      <c r="J703" s="211">
        <v>512.9</v>
      </c>
      <c r="K703" s="211">
        <f t="shared" si="226"/>
        <v>6875871.5</v>
      </c>
      <c r="L703" s="211">
        <v>0</v>
      </c>
      <c r="M703" s="211">
        <v>0</v>
      </c>
      <c r="N703" s="211">
        <v>0</v>
      </c>
      <c r="O703" s="211">
        <f>IFERROR(
  IF(LOOKUP(2,1/($R$16:$R703&lt;&gt;""),$R$16:$R703)="12.2026",
    VLOOKUP(LOOKUP(2,1/($B$16:$B703&lt;&gt;""),$B$16:$B703), [1]Лист1!$C$12:$D$1205, 2, 0),
  IF(LOOKUP(2,1/($R$16:$R703&lt;&gt;""),$R$16:$R703)="12.2027",
    VLOOKUP(LOOKUP(2,1/($B$16:$B703&lt;&gt;""),$B$16:$B703), [1]Лист1!$C$1209:$D$2016, 2, 0),
  IF(LOOKUP(2,1/($R$16:$R703&lt;&gt;""),$R$16:$R703)="12.2028",
    VLOOKUP(LOOKUP(2,1/($B$16:$B703&lt;&gt;""),$B$16:$B703), [1]Лист1!$C$2020:$D$2907, 2, 0),
  ""))), "")</f>
        <v>6875871.5</v>
      </c>
      <c r="P703" s="211">
        <f t="shared" si="227"/>
        <v>12158.923961096374</v>
      </c>
      <c r="Q703" s="211">
        <v>9673</v>
      </c>
      <c r="R703" s="218" t="s">
        <v>563</v>
      </c>
    </row>
    <row r="704" spans="1:21" ht="30" customHeight="1" x14ac:dyDescent="0.25">
      <c r="A704" s="212">
        <f>IF(B704&lt;&gt;"",MAX(A$1:A703)+1,"")</f>
        <v>631</v>
      </c>
      <c r="B704" s="193" t="s">
        <v>851</v>
      </c>
      <c r="C704" s="198">
        <v>1970</v>
      </c>
      <c r="D704" s="198" t="s">
        <v>1844</v>
      </c>
      <c r="E704" s="189" t="s">
        <v>16</v>
      </c>
      <c r="F704" s="189">
        <v>2</v>
      </c>
      <c r="G704" s="189">
        <v>2</v>
      </c>
      <c r="H704" s="191">
        <v>708.2</v>
      </c>
      <c r="I704" s="191">
        <v>0</v>
      </c>
      <c r="J704" s="191">
        <v>708.2</v>
      </c>
      <c r="K704" s="191">
        <f t="shared" si="226"/>
        <v>46501.26</v>
      </c>
      <c r="L704" s="191">
        <v>0</v>
      </c>
      <c r="M704" s="191">
        <v>0</v>
      </c>
      <c r="N704" s="191">
        <v>0</v>
      </c>
      <c r="O704" s="211">
        <f>IFERROR(
  IF(LOOKUP(2,1/($R$16:$R704&lt;&gt;""),$R$16:$R704)="12.2026",
    VLOOKUP(LOOKUP(2,1/($B$16:$B704&lt;&gt;""),$B$16:$B704), [1]Лист1!$C$12:$D$1205, 2, 0),
  IF(LOOKUP(2,1/($R$16:$R704&lt;&gt;""),$R$16:$R704)="12.2027",
    VLOOKUP(LOOKUP(2,1/($B$16:$B704&lt;&gt;""),$B$16:$B704), [1]Лист1!$C$1209:$D$2016, 2, 0),
  IF(LOOKUP(2,1/($R$16:$R704&lt;&gt;""),$R$16:$R704)="12.2028",
    VLOOKUP(LOOKUP(2,1/($B$16:$B704&lt;&gt;""),$B$16:$B704), [1]Лист1!$C$2020:$D$2907, 2, 0),
  ""))), "")</f>
        <v>46501.26</v>
      </c>
      <c r="P704" s="191">
        <f t="shared" si="227"/>
        <v>65.661197401863873</v>
      </c>
      <c r="Q704" s="191">
        <v>9673</v>
      </c>
      <c r="R704" s="101" t="s">
        <v>565</v>
      </c>
      <c r="S704" s="49"/>
      <c r="T704" s="49"/>
      <c r="U704" s="49"/>
    </row>
    <row r="705" spans="1:21" s="112" customFormat="1" ht="30" customHeight="1" x14ac:dyDescent="0.25">
      <c r="A705" s="212">
        <f>IF(B705&lt;&gt;"",MAX(A$1:A704)+1,"")</f>
        <v>632</v>
      </c>
      <c r="B705" s="223" t="s">
        <v>861</v>
      </c>
      <c r="C705" s="212">
        <v>1973</v>
      </c>
      <c r="D705" s="212" t="s">
        <v>1844</v>
      </c>
      <c r="E705" s="212" t="s">
        <v>16</v>
      </c>
      <c r="F705" s="210">
        <v>2</v>
      </c>
      <c r="G705" s="210">
        <v>3</v>
      </c>
      <c r="H705" s="211">
        <v>996.4</v>
      </c>
      <c r="I705" s="211">
        <v>0</v>
      </c>
      <c r="J705" s="211">
        <v>908.05</v>
      </c>
      <c r="K705" s="211">
        <f t="shared" si="226"/>
        <v>9043807.1999999993</v>
      </c>
      <c r="L705" s="211">
        <v>0</v>
      </c>
      <c r="M705" s="211">
        <v>0</v>
      </c>
      <c r="N705" s="211">
        <v>0</v>
      </c>
      <c r="O705" s="211">
        <f>IFERROR(
  IF(LOOKUP(2,1/($R$16:$R705&lt;&gt;""),$R$16:$R705)="12.2026",
    VLOOKUP(LOOKUP(2,1/($B$16:$B705&lt;&gt;""),$B$16:$B705), [1]Лист1!$C$12:$D$1205, 2, 0),
  IF(LOOKUP(2,1/($R$16:$R705&lt;&gt;""),$R$16:$R705)="12.2027",
    VLOOKUP(LOOKUP(2,1/($B$16:$B705&lt;&gt;""),$B$16:$B705), [1]Лист1!$C$1209:$D$2016, 2, 0),
  IF(LOOKUP(2,1/($R$16:$R705&lt;&gt;""),$R$16:$R705)="12.2028",
    VLOOKUP(LOOKUP(2,1/($B$16:$B705&lt;&gt;""),$B$16:$B705), [1]Лист1!$C$2020:$D$2907, 2, 0),
  ""))), "")</f>
        <v>9043807.1999999993</v>
      </c>
      <c r="P705" s="211">
        <f t="shared" si="227"/>
        <v>9076.482537133681</v>
      </c>
      <c r="Q705" s="211">
        <v>9673</v>
      </c>
      <c r="R705" s="218" t="s">
        <v>563</v>
      </c>
    </row>
    <row r="706" spans="1:21" ht="30" customHeight="1" x14ac:dyDescent="0.25">
      <c r="A706" s="183" t="s">
        <v>2095</v>
      </c>
      <c r="B706" s="183"/>
      <c r="C706" s="183"/>
      <c r="D706" s="183"/>
      <c r="E706" s="183"/>
      <c r="F706" s="183"/>
      <c r="G706" s="183"/>
      <c r="H706" s="183"/>
      <c r="I706" s="183"/>
      <c r="J706" s="183"/>
      <c r="K706" s="183"/>
      <c r="L706" s="183"/>
      <c r="M706" s="183"/>
      <c r="N706" s="183"/>
      <c r="O706" s="183"/>
      <c r="P706" s="183"/>
      <c r="Q706" s="183"/>
      <c r="R706" s="183"/>
      <c r="S706" s="48"/>
    </row>
    <row r="707" spans="1:21" ht="49.5" customHeight="1" x14ac:dyDescent="0.25">
      <c r="A707" s="382" t="s">
        <v>2096</v>
      </c>
      <c r="B707" s="382"/>
      <c r="C707" s="217" t="s">
        <v>17</v>
      </c>
      <c r="D707" s="61" t="s">
        <v>17</v>
      </c>
      <c r="E707" s="217" t="s">
        <v>17</v>
      </c>
      <c r="F707" s="217" t="s">
        <v>17</v>
      </c>
      <c r="G707" s="217" t="s">
        <v>17</v>
      </c>
      <c r="H707" s="27">
        <f>SUM(H708:H716)</f>
        <v>13443.45</v>
      </c>
      <c r="I707" s="27">
        <f t="shared" ref="I707:O707" si="232">SUM(I708:I716)</f>
        <v>49.2</v>
      </c>
      <c r="J707" s="27">
        <f t="shared" si="232"/>
        <v>8130.3</v>
      </c>
      <c r="K707" s="27">
        <f t="shared" si="232"/>
        <v>42679360.649999999</v>
      </c>
      <c r="L707" s="27">
        <f t="shared" si="232"/>
        <v>0</v>
      </c>
      <c r="M707" s="27">
        <f t="shared" si="232"/>
        <v>0</v>
      </c>
      <c r="N707" s="27">
        <f t="shared" si="232"/>
        <v>0</v>
      </c>
      <c r="O707" s="27">
        <f t="shared" si="232"/>
        <v>42679360.649999999</v>
      </c>
      <c r="P707" s="27">
        <f t="shared" ref="P707:P716" si="233">K707/H707</f>
        <v>3174.7327248585739</v>
      </c>
      <c r="Q707" s="27" t="s">
        <v>17</v>
      </c>
      <c r="R707" s="78" t="s">
        <v>17</v>
      </c>
      <c r="S707" s="48"/>
    </row>
    <row r="708" spans="1:21" ht="30" customHeight="1" x14ac:dyDescent="0.25">
      <c r="A708" s="212">
        <f>IF(B708&lt;&gt;"",MAX(A$1:A707)+1,"")</f>
        <v>633</v>
      </c>
      <c r="B708" s="193" t="s">
        <v>863</v>
      </c>
      <c r="C708" s="198">
        <v>1970</v>
      </c>
      <c r="D708" s="198" t="s">
        <v>1844</v>
      </c>
      <c r="E708" s="189" t="s">
        <v>16</v>
      </c>
      <c r="F708" s="189">
        <v>2</v>
      </c>
      <c r="G708" s="189">
        <v>2</v>
      </c>
      <c r="H708" s="191">
        <v>412</v>
      </c>
      <c r="I708" s="191">
        <v>0</v>
      </c>
      <c r="J708" s="191">
        <v>380</v>
      </c>
      <c r="K708" s="191">
        <f t="shared" ref="K708:K716" si="234">SUM(L708:O708)</f>
        <v>4926474</v>
      </c>
      <c r="L708" s="191">
        <v>0</v>
      </c>
      <c r="M708" s="191">
        <v>0</v>
      </c>
      <c r="N708" s="191">
        <v>0</v>
      </c>
      <c r="O708" s="211">
        <f>IFERROR(
  IF(LOOKUP(2,1/($R$16:$R708&lt;&gt;""),$R$16:$R708)="12.2026",
    VLOOKUP(LOOKUP(2,1/($B$16:$B708&lt;&gt;""),$B$16:$B708), [1]Лист1!$C$12:$D$1205, 2, 0),
  IF(LOOKUP(2,1/($R$16:$R708&lt;&gt;""),$R$16:$R708)="12.2027",
    VLOOKUP(LOOKUP(2,1/($B$16:$B708&lt;&gt;""),$B$16:$B708), [1]Лист1!$C$1209:$D$2016, 2, 0),
  IF(LOOKUP(2,1/($R$16:$R708&lt;&gt;""),$R$16:$R708)="12.2028",
    VLOOKUP(LOOKUP(2,1/($B$16:$B708&lt;&gt;""),$B$16:$B708), [1]Лист1!$C$2020:$D$2907, 2, 0),
  ""))), "")</f>
        <v>4926474</v>
      </c>
      <c r="P708" s="191">
        <f t="shared" si="233"/>
        <v>11957.461165048544</v>
      </c>
      <c r="Q708" s="191">
        <v>9673</v>
      </c>
      <c r="R708" s="101" t="s">
        <v>563</v>
      </c>
      <c r="S708" s="48"/>
    </row>
    <row r="709" spans="1:21" s="112" customFormat="1" ht="30" customHeight="1" x14ac:dyDescent="0.25">
      <c r="A709" s="212">
        <f>IF(B709&lt;&gt;"",MAX(A$1:A708)+1,"")</f>
        <v>634</v>
      </c>
      <c r="B709" s="223" t="s">
        <v>2668</v>
      </c>
      <c r="C709" s="212">
        <v>1969</v>
      </c>
      <c r="D709" s="212">
        <v>2018</v>
      </c>
      <c r="E709" s="210" t="s">
        <v>16</v>
      </c>
      <c r="F709" s="210">
        <v>2</v>
      </c>
      <c r="G709" s="210">
        <v>2</v>
      </c>
      <c r="H709" s="211">
        <v>659.7</v>
      </c>
      <c r="I709" s="211">
        <v>49.2</v>
      </c>
      <c r="J709" s="211">
        <v>610.5</v>
      </c>
      <c r="K709" s="211">
        <f t="shared" si="234"/>
        <v>28611.5</v>
      </c>
      <c r="L709" s="211">
        <v>0</v>
      </c>
      <c r="M709" s="211">
        <v>0</v>
      </c>
      <c r="N709" s="211">
        <v>0</v>
      </c>
      <c r="O709" s="211">
        <f>IFERROR(
  IF(LOOKUP(2,1/($R$16:$R709&lt;&gt;""),$R$16:$R709)="12.2026",
    VLOOKUP(LOOKUP(2,1/($B$16:$B709&lt;&gt;""),$B$16:$B709), [1]Лист1!$C$12:$D$1205, 2, 0),
  IF(LOOKUP(2,1/($R$16:$R709&lt;&gt;""),$R$16:$R709)="12.2027",
    VLOOKUP(LOOKUP(2,1/($B$16:$B709&lt;&gt;""),$B$16:$B709), [1]Лист1!$C$1209:$D$2016, 2, 0),
  IF(LOOKUP(2,1/($R$16:$R709&lt;&gt;""),$R$16:$R709)="12.2028",
    VLOOKUP(LOOKUP(2,1/($B$16:$B709&lt;&gt;""),$B$16:$B709), [1]Лист1!$C$2020:$D$2907, 2, 0),
  ""))), "")</f>
        <v>28611.5</v>
      </c>
      <c r="P709" s="211">
        <f t="shared" si="233"/>
        <v>43.370471426405942</v>
      </c>
      <c r="Q709" s="211">
        <v>9673</v>
      </c>
      <c r="R709" s="218" t="s">
        <v>565</v>
      </c>
      <c r="S709" s="141"/>
      <c r="T709" s="111"/>
      <c r="U709" s="111"/>
    </row>
    <row r="710" spans="1:21" ht="30" customHeight="1" x14ac:dyDescent="0.25">
      <c r="A710" s="212">
        <f>IF(B710&lt;&gt;"",MAX(A$1:A709)+1,"")</f>
        <v>635</v>
      </c>
      <c r="B710" s="194" t="s">
        <v>862</v>
      </c>
      <c r="C710" s="199">
        <v>1973</v>
      </c>
      <c r="D710" s="199" t="s">
        <v>1844</v>
      </c>
      <c r="E710" s="190" t="s">
        <v>16</v>
      </c>
      <c r="F710" s="190">
        <v>2</v>
      </c>
      <c r="G710" s="190">
        <v>2</v>
      </c>
      <c r="H710" s="192">
        <v>416.8</v>
      </c>
      <c r="I710" s="192">
        <v>0</v>
      </c>
      <c r="J710" s="192">
        <v>380</v>
      </c>
      <c r="K710" s="192">
        <f t="shared" si="234"/>
        <v>54014.99</v>
      </c>
      <c r="L710" s="192">
        <v>0</v>
      </c>
      <c r="M710" s="192">
        <v>0</v>
      </c>
      <c r="N710" s="192">
        <v>0</v>
      </c>
      <c r="O710" s="211">
        <f>IFERROR(
  IF(LOOKUP(2,1/($R$16:$R710&lt;&gt;""),$R$16:$R710)="12.2026",
    VLOOKUP(LOOKUP(2,1/($B$16:$B710&lt;&gt;""),$B$16:$B710), [1]Лист1!$C$12:$D$1205, 2, 0),
  IF(LOOKUP(2,1/($R$16:$R710&lt;&gt;""),$R$16:$R710)="12.2027",
    VLOOKUP(LOOKUP(2,1/($B$16:$B710&lt;&gt;""),$B$16:$B710), [1]Лист1!$C$1209:$D$2016, 2, 0),
  IF(LOOKUP(2,1/($R$16:$R710&lt;&gt;""),$R$16:$R710)="12.2028",
    VLOOKUP(LOOKUP(2,1/($B$16:$B710&lt;&gt;""),$B$16:$B710), [1]Лист1!$C$2020:$D$2907, 2, 0),
  ""))), "")</f>
        <v>54014.99</v>
      </c>
      <c r="P710" s="192">
        <f t="shared" si="233"/>
        <v>129.59450575815737</v>
      </c>
      <c r="Q710" s="192">
        <v>9673</v>
      </c>
      <c r="R710" s="188" t="s">
        <v>564</v>
      </c>
      <c r="S710" s="48"/>
    </row>
    <row r="711" spans="1:21" ht="30" customHeight="1" x14ac:dyDescent="0.25">
      <c r="A711" s="212">
        <f>IF(B711&lt;&gt;"",MAX(A$1:A710)+1,"")</f>
        <v>636</v>
      </c>
      <c r="B711" s="223" t="s">
        <v>864</v>
      </c>
      <c r="C711" s="212">
        <v>1972</v>
      </c>
      <c r="D711" s="212" t="s">
        <v>1844</v>
      </c>
      <c r="E711" s="210" t="s">
        <v>16</v>
      </c>
      <c r="F711" s="210">
        <v>2</v>
      </c>
      <c r="G711" s="210">
        <v>2</v>
      </c>
      <c r="H711" s="211">
        <v>404.85</v>
      </c>
      <c r="I711" s="211">
        <v>0</v>
      </c>
      <c r="J711" s="211">
        <v>380</v>
      </c>
      <c r="K711" s="211">
        <f t="shared" si="234"/>
        <v>5558486.4000000004</v>
      </c>
      <c r="L711" s="211">
        <v>0</v>
      </c>
      <c r="M711" s="211">
        <v>0</v>
      </c>
      <c r="N711" s="211">
        <v>0</v>
      </c>
      <c r="O711" s="211">
        <f>IFERROR(
  IF(LOOKUP(2,1/($R$16:$R711&lt;&gt;""),$R$16:$R711)="12.2026",
    VLOOKUP(LOOKUP(2,1/($B$16:$B711&lt;&gt;""),$B$16:$B711), [1]Лист1!$C$12:$D$1205, 2, 0),
  IF(LOOKUP(2,1/($R$16:$R711&lt;&gt;""),$R$16:$R711)="12.2027",
    VLOOKUP(LOOKUP(2,1/($B$16:$B711&lt;&gt;""),$B$16:$B711), [1]Лист1!$C$1209:$D$2016, 2, 0),
  IF(LOOKUP(2,1/($R$16:$R711&lt;&gt;""),$R$16:$R711)="12.2028",
    VLOOKUP(LOOKUP(2,1/($B$16:$B711&lt;&gt;""),$B$16:$B711), [1]Лист1!$C$2020:$D$2907, 2, 0),
  ""))), "")</f>
        <v>5558486.4000000004</v>
      </c>
      <c r="P711" s="211">
        <f t="shared" si="233"/>
        <v>13729.742867728788</v>
      </c>
      <c r="Q711" s="211">
        <v>9673</v>
      </c>
      <c r="R711" s="218" t="s">
        <v>563</v>
      </c>
    </row>
    <row r="712" spans="1:21" ht="30" customHeight="1" x14ac:dyDescent="0.25">
      <c r="A712" s="212">
        <f>IF(B712&lt;&gt;"",MAX(A$1:A711)+1,"")</f>
        <v>637</v>
      </c>
      <c r="B712" s="223" t="s">
        <v>2608</v>
      </c>
      <c r="C712" s="212">
        <v>1982</v>
      </c>
      <c r="D712" s="212" t="s">
        <v>1844</v>
      </c>
      <c r="E712" s="210" t="s">
        <v>16</v>
      </c>
      <c r="F712" s="210">
        <v>2</v>
      </c>
      <c r="G712" s="210">
        <v>2</v>
      </c>
      <c r="H712" s="211">
        <v>1035</v>
      </c>
      <c r="I712" s="211">
        <v>0</v>
      </c>
      <c r="J712" s="211">
        <v>916.8</v>
      </c>
      <c r="K712" s="211">
        <f t="shared" si="234"/>
        <v>6918967.5</v>
      </c>
      <c r="L712" s="211">
        <v>0</v>
      </c>
      <c r="M712" s="211">
        <v>0</v>
      </c>
      <c r="N712" s="211">
        <v>0</v>
      </c>
      <c r="O712" s="211">
        <f>IFERROR(
  IF(LOOKUP(2,1/($R$16:$R712&lt;&gt;""),$R$16:$R712)="12.2026",
    VLOOKUP(LOOKUP(2,1/($B$16:$B712&lt;&gt;""),$B$16:$B712), [1]Лист1!$C$12:$D$1205, 2, 0),
  IF(LOOKUP(2,1/($R$16:$R712&lt;&gt;""),$R$16:$R712)="12.2027",
    VLOOKUP(LOOKUP(2,1/($B$16:$B712&lt;&gt;""),$B$16:$B712), [1]Лист1!$C$1209:$D$2016, 2, 0),
  IF(LOOKUP(2,1/($R$16:$R712&lt;&gt;""),$R$16:$R712)="12.2028",
    VLOOKUP(LOOKUP(2,1/($B$16:$B712&lt;&gt;""),$B$16:$B712), [1]Лист1!$C$2020:$D$2907, 2, 0),
  ""))), "")</f>
        <v>6918967.5</v>
      </c>
      <c r="P712" s="211">
        <f t="shared" si="233"/>
        <v>6684.992753623188</v>
      </c>
      <c r="Q712" s="211">
        <v>9673</v>
      </c>
      <c r="R712" s="218" t="s">
        <v>565</v>
      </c>
    </row>
    <row r="713" spans="1:21" ht="30" customHeight="1" x14ac:dyDescent="0.25">
      <c r="A713" s="212">
        <f>IF(B713&lt;&gt;"",MAX(A$1:A712)+1,"")</f>
        <v>638</v>
      </c>
      <c r="B713" s="223" t="s">
        <v>2601</v>
      </c>
      <c r="C713" s="212">
        <v>1964</v>
      </c>
      <c r="D713" s="212" t="s">
        <v>1844</v>
      </c>
      <c r="E713" s="210" t="s">
        <v>16</v>
      </c>
      <c r="F713" s="210">
        <v>4</v>
      </c>
      <c r="G713" s="210">
        <v>3</v>
      </c>
      <c r="H713" s="211">
        <v>2208.1999999999998</v>
      </c>
      <c r="I713" s="211">
        <v>0</v>
      </c>
      <c r="J713" s="211">
        <v>1288</v>
      </c>
      <c r="K713" s="211">
        <f t="shared" si="234"/>
        <v>6424454.75</v>
      </c>
      <c r="L713" s="211">
        <v>0</v>
      </c>
      <c r="M713" s="211">
        <v>0</v>
      </c>
      <c r="N713" s="211">
        <v>0</v>
      </c>
      <c r="O713" s="211">
        <f>IFERROR(
  IF(LOOKUP(2,1/($R$16:$R713&lt;&gt;""),$R$16:$R713)="12.2026",
    VLOOKUP(LOOKUP(2,1/($B$16:$B713&lt;&gt;""),$B$16:$B713), [1]Лист1!$C$12:$D$1205, 2, 0),
  IF(LOOKUP(2,1/($R$16:$R713&lt;&gt;""),$R$16:$R713)="12.2027",
    VLOOKUP(LOOKUP(2,1/($B$16:$B713&lt;&gt;""),$B$16:$B713), [1]Лист1!$C$1209:$D$2016, 2, 0),
  IF(LOOKUP(2,1/($R$16:$R713&lt;&gt;""),$R$16:$R713)="12.2028",
    VLOOKUP(LOOKUP(2,1/($B$16:$B713&lt;&gt;""),$B$16:$B713), [1]Лист1!$C$2020:$D$2907, 2, 0),
  ""))), "")</f>
        <v>6424454.75</v>
      </c>
      <c r="P713" s="211">
        <f t="shared" si="233"/>
        <v>2909.3627162394714</v>
      </c>
      <c r="Q713" s="211">
        <v>9673</v>
      </c>
      <c r="R713" s="218" t="s">
        <v>565</v>
      </c>
    </row>
    <row r="714" spans="1:21" ht="30" customHeight="1" x14ac:dyDescent="0.25">
      <c r="A714" s="212">
        <f>IF(B714&lt;&gt;"",MAX(A$1:A713)+1,"")</f>
        <v>639</v>
      </c>
      <c r="B714" s="223" t="s">
        <v>2679</v>
      </c>
      <c r="C714" s="212">
        <v>1966</v>
      </c>
      <c r="D714" s="212" t="s">
        <v>1844</v>
      </c>
      <c r="E714" s="210" t="s">
        <v>16</v>
      </c>
      <c r="F714" s="210">
        <v>4</v>
      </c>
      <c r="G714" s="210">
        <v>3</v>
      </c>
      <c r="H714" s="211">
        <v>2153.4</v>
      </c>
      <c r="I714" s="211">
        <v>0</v>
      </c>
      <c r="J714" s="211">
        <v>1319.8</v>
      </c>
      <c r="K714" s="211">
        <f t="shared" si="234"/>
        <v>6581524.9100000001</v>
      </c>
      <c r="L714" s="211">
        <v>0</v>
      </c>
      <c r="M714" s="211">
        <v>0</v>
      </c>
      <c r="N714" s="211">
        <v>0</v>
      </c>
      <c r="O714" s="211">
        <f>IFERROR(
  IF(LOOKUP(2,1/($R$16:$R714&lt;&gt;""),$R$16:$R714)="12.2026",
    VLOOKUP(LOOKUP(2,1/($B$16:$B714&lt;&gt;""),$B$16:$B714), [1]Лист1!$C$12:$D$1205, 2, 0),
  IF(LOOKUP(2,1/($R$16:$R714&lt;&gt;""),$R$16:$R714)="12.2027",
    VLOOKUP(LOOKUP(2,1/($B$16:$B714&lt;&gt;""),$B$16:$B714), [1]Лист1!$C$1209:$D$2016, 2, 0),
  IF(LOOKUP(2,1/($R$16:$R714&lt;&gt;""),$R$16:$R714)="12.2028",
    VLOOKUP(LOOKUP(2,1/($B$16:$B714&lt;&gt;""),$B$16:$B714), [1]Лист1!$C$2020:$D$2907, 2, 0),
  ""))), "")</f>
        <v>6581524.9100000001</v>
      </c>
      <c r="P714" s="211">
        <f t="shared" si="233"/>
        <v>3056.3410931550106</v>
      </c>
      <c r="Q714" s="211">
        <v>9673</v>
      </c>
      <c r="R714" s="218" t="s">
        <v>565</v>
      </c>
    </row>
    <row r="715" spans="1:21" ht="30" customHeight="1" x14ac:dyDescent="0.25">
      <c r="A715" s="212">
        <f>IF(B715&lt;&gt;"",MAX(A$1:A714)+1,"")</f>
        <v>640</v>
      </c>
      <c r="B715" s="223" t="s">
        <v>2680</v>
      </c>
      <c r="C715" s="212">
        <v>1972</v>
      </c>
      <c r="D715" s="212" t="s">
        <v>1844</v>
      </c>
      <c r="E715" s="210" t="s">
        <v>2643</v>
      </c>
      <c r="F715" s="210">
        <v>5</v>
      </c>
      <c r="G715" s="210">
        <v>3</v>
      </c>
      <c r="H715" s="211">
        <v>2763.8</v>
      </c>
      <c r="I715" s="211">
        <v>0</v>
      </c>
      <c r="J715" s="211">
        <v>1618.7</v>
      </c>
      <c r="K715" s="211">
        <f t="shared" si="234"/>
        <v>7170933.169999999</v>
      </c>
      <c r="L715" s="211">
        <v>0</v>
      </c>
      <c r="M715" s="211">
        <v>0</v>
      </c>
      <c r="N715" s="211">
        <v>0</v>
      </c>
      <c r="O715" s="211">
        <f>IFERROR(
  IF(LOOKUP(2,1/($R$16:$R715&lt;&gt;""),$R$16:$R715)="12.2026",
    VLOOKUP(LOOKUP(2,1/($B$16:$B715&lt;&gt;""),$B$16:$B715), [1]Лист1!$C$12:$D$1205, 2, 0),
  IF(LOOKUP(2,1/($R$16:$R715&lt;&gt;""),$R$16:$R715)="12.2027",
    VLOOKUP(LOOKUP(2,1/($B$16:$B715&lt;&gt;""),$B$16:$B715), [1]Лист1!$C$1209:$D$2016, 2, 0),
  IF(LOOKUP(2,1/($R$16:$R715&lt;&gt;""),$R$16:$R715)="12.2028",
    VLOOKUP(LOOKUP(2,1/($B$16:$B715&lt;&gt;""),$B$16:$B715), [1]Лист1!$C$2020:$D$2907, 2, 0),
  ""))), "")</f>
        <v>7170933.169999999</v>
      </c>
      <c r="P715" s="211">
        <f t="shared" si="233"/>
        <v>2594.5919277805915</v>
      </c>
      <c r="Q715" s="211">
        <v>9673</v>
      </c>
      <c r="R715" s="218" t="s">
        <v>565</v>
      </c>
    </row>
    <row r="716" spans="1:21" ht="30" customHeight="1" x14ac:dyDescent="0.25">
      <c r="A716" s="212">
        <f>IF(B716&lt;&gt;"",MAX(A$1:A715)+1,"")</f>
        <v>641</v>
      </c>
      <c r="B716" s="223" t="s">
        <v>2681</v>
      </c>
      <c r="C716" s="212">
        <v>1978</v>
      </c>
      <c r="D716" s="212" t="s">
        <v>1844</v>
      </c>
      <c r="E716" s="210" t="s">
        <v>109</v>
      </c>
      <c r="F716" s="210">
        <v>5</v>
      </c>
      <c r="G716" s="210">
        <v>3</v>
      </c>
      <c r="H716" s="211">
        <v>3389.7</v>
      </c>
      <c r="I716" s="211">
        <v>0</v>
      </c>
      <c r="J716" s="211">
        <v>1236.5</v>
      </c>
      <c r="K716" s="211">
        <f t="shared" si="234"/>
        <v>5015893.4300000006</v>
      </c>
      <c r="L716" s="211">
        <v>0</v>
      </c>
      <c r="M716" s="211">
        <v>0</v>
      </c>
      <c r="N716" s="211">
        <v>0</v>
      </c>
      <c r="O716" s="211">
        <f>IFERROR(
  IF(LOOKUP(2,1/($R$16:$R716&lt;&gt;""),$R$16:$R716)="12.2026",
    VLOOKUP(LOOKUP(2,1/($B$16:$B716&lt;&gt;""),$B$16:$B716), [1]Лист1!$C$12:$D$1205, 2, 0),
  IF(LOOKUP(2,1/($R$16:$R716&lt;&gt;""),$R$16:$R716)="12.2027",
    VLOOKUP(LOOKUP(2,1/($B$16:$B716&lt;&gt;""),$B$16:$B716), [1]Лист1!$C$1209:$D$2016, 2, 0),
  IF(LOOKUP(2,1/($R$16:$R716&lt;&gt;""),$R$16:$R716)="12.2028",
    VLOOKUP(LOOKUP(2,1/($B$16:$B716&lt;&gt;""),$B$16:$B716), [1]Лист1!$C$2020:$D$2907, 2, 0),
  ""))), "")</f>
        <v>5015893.4300000006</v>
      </c>
      <c r="P716" s="211">
        <f t="shared" si="233"/>
        <v>1479.7455320529843</v>
      </c>
      <c r="Q716" s="211">
        <v>9673</v>
      </c>
      <c r="R716" s="218" t="s">
        <v>565</v>
      </c>
    </row>
    <row r="717" spans="1:21" s="20" customFormat="1" ht="30" customHeight="1" x14ac:dyDescent="0.25">
      <c r="A717" s="182" t="s">
        <v>2097</v>
      </c>
      <c r="B717" s="182"/>
      <c r="C717" s="182"/>
      <c r="D717" s="182"/>
      <c r="E717" s="182"/>
      <c r="F717" s="182"/>
      <c r="G717" s="182"/>
      <c r="H717" s="182"/>
      <c r="I717" s="182"/>
      <c r="J717" s="182"/>
      <c r="K717" s="182"/>
      <c r="L717" s="182"/>
      <c r="M717" s="182"/>
      <c r="N717" s="182"/>
      <c r="O717" s="182"/>
      <c r="P717" s="182"/>
      <c r="Q717" s="182"/>
      <c r="R717" s="182"/>
      <c r="S717" s="38"/>
    </row>
    <row r="718" spans="1:21" s="48" customFormat="1" ht="45.75" customHeight="1" x14ac:dyDescent="0.25">
      <c r="A718" s="382" t="s">
        <v>2098</v>
      </c>
      <c r="B718" s="382"/>
      <c r="C718" s="61" t="s">
        <v>17</v>
      </c>
      <c r="D718" s="61" t="s">
        <v>17</v>
      </c>
      <c r="E718" s="61" t="s">
        <v>17</v>
      </c>
      <c r="F718" s="61" t="s">
        <v>17</v>
      </c>
      <c r="G718" s="61" t="s">
        <v>17</v>
      </c>
      <c r="H718" s="27">
        <f>SUM(H719:H812)</f>
        <v>95874.239999999991</v>
      </c>
      <c r="I718" s="27">
        <f t="shared" ref="I718:O718" si="235">SUM(I719:I812)</f>
        <v>1178.8</v>
      </c>
      <c r="J718" s="27">
        <f t="shared" si="235"/>
        <v>81520.050000000017</v>
      </c>
      <c r="K718" s="27">
        <f t="shared" si="235"/>
        <v>494572369.63999999</v>
      </c>
      <c r="L718" s="27">
        <f t="shared" si="235"/>
        <v>0</v>
      </c>
      <c r="M718" s="27">
        <f t="shared" si="235"/>
        <v>0</v>
      </c>
      <c r="N718" s="27">
        <f t="shared" si="235"/>
        <v>0</v>
      </c>
      <c r="O718" s="27">
        <f t="shared" si="235"/>
        <v>494572369.63999999</v>
      </c>
      <c r="P718" s="27">
        <f t="shared" ref="P718:P724" si="236">K718/H718</f>
        <v>5158.553221803897</v>
      </c>
      <c r="Q718" s="27" t="s">
        <v>17</v>
      </c>
      <c r="R718" s="78" t="s">
        <v>17</v>
      </c>
      <c r="U718" s="87"/>
    </row>
    <row r="719" spans="1:21" s="33" customFormat="1" ht="30" customHeight="1" x14ac:dyDescent="0.25">
      <c r="A719" s="212">
        <f>IF(B719&lt;&gt;"",MAX(A$1:A718)+1,"")</f>
        <v>642</v>
      </c>
      <c r="B719" s="223" t="s">
        <v>2374</v>
      </c>
      <c r="C719" s="210">
        <v>1987</v>
      </c>
      <c r="D719" s="212" t="s">
        <v>1844</v>
      </c>
      <c r="E719" s="210" t="s">
        <v>18</v>
      </c>
      <c r="F719" s="210">
        <v>5</v>
      </c>
      <c r="G719" s="210">
        <v>4</v>
      </c>
      <c r="H719" s="211">
        <v>4307.1000000000004</v>
      </c>
      <c r="I719" s="211">
        <v>0</v>
      </c>
      <c r="J719" s="211">
        <v>4302</v>
      </c>
      <c r="K719" s="211">
        <f t="shared" ref="K719:K724" si="237">SUM(L719:O719)</f>
        <v>6023203.2000000002</v>
      </c>
      <c r="L719" s="211">
        <v>0</v>
      </c>
      <c r="M719" s="211">
        <v>0</v>
      </c>
      <c r="N719" s="211">
        <v>0</v>
      </c>
      <c r="O719" s="211">
        <f>IFERROR(
  IF(LOOKUP(2,1/($R$16:$R719&lt;&gt;""),$R$16:$R719)="12.2026",
    VLOOKUP(LOOKUP(2,1/($B$16:$B719&lt;&gt;""),$B$16:$B719), [1]Лист1!$C$12:$D$1205, 2, 0),
  IF(LOOKUP(2,1/($R$16:$R719&lt;&gt;""),$R$16:$R719)="12.2027",
    VLOOKUP(LOOKUP(2,1/($B$16:$B719&lt;&gt;""),$B$16:$B719), [1]Лист1!$C$1209:$D$2016, 2, 0),
  IF(LOOKUP(2,1/($R$16:$R719&lt;&gt;""),$R$16:$R719)="12.2028",
    VLOOKUP(LOOKUP(2,1/($B$16:$B719&lt;&gt;""),$B$16:$B719), [1]Лист1!$C$2020:$D$2907, 2, 0),
  ""))), "")</f>
        <v>6023203.2000000002</v>
      </c>
      <c r="P719" s="211">
        <f t="shared" si="236"/>
        <v>1398.4358849341784</v>
      </c>
      <c r="Q719" s="237">
        <v>9673</v>
      </c>
      <c r="R719" s="30" t="s">
        <v>565</v>
      </c>
      <c r="S719" s="32"/>
      <c r="T719" s="32"/>
      <c r="U719" s="32"/>
    </row>
    <row r="720" spans="1:21" s="33" customFormat="1" ht="30" customHeight="1" x14ac:dyDescent="0.25">
      <c r="A720" s="309">
        <f>IF(B720&lt;&gt;"",MAX(A$1:A719)+1,"")</f>
        <v>643</v>
      </c>
      <c r="B720" s="317" t="s">
        <v>2375</v>
      </c>
      <c r="C720" s="307">
        <v>1987</v>
      </c>
      <c r="D720" s="309" t="s">
        <v>1844</v>
      </c>
      <c r="E720" s="307" t="s">
        <v>18</v>
      </c>
      <c r="F720" s="307">
        <v>4</v>
      </c>
      <c r="G720" s="307">
        <v>4</v>
      </c>
      <c r="H720" s="311">
        <v>1969.9</v>
      </c>
      <c r="I720" s="311">
        <v>0</v>
      </c>
      <c r="J720" s="311">
        <v>1963</v>
      </c>
      <c r="K720" s="211">
        <f t="shared" si="237"/>
        <v>10712362</v>
      </c>
      <c r="L720" s="211">
        <v>0</v>
      </c>
      <c r="M720" s="211">
        <v>0</v>
      </c>
      <c r="N720" s="211">
        <v>0</v>
      </c>
      <c r="O720" s="211">
        <f>IFERROR(
  IF(LOOKUP(2,1/($R$16:$R720&lt;&gt;""),$R$16:$R720)="12.2026",
    VLOOKUP(LOOKUP(2,1/($B$16:$B720&lt;&gt;""),$B$16:$B720), [1]Лист1!$C$12:$D$1205, 2, 0),
  IF(LOOKUP(2,1/($R$16:$R720&lt;&gt;""),$R$16:$R720)="12.2027",
    VLOOKUP(LOOKUP(2,1/($B$16:$B720&lt;&gt;""),$B$16:$B720), [1]Лист1!$C$1209:$D$2016, 2, 0),
  IF(LOOKUP(2,1/($R$16:$R720&lt;&gt;""),$R$16:$R720)="12.2028",
    VLOOKUP(LOOKUP(2,1/($B$16:$B720&lt;&gt;""),$B$16:$B720), [1]Лист1!$C$2020:$D$2907, 2, 0),
  ""))), "")</f>
        <v>10712362</v>
      </c>
      <c r="P720" s="211">
        <f t="shared" si="236"/>
        <v>5438.0232499111626</v>
      </c>
      <c r="Q720" s="237">
        <v>9673</v>
      </c>
      <c r="R720" s="30" t="s">
        <v>565</v>
      </c>
      <c r="S720" s="32"/>
      <c r="T720" s="32"/>
      <c r="U720" s="32"/>
    </row>
    <row r="721" spans="1:21" s="33" customFormat="1" ht="30" customHeight="1" x14ac:dyDescent="0.25">
      <c r="A721" s="310"/>
      <c r="B721" s="318"/>
      <c r="C721" s="308"/>
      <c r="D721" s="310"/>
      <c r="E721" s="308"/>
      <c r="F721" s="308"/>
      <c r="G721" s="308"/>
      <c r="H721" s="312"/>
      <c r="I721" s="312"/>
      <c r="J721" s="312"/>
      <c r="K721" s="211">
        <f t="shared" si="237"/>
        <v>8963233.6600000001</v>
      </c>
      <c r="L721" s="211">
        <v>0</v>
      </c>
      <c r="M721" s="211">
        <v>0</v>
      </c>
      <c r="N721" s="211">
        <v>0</v>
      </c>
      <c r="O721" s="211">
        <f>IFERROR(
  IF(LOOKUP(2,1/($R$16:$R721&lt;&gt;""),$R$16:$R721)="12.2026",
    VLOOKUP(LOOKUP(2,1/($B$16:$B721&lt;&gt;""),$B$16:$B721), [1]Лист1!$C$12:$D$1205, 2, 0),
  IF(LOOKUP(2,1/($R$16:$R721&lt;&gt;""),$R$16:$R721)="12.2027",
    VLOOKUP(LOOKUP(2,1/($B$16:$B721&lt;&gt;""),$B$16:$B721), [1]Лист1!$C$1209:$D$2016, 2, 0),
  IF(LOOKUP(2,1/($R$16:$R721&lt;&gt;""),$R$16:$R721)="12.2028",
    VLOOKUP(LOOKUP(2,1/($B$16:$B721&lt;&gt;""),$B$16:$B721), [1]Лист1!$C$2020:$D$2907, 2, 0),
  ""))), "")</f>
        <v>8963233.6600000001</v>
      </c>
      <c r="P721" s="211">
        <f>K721/H720</f>
        <v>4550.0957713589523</v>
      </c>
      <c r="Q721" s="237">
        <v>9673</v>
      </c>
      <c r="R721" s="30" t="s">
        <v>564</v>
      </c>
      <c r="S721" s="32"/>
      <c r="T721" s="32"/>
      <c r="U721" s="32"/>
    </row>
    <row r="722" spans="1:21" s="48" customFormat="1" ht="30" customHeight="1" x14ac:dyDescent="0.25">
      <c r="A722" s="212">
        <f>IF(B722&lt;&gt;"",MAX(A$1:A721)+1,"")</f>
        <v>644</v>
      </c>
      <c r="B722" s="223" t="s">
        <v>1835</v>
      </c>
      <c r="C722" s="212">
        <v>1969</v>
      </c>
      <c r="D722" s="212" t="s">
        <v>1844</v>
      </c>
      <c r="E722" s="210" t="s">
        <v>16</v>
      </c>
      <c r="F722" s="122">
        <v>2</v>
      </c>
      <c r="G722" s="122">
        <v>3</v>
      </c>
      <c r="H722" s="211">
        <v>3377.3</v>
      </c>
      <c r="I722" s="211">
        <v>0</v>
      </c>
      <c r="J722" s="211">
        <v>935.8</v>
      </c>
      <c r="K722" s="211">
        <f t="shared" si="237"/>
        <v>19421373.5</v>
      </c>
      <c r="L722" s="211">
        <v>0</v>
      </c>
      <c r="M722" s="211">
        <v>0</v>
      </c>
      <c r="N722" s="211">
        <v>0</v>
      </c>
      <c r="O722" s="211">
        <f>IFERROR(
  IF(LOOKUP(2,1/($R$16:$R722&lt;&gt;""),$R$16:$R722)="12.2026",
    VLOOKUP(LOOKUP(2,1/($B$16:$B722&lt;&gt;""),$B$16:$B722), [1]Лист1!$C$12:$D$1205, 2, 0),
  IF(LOOKUP(2,1/($R$16:$R722&lt;&gt;""),$R$16:$R722)="12.2027",
    VLOOKUP(LOOKUP(2,1/($B$16:$B722&lt;&gt;""),$B$16:$B722), [1]Лист1!$C$1209:$D$2016, 2, 0),
  IF(LOOKUP(2,1/($R$16:$R722&lt;&gt;""),$R$16:$R722)="12.2028",
    VLOOKUP(LOOKUP(2,1/($B$16:$B722&lt;&gt;""),$B$16:$B722), [1]Лист1!$C$2020:$D$2907, 2, 0),
  ""))), "")</f>
        <v>19421373.5</v>
      </c>
      <c r="P722" s="211">
        <f t="shared" si="236"/>
        <v>5750.5621354336299</v>
      </c>
      <c r="Q722" s="211">
        <v>9673</v>
      </c>
      <c r="R722" s="218" t="s">
        <v>563</v>
      </c>
      <c r="S722" s="142"/>
    </row>
    <row r="723" spans="1:21" s="48" customFormat="1" ht="30" customHeight="1" x14ac:dyDescent="0.25">
      <c r="A723" s="212">
        <f>IF(B723&lt;&gt;"",MAX(A$1:A722)+1,"")</f>
        <v>645</v>
      </c>
      <c r="B723" s="223" t="s">
        <v>446</v>
      </c>
      <c r="C723" s="212">
        <v>1954</v>
      </c>
      <c r="D723" s="212" t="s">
        <v>1844</v>
      </c>
      <c r="E723" s="210" t="s">
        <v>16</v>
      </c>
      <c r="F723" s="210">
        <v>2</v>
      </c>
      <c r="G723" s="210">
        <v>1</v>
      </c>
      <c r="H723" s="211">
        <v>1070.4000000000001</v>
      </c>
      <c r="I723" s="211">
        <v>0</v>
      </c>
      <c r="J723" s="211">
        <v>396.1</v>
      </c>
      <c r="K723" s="211">
        <f t="shared" si="237"/>
        <v>21969.3</v>
      </c>
      <c r="L723" s="211">
        <v>0</v>
      </c>
      <c r="M723" s="211">
        <v>0</v>
      </c>
      <c r="N723" s="211">
        <v>0</v>
      </c>
      <c r="O723" s="211">
        <f>IFERROR(
  IF(LOOKUP(2,1/($R$16:$R723&lt;&gt;""),$R$16:$R723)="12.2026",
    VLOOKUP(LOOKUP(2,1/($B$16:$B723&lt;&gt;""),$B$16:$B723), [1]Лист1!$C$12:$D$1205, 2, 0),
  IF(LOOKUP(2,1/($R$16:$R723&lt;&gt;""),$R$16:$R723)="12.2027",
    VLOOKUP(LOOKUP(2,1/($B$16:$B723&lt;&gt;""),$B$16:$B723), [1]Лист1!$C$1209:$D$2016, 2, 0),
  IF(LOOKUP(2,1/($R$16:$R723&lt;&gt;""),$R$16:$R723)="12.2028",
    VLOOKUP(LOOKUP(2,1/($B$16:$B723&lt;&gt;""),$B$16:$B723), [1]Лист1!$C$2020:$D$2907, 2, 0),
  ""))), "")</f>
        <v>21969.3</v>
      </c>
      <c r="P723" s="211">
        <f t="shared" si="236"/>
        <v>20.524383408071746</v>
      </c>
      <c r="Q723" s="211">
        <v>9673</v>
      </c>
      <c r="R723" s="218" t="s">
        <v>565</v>
      </c>
      <c r="S723" s="80"/>
    </row>
    <row r="724" spans="1:21" s="48" customFormat="1" ht="30" customHeight="1" x14ac:dyDescent="0.25">
      <c r="A724" s="212">
        <f>IF(B724&lt;&gt;"",MAX(A$1:A723)+1,"")</f>
        <v>646</v>
      </c>
      <c r="B724" s="223" t="s">
        <v>445</v>
      </c>
      <c r="C724" s="212">
        <v>1956</v>
      </c>
      <c r="D724" s="212" t="s">
        <v>1844</v>
      </c>
      <c r="E724" s="210" t="s">
        <v>16</v>
      </c>
      <c r="F724" s="210">
        <v>2</v>
      </c>
      <c r="G724" s="210">
        <v>1</v>
      </c>
      <c r="H724" s="211">
        <v>1062.5999999999999</v>
      </c>
      <c r="I724" s="211">
        <v>0</v>
      </c>
      <c r="J724" s="211">
        <v>397.4</v>
      </c>
      <c r="K724" s="211">
        <f t="shared" si="237"/>
        <v>22040.880000000001</v>
      </c>
      <c r="L724" s="211">
        <v>0</v>
      </c>
      <c r="M724" s="211">
        <v>0</v>
      </c>
      <c r="N724" s="211">
        <v>0</v>
      </c>
      <c r="O724" s="211">
        <f>IFERROR(
  IF(LOOKUP(2,1/($R$16:$R724&lt;&gt;""),$R$16:$R724)="12.2026",
    VLOOKUP(LOOKUP(2,1/($B$16:$B724&lt;&gt;""),$B$16:$B724), [1]Лист1!$C$12:$D$1205, 2, 0),
  IF(LOOKUP(2,1/($R$16:$R724&lt;&gt;""),$R$16:$R724)="12.2027",
    VLOOKUP(LOOKUP(2,1/($B$16:$B724&lt;&gt;""),$B$16:$B724), [1]Лист1!$C$1209:$D$2016, 2, 0),
  IF(LOOKUP(2,1/($R$16:$R724&lt;&gt;""),$R$16:$R724)="12.2028",
    VLOOKUP(LOOKUP(2,1/($B$16:$B724&lt;&gt;""),$B$16:$B724), [1]Лист1!$C$2020:$D$2907, 2, 0),
  ""))), "")</f>
        <v>22040.880000000001</v>
      </c>
      <c r="P724" s="211">
        <f t="shared" si="236"/>
        <v>20.742405420666294</v>
      </c>
      <c r="Q724" s="211">
        <v>9673</v>
      </c>
      <c r="R724" s="218" t="s">
        <v>565</v>
      </c>
      <c r="S724" s="41"/>
    </row>
    <row r="725" spans="1:21" s="48" customFormat="1" ht="23.25" customHeight="1" x14ac:dyDescent="0.25">
      <c r="A725" s="309">
        <f>IF(B725&lt;&gt;"",MAX(A$1:A724)+1,"")</f>
        <v>647</v>
      </c>
      <c r="B725" s="317" t="s">
        <v>434</v>
      </c>
      <c r="C725" s="309">
        <v>1965</v>
      </c>
      <c r="D725" s="309" t="s">
        <v>1844</v>
      </c>
      <c r="E725" s="307" t="s">
        <v>16</v>
      </c>
      <c r="F725" s="307">
        <v>2</v>
      </c>
      <c r="G725" s="307">
        <v>2</v>
      </c>
      <c r="H725" s="311">
        <v>1747.4</v>
      </c>
      <c r="I725" s="311">
        <v>0</v>
      </c>
      <c r="J725" s="311">
        <v>324.10000000000002</v>
      </c>
      <c r="K725" s="211">
        <f t="shared" ref="K725:K727" si="238">SUM(L725:O725)</f>
        <v>4637987.5</v>
      </c>
      <c r="L725" s="211">
        <v>0</v>
      </c>
      <c r="M725" s="211">
        <v>0</v>
      </c>
      <c r="N725" s="211">
        <v>0</v>
      </c>
      <c r="O725" s="211">
        <f>IFERROR(
  IF(LOOKUP(2,1/($R$16:$R725&lt;&gt;""),$R$16:$R725)="12.2026",
    VLOOKUP(LOOKUP(2,1/($B$16:$B725&lt;&gt;""),$B$16:$B725), [1]Лист1!$C$12:$D$1205, 2, 0),
  IF(LOOKUP(2,1/($R$16:$R725&lt;&gt;""),$R$16:$R725)="12.2027",
    VLOOKUP(LOOKUP(2,1/($B$16:$B725&lt;&gt;""),$B$16:$B725), [1]Лист1!$C$1209:$D$2016, 2, 0),
  IF(LOOKUP(2,1/($R$16:$R725&lt;&gt;""),$R$16:$R725)="12.2028",
    VLOOKUP(LOOKUP(2,1/($B$16:$B725&lt;&gt;""),$B$16:$B725), [1]Лист1!$C$2020:$D$2907, 2, 0),
  ""))), "")</f>
        <v>4637987.5</v>
      </c>
      <c r="P725" s="211">
        <f t="shared" ref="P725:P794" si="239">K725/H725</f>
        <v>2654.2219869520427</v>
      </c>
      <c r="Q725" s="211">
        <v>9673</v>
      </c>
      <c r="R725" s="218" t="s">
        <v>565</v>
      </c>
      <c r="S725" s="41"/>
    </row>
    <row r="726" spans="1:21" s="48" customFormat="1" ht="21" customHeight="1" x14ac:dyDescent="0.25">
      <c r="A726" s="310"/>
      <c r="B726" s="318"/>
      <c r="C726" s="310"/>
      <c r="D726" s="310"/>
      <c r="E726" s="308"/>
      <c r="F726" s="308"/>
      <c r="G726" s="308"/>
      <c r="H726" s="312"/>
      <c r="I726" s="312"/>
      <c r="J726" s="312"/>
      <c r="K726" s="211">
        <f t="shared" ref="K726" si="240">SUM(L726:O726)</f>
        <v>5054553.6000000006</v>
      </c>
      <c r="L726" s="211">
        <v>0</v>
      </c>
      <c r="M726" s="211">
        <v>0</v>
      </c>
      <c r="N726" s="211">
        <v>0</v>
      </c>
      <c r="O726" s="211">
        <f>IFERROR(
  IF(LOOKUP(2,1/($R$16:$R726&lt;&gt;""),$R$16:$R726)="12.2026",
    VLOOKUP(LOOKUP(2,1/($B$16:$B726&lt;&gt;""),$B$16:$B726), [1]Лист1!$C$12:$D$1205, 2, 0),
  IF(LOOKUP(2,1/($R$16:$R726&lt;&gt;""),$R$16:$R726)="12.2027",
    VLOOKUP(LOOKUP(2,1/($B$16:$B726&lt;&gt;""),$B$16:$B726), [1]Лист1!$C$1209:$D$2016, 2, 0),
  IF(LOOKUP(2,1/($R$16:$R726&lt;&gt;""),$R$16:$R726)="12.2028",
    VLOOKUP(LOOKUP(2,1/($B$16:$B726&lt;&gt;""),$B$16:$B726), [1]Лист1!$C$2020:$D$2907, 2, 0),
  ""))), "")</f>
        <v>5054553.6000000006</v>
      </c>
      <c r="P726" s="211">
        <f>K726/H725</f>
        <v>2892.6139407119149</v>
      </c>
      <c r="Q726" s="211">
        <v>9673</v>
      </c>
      <c r="R726" s="218" t="s">
        <v>564</v>
      </c>
      <c r="S726" s="41"/>
    </row>
    <row r="727" spans="1:21" s="48" customFormat="1" ht="26.25" customHeight="1" x14ac:dyDescent="0.25">
      <c r="A727" s="212">
        <f>IF(B727&lt;&gt;"",MAX(A$1:A726)+1,"")</f>
        <v>648</v>
      </c>
      <c r="B727" s="223" t="s">
        <v>444</v>
      </c>
      <c r="C727" s="212">
        <v>1953</v>
      </c>
      <c r="D727" s="212" t="s">
        <v>1844</v>
      </c>
      <c r="E727" s="210" t="s">
        <v>16</v>
      </c>
      <c r="F727" s="210">
        <v>1</v>
      </c>
      <c r="G727" s="210">
        <v>1</v>
      </c>
      <c r="H727" s="211">
        <v>644.79999999999995</v>
      </c>
      <c r="I727" s="211">
        <v>0</v>
      </c>
      <c r="J727" s="211">
        <v>245.9</v>
      </c>
      <c r="K727" s="211">
        <f t="shared" si="238"/>
        <v>8820.6200000000008</v>
      </c>
      <c r="L727" s="211">
        <v>0</v>
      </c>
      <c r="M727" s="211">
        <v>0</v>
      </c>
      <c r="N727" s="211">
        <v>0</v>
      </c>
      <c r="O727" s="211">
        <f>IFERROR(
  IF(LOOKUP(2,1/($R$16:$R727&lt;&gt;""),$R$16:$R727)="12.2026",
    VLOOKUP(LOOKUP(2,1/($B$16:$B727&lt;&gt;""),$B$16:$B727), [1]Лист1!$C$12:$D$1205, 2, 0),
  IF(LOOKUP(2,1/($R$16:$R727&lt;&gt;""),$R$16:$R727)="12.2027",
    VLOOKUP(LOOKUP(2,1/($B$16:$B727&lt;&gt;""),$B$16:$B727), [1]Лист1!$C$1209:$D$2016, 2, 0),
  IF(LOOKUP(2,1/($R$16:$R727&lt;&gt;""),$R$16:$R727)="12.2028",
    VLOOKUP(LOOKUP(2,1/($B$16:$B727&lt;&gt;""),$B$16:$B727), [1]Лист1!$C$2020:$D$2907, 2, 0),
  ""))), "")</f>
        <v>8820.6200000000008</v>
      </c>
      <c r="P727" s="211">
        <f t="shared" si="239"/>
        <v>13.679621588089333</v>
      </c>
      <c r="Q727" s="211">
        <v>9673</v>
      </c>
      <c r="R727" s="218" t="s">
        <v>565</v>
      </c>
      <c r="S727" s="41"/>
    </row>
    <row r="728" spans="1:21" s="48" customFormat="1" ht="30" customHeight="1" x14ac:dyDescent="0.25">
      <c r="A728" s="212">
        <f>IF(B728&lt;&gt;"",MAX(A$1:A727)+1,"")</f>
        <v>649</v>
      </c>
      <c r="B728" s="223" t="s">
        <v>78</v>
      </c>
      <c r="C728" s="212">
        <v>1964</v>
      </c>
      <c r="D728" s="212" t="s">
        <v>1844</v>
      </c>
      <c r="E728" s="210" t="s">
        <v>16</v>
      </c>
      <c r="F728" s="212">
        <v>2</v>
      </c>
      <c r="G728" s="212">
        <v>1</v>
      </c>
      <c r="H728" s="211">
        <v>658.4</v>
      </c>
      <c r="I728" s="211">
        <v>0</v>
      </c>
      <c r="J728" s="211">
        <v>624.79999999999995</v>
      </c>
      <c r="K728" s="211">
        <f t="shared" ref="K728:K735" si="241">SUM(L728:O728)</f>
        <v>2351259</v>
      </c>
      <c r="L728" s="211">
        <v>0</v>
      </c>
      <c r="M728" s="211">
        <v>0</v>
      </c>
      <c r="N728" s="211">
        <v>0</v>
      </c>
      <c r="O728" s="211">
        <f>IFERROR(
  IF(LOOKUP(2,1/($R$16:$R728&lt;&gt;""),$R$16:$R728)="12.2026",
    VLOOKUP(LOOKUP(2,1/($B$16:$B728&lt;&gt;""),$B$16:$B728), [1]Лист1!$C$12:$D$1205, 2, 0),
  IF(LOOKUP(2,1/($R$16:$R728&lt;&gt;""),$R$16:$R728)="12.2027",
    VLOOKUP(LOOKUP(2,1/($B$16:$B728&lt;&gt;""),$B$16:$B728), [1]Лист1!$C$1209:$D$2016, 2, 0),
  IF(LOOKUP(2,1/($R$16:$R728&lt;&gt;""),$R$16:$R728)="12.2028",
    VLOOKUP(LOOKUP(2,1/($B$16:$B728&lt;&gt;""),$B$16:$B728), [1]Лист1!$C$2020:$D$2907, 2, 0),
  ""))), "")</f>
        <v>2351259</v>
      </c>
      <c r="P728" s="211">
        <f t="shared" ref="P728:P735" si="242">K728/H728</f>
        <v>3571.1710206561361</v>
      </c>
      <c r="Q728" s="211">
        <v>9673</v>
      </c>
      <c r="R728" s="218" t="s">
        <v>564</v>
      </c>
      <c r="S728" s="41"/>
    </row>
    <row r="729" spans="1:21" s="48" customFormat="1" ht="30" customHeight="1" x14ac:dyDescent="0.25">
      <c r="A729" s="212">
        <f>IF(B729&lt;&gt;"",MAX(A$1:A728)+1,"")</f>
        <v>650</v>
      </c>
      <c r="B729" s="223" t="s">
        <v>79</v>
      </c>
      <c r="C729" s="212">
        <v>1964</v>
      </c>
      <c r="D729" s="212" t="s">
        <v>1844</v>
      </c>
      <c r="E729" s="210" t="s">
        <v>16</v>
      </c>
      <c r="F729" s="212">
        <v>2</v>
      </c>
      <c r="G729" s="212">
        <v>2</v>
      </c>
      <c r="H729" s="211">
        <v>651.5</v>
      </c>
      <c r="I729" s="211">
        <v>47.5</v>
      </c>
      <c r="J729" s="211">
        <v>550.5</v>
      </c>
      <c r="K729" s="211">
        <f t="shared" si="241"/>
        <v>8093746</v>
      </c>
      <c r="L729" s="211">
        <v>0</v>
      </c>
      <c r="M729" s="211">
        <v>0</v>
      </c>
      <c r="N729" s="211">
        <v>0</v>
      </c>
      <c r="O729" s="211">
        <f>IFERROR(
  IF(LOOKUP(2,1/($R$16:$R729&lt;&gt;""),$R$16:$R729)="12.2026",
    VLOOKUP(LOOKUP(2,1/($B$16:$B729&lt;&gt;""),$B$16:$B729), [1]Лист1!$C$12:$D$1205, 2, 0),
  IF(LOOKUP(2,1/($R$16:$R729&lt;&gt;""),$R$16:$R729)="12.2027",
    VLOOKUP(LOOKUP(2,1/($B$16:$B729&lt;&gt;""),$B$16:$B729), [1]Лист1!$C$1209:$D$2016, 2, 0),
  IF(LOOKUP(2,1/($R$16:$R729&lt;&gt;""),$R$16:$R729)="12.2028",
    VLOOKUP(LOOKUP(2,1/($B$16:$B729&lt;&gt;""),$B$16:$B729), [1]Лист1!$C$2020:$D$2907, 2, 0),
  ""))), "")</f>
        <v>8093746</v>
      </c>
      <c r="P729" s="211">
        <f t="shared" si="242"/>
        <v>12423.247889485801</v>
      </c>
      <c r="Q729" s="211">
        <v>9673</v>
      </c>
      <c r="R729" s="218" t="s">
        <v>564</v>
      </c>
      <c r="S729" s="142"/>
    </row>
    <row r="730" spans="1:21" s="48" customFormat="1" ht="30" customHeight="1" x14ac:dyDescent="0.25">
      <c r="A730" s="212">
        <f>IF(B730&lt;&gt;"",MAX(A$1:A729)+1,"")</f>
        <v>651</v>
      </c>
      <c r="B730" s="223" t="s">
        <v>865</v>
      </c>
      <c r="C730" s="212">
        <v>1960</v>
      </c>
      <c r="D730" s="212" t="s">
        <v>1844</v>
      </c>
      <c r="E730" s="210" t="s">
        <v>16</v>
      </c>
      <c r="F730" s="210">
        <v>3</v>
      </c>
      <c r="G730" s="210">
        <v>3</v>
      </c>
      <c r="H730" s="211">
        <v>1545.7</v>
      </c>
      <c r="I730" s="211">
        <v>0</v>
      </c>
      <c r="J730" s="211">
        <v>1509.5</v>
      </c>
      <c r="K730" s="211">
        <f t="shared" si="241"/>
        <v>29260.42</v>
      </c>
      <c r="L730" s="211">
        <v>0</v>
      </c>
      <c r="M730" s="211">
        <v>0</v>
      </c>
      <c r="N730" s="211">
        <v>0</v>
      </c>
      <c r="O730" s="211">
        <f>IFERROR(
  IF(LOOKUP(2,1/($R$16:$R730&lt;&gt;""),$R$16:$R730)="12.2026",
    VLOOKUP(LOOKUP(2,1/($B$16:$B730&lt;&gt;""),$B$16:$B730), [1]Лист1!$C$12:$D$1205, 2, 0),
  IF(LOOKUP(2,1/($R$16:$R730&lt;&gt;""),$R$16:$R730)="12.2027",
    VLOOKUP(LOOKUP(2,1/($B$16:$B730&lt;&gt;""),$B$16:$B730), [1]Лист1!$C$1209:$D$2016, 2, 0),
  IF(LOOKUP(2,1/($R$16:$R730&lt;&gt;""),$R$16:$R730)="12.2028",
    VLOOKUP(LOOKUP(2,1/($B$16:$B730&lt;&gt;""),$B$16:$B730), [1]Лист1!$C$2020:$D$2907, 2, 0),
  ""))), "")</f>
        <v>29260.42</v>
      </c>
      <c r="P730" s="211">
        <f t="shared" si="242"/>
        <v>18.930206378986867</v>
      </c>
      <c r="Q730" s="211">
        <v>9673</v>
      </c>
      <c r="R730" s="218" t="s">
        <v>565</v>
      </c>
      <c r="S730" s="142"/>
    </row>
    <row r="731" spans="1:21" s="48" customFormat="1" ht="30" customHeight="1" x14ac:dyDescent="0.25">
      <c r="A731" s="212">
        <f>IF(B731&lt;&gt;"",MAX(A$1:A730)+1,"")</f>
        <v>652</v>
      </c>
      <c r="B731" s="223" t="s">
        <v>1836</v>
      </c>
      <c r="C731" s="212">
        <v>1969</v>
      </c>
      <c r="D731" s="212" t="s">
        <v>1844</v>
      </c>
      <c r="E731" s="210" t="s">
        <v>16</v>
      </c>
      <c r="F731" s="122">
        <v>3</v>
      </c>
      <c r="G731" s="122">
        <v>3</v>
      </c>
      <c r="H731" s="211">
        <v>1502.9</v>
      </c>
      <c r="I731" s="211">
        <v>0</v>
      </c>
      <c r="J731" s="211">
        <v>1502.9</v>
      </c>
      <c r="K731" s="211">
        <f t="shared" si="241"/>
        <v>17053496.600000001</v>
      </c>
      <c r="L731" s="211">
        <v>0</v>
      </c>
      <c r="M731" s="211">
        <v>0</v>
      </c>
      <c r="N731" s="211">
        <v>0</v>
      </c>
      <c r="O731" s="211">
        <f>IFERROR(
  IF(LOOKUP(2,1/($R$16:$R731&lt;&gt;""),$R$16:$R731)="12.2026",
    VLOOKUP(LOOKUP(2,1/($B$16:$B731&lt;&gt;""),$B$16:$B731), [1]Лист1!$C$12:$D$1205, 2, 0),
  IF(LOOKUP(2,1/($R$16:$R731&lt;&gt;""),$R$16:$R731)="12.2027",
    VLOOKUP(LOOKUP(2,1/($B$16:$B731&lt;&gt;""),$B$16:$B731), [1]Лист1!$C$1209:$D$2016, 2, 0),
  IF(LOOKUP(2,1/($R$16:$R731&lt;&gt;""),$R$16:$R731)="12.2028",
    VLOOKUP(LOOKUP(2,1/($B$16:$B731&lt;&gt;""),$B$16:$B731), [1]Лист1!$C$2020:$D$2907, 2, 0),
  ""))), "")</f>
        <v>17053496.600000001</v>
      </c>
      <c r="P731" s="211">
        <f t="shared" si="242"/>
        <v>11347.060083837914</v>
      </c>
      <c r="Q731" s="211">
        <v>9673</v>
      </c>
      <c r="R731" s="218" t="s">
        <v>563</v>
      </c>
      <c r="S731" s="142"/>
    </row>
    <row r="732" spans="1:21" s="48" customFormat="1" ht="24.75" customHeight="1" x14ac:dyDescent="0.25">
      <c r="A732" s="212">
        <f>IF(B732&lt;&gt;"",MAX(A$1:A731)+1,"")</f>
        <v>653</v>
      </c>
      <c r="B732" s="223" t="s">
        <v>1837</v>
      </c>
      <c r="C732" s="212">
        <v>1971</v>
      </c>
      <c r="D732" s="212" t="s">
        <v>1844</v>
      </c>
      <c r="E732" s="210" t="s">
        <v>16</v>
      </c>
      <c r="F732" s="122">
        <v>2</v>
      </c>
      <c r="G732" s="122">
        <v>1</v>
      </c>
      <c r="H732" s="211">
        <v>400.6</v>
      </c>
      <c r="I732" s="211">
        <v>0</v>
      </c>
      <c r="J732" s="211">
        <v>367.9</v>
      </c>
      <c r="K732" s="211">
        <f t="shared" si="241"/>
        <v>5703031.4000000004</v>
      </c>
      <c r="L732" s="211">
        <v>0</v>
      </c>
      <c r="M732" s="211">
        <v>0</v>
      </c>
      <c r="N732" s="211">
        <v>0</v>
      </c>
      <c r="O732" s="211">
        <f>IFERROR(
  IF(LOOKUP(2,1/($R$16:$R732&lt;&gt;""),$R$16:$R732)="12.2026",
    VLOOKUP(LOOKUP(2,1/($B$16:$B732&lt;&gt;""),$B$16:$B732), [1]Лист1!$C$12:$D$1205, 2, 0),
  IF(LOOKUP(2,1/($R$16:$R732&lt;&gt;""),$R$16:$R732)="12.2027",
    VLOOKUP(LOOKUP(2,1/($B$16:$B732&lt;&gt;""),$B$16:$B732), [1]Лист1!$C$1209:$D$2016, 2, 0),
  IF(LOOKUP(2,1/($R$16:$R732&lt;&gt;""),$R$16:$R732)="12.2028",
    VLOOKUP(LOOKUP(2,1/($B$16:$B732&lt;&gt;""),$B$16:$B732), [1]Лист1!$C$2020:$D$2907, 2, 0),
  ""))), "")</f>
        <v>5703031.4000000004</v>
      </c>
      <c r="P732" s="211">
        <f t="shared" si="242"/>
        <v>14236.224163754368</v>
      </c>
      <c r="Q732" s="211">
        <v>9673</v>
      </c>
      <c r="R732" s="218" t="s">
        <v>563</v>
      </c>
      <c r="S732" s="142"/>
    </row>
    <row r="733" spans="1:21" s="48" customFormat="1" ht="30" customHeight="1" x14ac:dyDescent="0.25">
      <c r="A733" s="253">
        <f>IF(B733&lt;&gt;"",MAX(A$1:A732)+1,"")</f>
        <v>654</v>
      </c>
      <c r="B733" s="257" t="s">
        <v>1838</v>
      </c>
      <c r="C733" s="253">
        <v>1971</v>
      </c>
      <c r="D733" s="253" t="s">
        <v>1844</v>
      </c>
      <c r="E733" s="251" t="s">
        <v>16</v>
      </c>
      <c r="F733" s="179">
        <v>2</v>
      </c>
      <c r="G733" s="179">
        <v>2</v>
      </c>
      <c r="H733" s="255">
        <v>380.4</v>
      </c>
      <c r="I733" s="255">
        <v>0</v>
      </c>
      <c r="J733" s="255">
        <v>355.2</v>
      </c>
      <c r="K733" s="255">
        <f t="shared" si="241"/>
        <v>6113881.5999999996</v>
      </c>
      <c r="L733" s="255">
        <v>0</v>
      </c>
      <c r="M733" s="255">
        <v>0</v>
      </c>
      <c r="N733" s="255">
        <v>0</v>
      </c>
      <c r="O733" s="255">
        <f>IFERROR(
  IF(LOOKUP(2,1/($R$16:$R733&lt;&gt;""),$R$16:$R733)="12.2026",
    VLOOKUP(LOOKUP(2,1/($B$16:$B733&lt;&gt;""),$B$16:$B733), [1]Лист1!$C$12:$D$1205, 2, 0),
  IF(LOOKUP(2,1/($R$16:$R733&lt;&gt;""),$R$16:$R733)="12.2027",
    VLOOKUP(LOOKUP(2,1/($B$16:$B733&lt;&gt;""),$B$16:$B733), [1]Лист1!$C$1209:$D$2016, 2, 0),
  IF(LOOKUP(2,1/($R$16:$R733&lt;&gt;""),$R$16:$R733)="12.2028",
    VLOOKUP(LOOKUP(2,1/($B$16:$B733&lt;&gt;""),$B$16:$B733), [1]Лист1!$C$2020:$D$2907, 2, 0),
  ""))), "")</f>
        <v>6113881.5999999996</v>
      </c>
      <c r="P733" s="255">
        <f t="shared" si="242"/>
        <v>16072.243953732912</v>
      </c>
      <c r="Q733" s="255">
        <v>9673</v>
      </c>
      <c r="R733" s="101" t="s">
        <v>563</v>
      </c>
      <c r="S733" s="142"/>
    </row>
    <row r="734" spans="1:21" s="111" customFormat="1" ht="30" customHeight="1" x14ac:dyDescent="0.25">
      <c r="A734" s="285">
        <f>IF(B734&lt;&gt;"",MAX(A$1:A733)+1,"")</f>
        <v>655</v>
      </c>
      <c r="B734" s="283" t="s">
        <v>1839</v>
      </c>
      <c r="C734" s="285">
        <v>1972</v>
      </c>
      <c r="D734" s="285" t="s">
        <v>1844</v>
      </c>
      <c r="E734" s="287" t="s">
        <v>16</v>
      </c>
      <c r="F734" s="122">
        <v>4</v>
      </c>
      <c r="G734" s="122">
        <v>3</v>
      </c>
      <c r="H734" s="282">
        <v>2101.1999999999998</v>
      </c>
      <c r="I734" s="282">
        <v>0</v>
      </c>
      <c r="J734" s="282">
        <v>1955.1</v>
      </c>
      <c r="K734" s="282">
        <f t="shared" si="241"/>
        <v>14185351.799999999</v>
      </c>
      <c r="L734" s="282">
        <v>0</v>
      </c>
      <c r="M734" s="282">
        <v>0</v>
      </c>
      <c r="N734" s="282">
        <v>0</v>
      </c>
      <c r="O734" s="282">
        <f>IFERROR(
  IF(LOOKUP(2,1/($R$16:$R734&lt;&gt;""),$R$16:$R734)="12.2026",
    VLOOKUP(LOOKUP(2,1/($B$16:$B734&lt;&gt;""),$B$16:$B734), [1]Лист1!$C$12:$D$1205, 2, 0),
  IF(LOOKUP(2,1/($R$16:$R734&lt;&gt;""),$R$16:$R734)="12.2027",
    VLOOKUP(LOOKUP(2,1/($B$16:$B734&lt;&gt;""),$B$16:$B734), [1]Лист1!$C$1209:$D$2016, 2, 0),
  IF(LOOKUP(2,1/($R$16:$R734&lt;&gt;""),$R$16:$R734)="12.2028",
    VLOOKUP(LOOKUP(2,1/($B$16:$B734&lt;&gt;""),$B$16:$B734), [1]Лист1!$C$2020:$D$2907, 2, 0),
  ""))), "")</f>
        <v>14185351.799999999</v>
      </c>
      <c r="P734" s="282">
        <f t="shared" si="242"/>
        <v>6751.0716733295258</v>
      </c>
      <c r="Q734" s="282">
        <v>9673</v>
      </c>
      <c r="R734" s="294" t="s">
        <v>563</v>
      </c>
      <c r="S734" s="80"/>
    </row>
    <row r="735" spans="1:21" s="48" customFormat="1" ht="30" customHeight="1" x14ac:dyDescent="0.25">
      <c r="A735" s="254">
        <f>IF(B735&lt;&gt;"",MAX(A$1:A734)+1,"")</f>
        <v>656</v>
      </c>
      <c r="B735" s="258" t="s">
        <v>1840</v>
      </c>
      <c r="C735" s="254">
        <v>1972</v>
      </c>
      <c r="D735" s="254" t="s">
        <v>1844</v>
      </c>
      <c r="E735" s="252" t="s">
        <v>16</v>
      </c>
      <c r="F735" s="304">
        <v>4</v>
      </c>
      <c r="G735" s="304">
        <v>3</v>
      </c>
      <c r="H735" s="256">
        <v>1994.8</v>
      </c>
      <c r="I735" s="256">
        <v>0</v>
      </c>
      <c r="J735" s="256">
        <v>1993.2</v>
      </c>
      <c r="K735" s="256">
        <f t="shared" si="241"/>
        <v>20845269.199999999</v>
      </c>
      <c r="L735" s="256">
        <v>0</v>
      </c>
      <c r="M735" s="256">
        <v>0</v>
      </c>
      <c r="N735" s="256">
        <v>0</v>
      </c>
      <c r="O735" s="256">
        <f>IFERROR(
  IF(LOOKUP(2,1/($R$16:$R735&lt;&gt;""),$R$16:$R735)="12.2026",
    VLOOKUP(LOOKUP(2,1/($B$16:$B735&lt;&gt;""),$B$16:$B735), [1]Лист1!$C$12:$D$1205, 2, 0),
  IF(LOOKUP(2,1/($R$16:$R735&lt;&gt;""),$R$16:$R735)="12.2027",
    VLOOKUP(LOOKUP(2,1/($B$16:$B735&lt;&gt;""),$B$16:$B735), [1]Лист1!$C$1209:$D$2016, 2, 0),
  IF(LOOKUP(2,1/($R$16:$R735&lt;&gt;""),$R$16:$R735)="12.2028",
    VLOOKUP(LOOKUP(2,1/($B$16:$B735&lt;&gt;""),$B$16:$B735), [1]Лист1!$C$2020:$D$2907, 2, 0),
  ""))), "")</f>
        <v>20845269.199999999</v>
      </c>
      <c r="P735" s="256">
        <f t="shared" si="242"/>
        <v>10449.804090635653</v>
      </c>
      <c r="Q735" s="256">
        <v>9673</v>
      </c>
      <c r="R735" s="188" t="s">
        <v>563</v>
      </c>
      <c r="S735" s="143"/>
    </row>
    <row r="736" spans="1:21" s="33" customFormat="1" ht="30" customHeight="1" x14ac:dyDescent="0.25">
      <c r="A736" s="309">
        <f>IF(B736&lt;&gt;"",MAX(A$1:A735)+1,"")</f>
        <v>657</v>
      </c>
      <c r="B736" s="317" t="s">
        <v>2376</v>
      </c>
      <c r="C736" s="307">
        <v>1963</v>
      </c>
      <c r="D736" s="309" t="s">
        <v>1844</v>
      </c>
      <c r="E736" s="307" t="s">
        <v>16</v>
      </c>
      <c r="F736" s="307">
        <v>2</v>
      </c>
      <c r="G736" s="307">
        <v>2</v>
      </c>
      <c r="H736" s="311">
        <v>450.1</v>
      </c>
      <c r="I736" s="311">
        <v>0</v>
      </c>
      <c r="J736" s="311">
        <v>299.89999999999998</v>
      </c>
      <c r="K736" s="211">
        <f t="shared" ref="K736" si="243">SUM(L736:O736)</f>
        <v>3390685.95</v>
      </c>
      <c r="L736" s="211">
        <v>0</v>
      </c>
      <c r="M736" s="211">
        <v>0</v>
      </c>
      <c r="N736" s="211">
        <v>0</v>
      </c>
      <c r="O736" s="211">
        <f>IFERROR(
  IF(LOOKUP(2,1/($R$16:$R736&lt;&gt;""),$R$16:$R736)="12.2026",
    VLOOKUP(LOOKUP(2,1/($B$16:$B736&lt;&gt;""),$B$16:$B736), [1]Лист1!$C$12:$D$1205, 2, 0),
  IF(LOOKUP(2,1/($R$16:$R736&lt;&gt;""),$R$16:$R736)="12.2027",
    VLOOKUP(LOOKUP(2,1/($B$16:$B736&lt;&gt;""),$B$16:$B736), [1]Лист1!$C$1209:$D$2016, 2, 0),
  IF(LOOKUP(2,1/($R$16:$R736&lt;&gt;""),$R$16:$R736)="12.2028",
    VLOOKUP(LOOKUP(2,1/($B$16:$B736&lt;&gt;""),$B$16:$B736), [1]Лист1!$C$2020:$D$2907, 2, 0),
  ""))), "")</f>
        <v>3390685.95</v>
      </c>
      <c r="P736" s="211">
        <f t="shared" si="239"/>
        <v>7533.1836258609201</v>
      </c>
      <c r="Q736" s="237">
        <v>9673</v>
      </c>
      <c r="R736" s="30" t="s">
        <v>565</v>
      </c>
      <c r="S736" s="32"/>
      <c r="T736" s="32"/>
      <c r="U736" s="32"/>
    </row>
    <row r="737" spans="1:21" s="33" customFormat="1" ht="30" customHeight="1" x14ac:dyDescent="0.25">
      <c r="A737" s="310"/>
      <c r="B737" s="318"/>
      <c r="C737" s="308"/>
      <c r="D737" s="310"/>
      <c r="E737" s="308"/>
      <c r="F737" s="308"/>
      <c r="G737" s="308"/>
      <c r="H737" s="312"/>
      <c r="I737" s="312"/>
      <c r="J737" s="312"/>
      <c r="K737" s="211">
        <f t="shared" ref="K737" si="244">SUM(L737:O737)</f>
        <v>813967</v>
      </c>
      <c r="L737" s="211">
        <v>0</v>
      </c>
      <c r="M737" s="211">
        <v>0</v>
      </c>
      <c r="N737" s="211">
        <v>0</v>
      </c>
      <c r="O737" s="211">
        <f>IFERROR(
  IF(LOOKUP(2,1/($R$16:$R737&lt;&gt;""),$R$16:$R737)="12.2026",
    VLOOKUP(LOOKUP(2,1/($B$16:$B737&lt;&gt;""),$B$16:$B737), [1]Лист1!$C$12:$D$1205, 2, 0),
  IF(LOOKUP(2,1/($R$16:$R737&lt;&gt;""),$R$16:$R737)="12.2027",
    VLOOKUP(LOOKUP(2,1/($B$16:$B737&lt;&gt;""),$B$16:$B737), [1]Лист1!$C$1209:$D$2016, 2, 0),
  IF(LOOKUP(2,1/($R$16:$R737&lt;&gt;""),$R$16:$R737)="12.2028",
    VLOOKUP(LOOKUP(2,1/($B$16:$B737&lt;&gt;""),$B$16:$B737), [1]Лист1!$C$2020:$D$2907, 2, 0),
  ""))), "")</f>
        <v>813967</v>
      </c>
      <c r="P737" s="211">
        <f>K737/H736</f>
        <v>1808.4136858475892</v>
      </c>
      <c r="Q737" s="237">
        <v>9673</v>
      </c>
      <c r="R737" s="30" t="s">
        <v>563</v>
      </c>
      <c r="S737" s="32"/>
      <c r="T737" s="32"/>
      <c r="U737" s="32"/>
    </row>
    <row r="738" spans="1:21" s="48" customFormat="1" ht="30" customHeight="1" x14ac:dyDescent="0.25">
      <c r="A738" s="212">
        <f>IF(B738&lt;&gt;"",MAX(A$1:A737)+1,"")</f>
        <v>658</v>
      </c>
      <c r="B738" s="223" t="s">
        <v>1841</v>
      </c>
      <c r="C738" s="212">
        <v>1971</v>
      </c>
      <c r="D738" s="212" t="s">
        <v>1844</v>
      </c>
      <c r="E738" s="210" t="s">
        <v>16</v>
      </c>
      <c r="F738" s="122">
        <v>2</v>
      </c>
      <c r="G738" s="122">
        <v>2</v>
      </c>
      <c r="H738" s="211">
        <v>736</v>
      </c>
      <c r="I738" s="211">
        <v>0</v>
      </c>
      <c r="J738" s="211">
        <v>736</v>
      </c>
      <c r="K738" s="211">
        <f t="shared" ref="K738:K773" si="245">SUM(L738:O738)</f>
        <v>10424369</v>
      </c>
      <c r="L738" s="211">
        <v>0</v>
      </c>
      <c r="M738" s="211">
        <v>0</v>
      </c>
      <c r="N738" s="211">
        <v>0</v>
      </c>
      <c r="O738" s="211">
        <f>IFERROR(
  IF(LOOKUP(2,1/($R$16:$R738&lt;&gt;""),$R$16:$R738)="12.2026",
    VLOOKUP(LOOKUP(2,1/($B$16:$B738&lt;&gt;""),$B$16:$B738), [1]Лист1!$C$12:$D$1205, 2, 0),
  IF(LOOKUP(2,1/($R$16:$R738&lt;&gt;""),$R$16:$R738)="12.2027",
    VLOOKUP(LOOKUP(2,1/($B$16:$B738&lt;&gt;""),$B$16:$B738), [1]Лист1!$C$1209:$D$2016, 2, 0),
  IF(LOOKUP(2,1/($R$16:$R738&lt;&gt;""),$R$16:$R738)="12.2028",
    VLOOKUP(LOOKUP(2,1/($B$16:$B738&lt;&gt;""),$B$16:$B738), [1]Лист1!$C$2020:$D$2907, 2, 0),
  ""))), "")</f>
        <v>10424369</v>
      </c>
      <c r="P738" s="211">
        <f t="shared" ref="P738:P753" si="246">K738/H738</f>
        <v>14163.544836956522</v>
      </c>
      <c r="Q738" s="211">
        <v>9673</v>
      </c>
      <c r="R738" s="218" t="s">
        <v>563</v>
      </c>
      <c r="S738" s="142"/>
    </row>
    <row r="739" spans="1:21" s="48" customFormat="1" ht="30" customHeight="1" x14ac:dyDescent="0.25">
      <c r="A739" s="212">
        <f>IF(B739&lt;&gt;"",MAX(A$1:A738)+1,"")</f>
        <v>659</v>
      </c>
      <c r="B739" s="223" t="s">
        <v>1842</v>
      </c>
      <c r="C739" s="212">
        <v>1971</v>
      </c>
      <c r="D739" s="212" t="s">
        <v>1844</v>
      </c>
      <c r="E739" s="210" t="s">
        <v>16</v>
      </c>
      <c r="F739" s="122">
        <v>2</v>
      </c>
      <c r="G739" s="122">
        <v>2</v>
      </c>
      <c r="H739" s="211">
        <v>730.8</v>
      </c>
      <c r="I739" s="211">
        <v>0</v>
      </c>
      <c r="J739" s="211">
        <v>724.2</v>
      </c>
      <c r="K739" s="211">
        <f t="shared" si="245"/>
        <v>10508737.199999999</v>
      </c>
      <c r="L739" s="211">
        <v>0</v>
      </c>
      <c r="M739" s="211">
        <v>0</v>
      </c>
      <c r="N739" s="211">
        <v>0</v>
      </c>
      <c r="O739" s="211">
        <f>IFERROR(
  IF(LOOKUP(2,1/($R$16:$R739&lt;&gt;""),$R$16:$R739)="12.2026",
    VLOOKUP(LOOKUP(2,1/($B$16:$B739&lt;&gt;""),$B$16:$B739), [1]Лист1!$C$12:$D$1205, 2, 0),
  IF(LOOKUP(2,1/($R$16:$R739&lt;&gt;""),$R$16:$R739)="12.2027",
    VLOOKUP(LOOKUP(2,1/($B$16:$B739&lt;&gt;""),$B$16:$B739), [1]Лист1!$C$1209:$D$2016, 2, 0),
  IF(LOOKUP(2,1/($R$16:$R739&lt;&gt;""),$R$16:$R739)="12.2028",
    VLOOKUP(LOOKUP(2,1/($B$16:$B739&lt;&gt;""),$B$16:$B739), [1]Лист1!$C$2020:$D$2907, 2, 0),
  ""))), "")</f>
        <v>10508737.199999999</v>
      </c>
      <c r="P739" s="211">
        <f t="shared" si="246"/>
        <v>14379.771756978653</v>
      </c>
      <c r="Q739" s="211">
        <v>9673</v>
      </c>
      <c r="R739" s="218" t="s">
        <v>563</v>
      </c>
      <c r="S739" s="142"/>
    </row>
    <row r="740" spans="1:21" s="20" customFormat="1" ht="30" customHeight="1" x14ac:dyDescent="0.25">
      <c r="A740" s="212">
        <f>IF(B740&lt;&gt;"",MAX(A$1:A739)+1,"")</f>
        <v>660</v>
      </c>
      <c r="B740" s="223" t="s">
        <v>881</v>
      </c>
      <c r="C740" s="212">
        <v>1971</v>
      </c>
      <c r="D740" s="212" t="s">
        <v>1844</v>
      </c>
      <c r="E740" s="210" t="s">
        <v>16</v>
      </c>
      <c r="F740" s="210">
        <v>2</v>
      </c>
      <c r="G740" s="210">
        <v>2</v>
      </c>
      <c r="H740" s="211">
        <v>724.3</v>
      </c>
      <c r="I740" s="211">
        <v>0</v>
      </c>
      <c r="J740" s="211">
        <v>579.20000000000005</v>
      </c>
      <c r="K740" s="211">
        <f t="shared" si="245"/>
        <v>10410380.199999999</v>
      </c>
      <c r="L740" s="211">
        <v>0</v>
      </c>
      <c r="M740" s="211">
        <v>0</v>
      </c>
      <c r="N740" s="211">
        <v>0</v>
      </c>
      <c r="O740" s="211">
        <f>IFERROR(
  IF(LOOKUP(2,1/($R$16:$R740&lt;&gt;""),$R$16:$R740)="12.2026",
    VLOOKUP(LOOKUP(2,1/($B$16:$B740&lt;&gt;""),$B$16:$B740), [1]Лист1!$C$12:$D$1205, 2, 0),
  IF(LOOKUP(2,1/($R$16:$R740&lt;&gt;""),$R$16:$R740)="12.2027",
    VLOOKUP(LOOKUP(2,1/($B$16:$B740&lt;&gt;""),$B$16:$B740), [1]Лист1!$C$1209:$D$2016, 2, 0),
  IF(LOOKUP(2,1/($R$16:$R740&lt;&gt;""),$R$16:$R740)="12.2028",
    VLOOKUP(LOOKUP(2,1/($B$16:$B740&lt;&gt;""),$B$16:$B740), [1]Лист1!$C$2020:$D$2907, 2, 0),
  ""))), "")</f>
        <v>10410380.199999999</v>
      </c>
      <c r="P740" s="211">
        <f t="shared" si="246"/>
        <v>14373.022504487091</v>
      </c>
      <c r="Q740" s="211">
        <v>9673</v>
      </c>
      <c r="R740" s="218" t="s">
        <v>563</v>
      </c>
      <c r="S740" s="80"/>
    </row>
    <row r="741" spans="1:21" s="48" customFormat="1" ht="30" customHeight="1" x14ac:dyDescent="0.25">
      <c r="A741" s="212">
        <f>IF(B741&lt;&gt;"",MAX(A$1:A740)+1,"")</f>
        <v>661</v>
      </c>
      <c r="B741" s="223" t="s">
        <v>882</v>
      </c>
      <c r="C741" s="212">
        <v>1971</v>
      </c>
      <c r="D741" s="212" t="s">
        <v>1844</v>
      </c>
      <c r="E741" s="210" t="s">
        <v>16</v>
      </c>
      <c r="F741" s="210">
        <v>2</v>
      </c>
      <c r="G741" s="210">
        <v>2</v>
      </c>
      <c r="H741" s="211">
        <v>723</v>
      </c>
      <c r="I741" s="211">
        <v>0</v>
      </c>
      <c r="J741" s="211">
        <v>723</v>
      </c>
      <c r="K741" s="211">
        <f t="shared" si="245"/>
        <v>5310404</v>
      </c>
      <c r="L741" s="211">
        <v>0</v>
      </c>
      <c r="M741" s="211">
        <v>0</v>
      </c>
      <c r="N741" s="211">
        <v>0</v>
      </c>
      <c r="O741" s="211">
        <f>IFERROR(
  IF(LOOKUP(2,1/($R$16:$R741&lt;&gt;""),$R$16:$R741)="12.2026",
    VLOOKUP(LOOKUP(2,1/($B$16:$B741&lt;&gt;""),$B$16:$B741), [1]Лист1!$C$12:$D$1205, 2, 0),
  IF(LOOKUP(2,1/($R$16:$R741&lt;&gt;""),$R$16:$R741)="12.2027",
    VLOOKUP(LOOKUP(2,1/($B$16:$B741&lt;&gt;""),$B$16:$B741), [1]Лист1!$C$1209:$D$2016, 2, 0),
  IF(LOOKUP(2,1/($R$16:$R741&lt;&gt;""),$R$16:$R741)="12.2028",
    VLOOKUP(LOOKUP(2,1/($B$16:$B741&lt;&gt;""),$B$16:$B741), [1]Лист1!$C$2020:$D$2907, 2, 0),
  ""))), "")</f>
        <v>5310404</v>
      </c>
      <c r="P741" s="211">
        <f t="shared" si="246"/>
        <v>7344.9571230982019</v>
      </c>
      <c r="Q741" s="211">
        <v>9673</v>
      </c>
      <c r="R741" s="218" t="s">
        <v>563</v>
      </c>
      <c r="S741" s="41"/>
    </row>
    <row r="742" spans="1:21" s="48" customFormat="1" ht="30" customHeight="1" x14ac:dyDescent="0.25">
      <c r="A742" s="212">
        <f>IF(B742&lt;&gt;"",MAX(A$1:A741)+1,"")</f>
        <v>662</v>
      </c>
      <c r="B742" s="223" t="s">
        <v>883</v>
      </c>
      <c r="C742" s="212">
        <v>1971</v>
      </c>
      <c r="D742" s="212" t="s">
        <v>1844</v>
      </c>
      <c r="E742" s="210" t="s">
        <v>16</v>
      </c>
      <c r="F742" s="210">
        <v>2</v>
      </c>
      <c r="G742" s="210">
        <v>2</v>
      </c>
      <c r="H742" s="211">
        <v>736.6</v>
      </c>
      <c r="I742" s="211">
        <v>0</v>
      </c>
      <c r="J742" s="211">
        <v>736.6</v>
      </c>
      <c r="K742" s="211">
        <f t="shared" si="245"/>
        <v>10498386.800000001</v>
      </c>
      <c r="L742" s="211">
        <v>0</v>
      </c>
      <c r="M742" s="211">
        <v>0</v>
      </c>
      <c r="N742" s="211">
        <v>0</v>
      </c>
      <c r="O742" s="211">
        <f>IFERROR(
  IF(LOOKUP(2,1/($R$16:$R742&lt;&gt;""),$R$16:$R742)="12.2026",
    VLOOKUP(LOOKUP(2,1/($B$16:$B742&lt;&gt;""),$B$16:$B742), [1]Лист1!$C$12:$D$1205, 2, 0),
  IF(LOOKUP(2,1/($R$16:$R742&lt;&gt;""),$R$16:$R742)="12.2027",
    VLOOKUP(LOOKUP(2,1/($B$16:$B742&lt;&gt;""),$B$16:$B742), [1]Лист1!$C$1209:$D$2016, 2, 0),
  IF(LOOKUP(2,1/($R$16:$R742&lt;&gt;""),$R$16:$R742)="12.2028",
    VLOOKUP(LOOKUP(2,1/($B$16:$B742&lt;&gt;""),$B$16:$B742), [1]Лист1!$C$2020:$D$2907, 2, 0),
  ""))), "")</f>
        <v>10498386.800000001</v>
      </c>
      <c r="P742" s="211">
        <f t="shared" si="246"/>
        <v>14252.493619332066</v>
      </c>
      <c r="Q742" s="211">
        <v>9673</v>
      </c>
      <c r="R742" s="218" t="s">
        <v>563</v>
      </c>
      <c r="S742" s="41"/>
    </row>
    <row r="743" spans="1:21" s="20" customFormat="1" ht="30" customHeight="1" x14ac:dyDescent="0.25">
      <c r="A743" s="212">
        <f>IF(B743&lt;&gt;"",MAX(A$1:A742)+1,"")</f>
        <v>663</v>
      </c>
      <c r="B743" s="223" t="s">
        <v>872</v>
      </c>
      <c r="C743" s="212">
        <v>1968</v>
      </c>
      <c r="D743" s="212" t="s">
        <v>1844</v>
      </c>
      <c r="E743" s="210" t="s">
        <v>16</v>
      </c>
      <c r="F743" s="210">
        <v>2</v>
      </c>
      <c r="G743" s="210">
        <v>1</v>
      </c>
      <c r="H743" s="211">
        <v>354.9</v>
      </c>
      <c r="I743" s="211">
        <v>0</v>
      </c>
      <c r="J743" s="211">
        <v>354.9</v>
      </c>
      <c r="K743" s="211">
        <f t="shared" si="245"/>
        <v>46358.23</v>
      </c>
      <c r="L743" s="211">
        <v>0</v>
      </c>
      <c r="M743" s="211">
        <v>0</v>
      </c>
      <c r="N743" s="211">
        <v>0</v>
      </c>
      <c r="O743" s="211">
        <f>IFERROR(
  IF(LOOKUP(2,1/($R$16:$R743&lt;&gt;""),$R$16:$R743)="12.2026",
    VLOOKUP(LOOKUP(2,1/($B$16:$B743&lt;&gt;""),$B$16:$B743), [1]Лист1!$C$12:$D$1205, 2, 0),
  IF(LOOKUP(2,1/($R$16:$R743&lt;&gt;""),$R$16:$R743)="12.2027",
    VLOOKUP(LOOKUP(2,1/($B$16:$B743&lt;&gt;""),$B$16:$B743), [1]Лист1!$C$1209:$D$2016, 2, 0),
  IF(LOOKUP(2,1/($R$16:$R743&lt;&gt;""),$R$16:$R743)="12.2028",
    VLOOKUP(LOOKUP(2,1/($B$16:$B743&lt;&gt;""),$B$16:$B743), [1]Лист1!$C$2020:$D$2907, 2, 0),
  ""))), "")</f>
        <v>46358.23</v>
      </c>
      <c r="P743" s="211">
        <f t="shared" si="246"/>
        <v>130.62335869258948</v>
      </c>
      <c r="Q743" s="211">
        <v>9673</v>
      </c>
      <c r="R743" s="218" t="s">
        <v>564</v>
      </c>
      <c r="S743" s="80"/>
    </row>
    <row r="744" spans="1:21" s="20" customFormat="1" ht="30" customHeight="1" x14ac:dyDescent="0.25">
      <c r="A744" s="212">
        <f>IF(B744&lt;&gt;"",MAX(A$1:A743)+1,"")</f>
        <v>664</v>
      </c>
      <c r="B744" s="223" t="s">
        <v>866</v>
      </c>
      <c r="C744" s="212">
        <v>1953</v>
      </c>
      <c r="D744" s="212" t="s">
        <v>1844</v>
      </c>
      <c r="E744" s="210" t="s">
        <v>16</v>
      </c>
      <c r="F744" s="210">
        <v>2</v>
      </c>
      <c r="G744" s="210">
        <v>2</v>
      </c>
      <c r="H744" s="211">
        <v>927.6</v>
      </c>
      <c r="I744" s="211">
        <v>0</v>
      </c>
      <c r="J744" s="211">
        <v>844.6</v>
      </c>
      <c r="K744" s="211">
        <f t="shared" si="245"/>
        <v>22179.25</v>
      </c>
      <c r="L744" s="211">
        <v>0</v>
      </c>
      <c r="M744" s="211">
        <v>0</v>
      </c>
      <c r="N744" s="211">
        <v>0</v>
      </c>
      <c r="O744" s="211">
        <f>IFERROR(
  IF(LOOKUP(2,1/($R$16:$R744&lt;&gt;""),$R$16:$R744)="12.2026",
    VLOOKUP(LOOKUP(2,1/($B$16:$B744&lt;&gt;""),$B$16:$B744), [1]Лист1!$C$12:$D$1205, 2, 0),
  IF(LOOKUP(2,1/($R$16:$R744&lt;&gt;""),$R$16:$R744)="12.2027",
    VLOOKUP(LOOKUP(2,1/($B$16:$B744&lt;&gt;""),$B$16:$B744), [1]Лист1!$C$1209:$D$2016, 2, 0),
  IF(LOOKUP(2,1/($R$16:$R744&lt;&gt;""),$R$16:$R744)="12.2028",
    VLOOKUP(LOOKUP(2,1/($B$16:$B744&lt;&gt;""),$B$16:$B744), [1]Лист1!$C$2020:$D$2907, 2, 0),
  ""))), "")</f>
        <v>22179.25</v>
      </c>
      <c r="P744" s="211">
        <f t="shared" si="246"/>
        <v>23.910360068995256</v>
      </c>
      <c r="Q744" s="211">
        <v>9673</v>
      </c>
      <c r="R744" s="218" t="s">
        <v>565</v>
      </c>
      <c r="S744" s="80"/>
    </row>
    <row r="745" spans="1:21" s="48" customFormat="1" ht="30" customHeight="1" x14ac:dyDescent="0.25">
      <c r="A745" s="212">
        <f>IF(B745&lt;&gt;"",MAX(A$1:A744)+1,"")</f>
        <v>665</v>
      </c>
      <c r="B745" s="193" t="s">
        <v>80</v>
      </c>
      <c r="C745" s="198">
        <v>1964</v>
      </c>
      <c r="D745" s="198" t="s">
        <v>1844</v>
      </c>
      <c r="E745" s="189" t="s">
        <v>16</v>
      </c>
      <c r="F745" s="198">
        <v>5</v>
      </c>
      <c r="G745" s="198">
        <v>2</v>
      </c>
      <c r="H745" s="191">
        <v>1387.4</v>
      </c>
      <c r="I745" s="191">
        <v>0</v>
      </c>
      <c r="J745" s="191">
        <v>1303.5</v>
      </c>
      <c r="K745" s="191">
        <f t="shared" si="245"/>
        <v>1875500</v>
      </c>
      <c r="L745" s="191">
        <v>0</v>
      </c>
      <c r="M745" s="191">
        <v>0</v>
      </c>
      <c r="N745" s="191">
        <v>0</v>
      </c>
      <c r="O745" s="211">
        <f>IFERROR(
  IF(LOOKUP(2,1/($R$16:$R745&lt;&gt;""),$R$16:$R745)="12.2026",
    VLOOKUP(LOOKUP(2,1/($B$16:$B745&lt;&gt;""),$B$16:$B745), [1]Лист1!$C$12:$D$1205, 2, 0),
  IF(LOOKUP(2,1/($R$16:$R745&lt;&gt;""),$R$16:$R745)="12.2027",
    VLOOKUP(LOOKUP(2,1/($B$16:$B745&lt;&gt;""),$B$16:$B745), [1]Лист1!$C$1209:$D$2016, 2, 0),
  IF(LOOKUP(2,1/($R$16:$R745&lt;&gt;""),$R$16:$R745)="12.2028",
    VLOOKUP(LOOKUP(2,1/($B$16:$B745&lt;&gt;""),$B$16:$B745), [1]Лист1!$C$2020:$D$2907, 2, 0),
  ""))), "")</f>
        <v>1875500</v>
      </c>
      <c r="P745" s="191">
        <f t="shared" si="246"/>
        <v>1351.8091393974339</v>
      </c>
      <c r="Q745" s="191">
        <v>9673</v>
      </c>
      <c r="R745" s="101" t="s">
        <v>563</v>
      </c>
      <c r="S745" s="142"/>
    </row>
    <row r="746" spans="1:21" s="96" customFormat="1" ht="30" customHeight="1" x14ac:dyDescent="0.25">
      <c r="A746" s="212">
        <f>IF(B746&lt;&gt;"",MAX(A$1:A745)+1,"")</f>
        <v>666</v>
      </c>
      <c r="B746" s="223" t="s">
        <v>2377</v>
      </c>
      <c r="C746" s="210">
        <v>1965</v>
      </c>
      <c r="D746" s="212" t="s">
        <v>1844</v>
      </c>
      <c r="E746" s="210" t="s">
        <v>16</v>
      </c>
      <c r="F746" s="210">
        <v>4</v>
      </c>
      <c r="G746" s="210">
        <v>4</v>
      </c>
      <c r="H746" s="211">
        <v>1965.5</v>
      </c>
      <c r="I746" s="211">
        <v>0</v>
      </c>
      <c r="J746" s="211">
        <v>1958</v>
      </c>
      <c r="K746" s="211">
        <f t="shared" si="245"/>
        <v>8489140.6799999997</v>
      </c>
      <c r="L746" s="211">
        <v>0</v>
      </c>
      <c r="M746" s="211">
        <v>0</v>
      </c>
      <c r="N746" s="211">
        <v>0</v>
      </c>
      <c r="O746" s="211">
        <f>IFERROR(
  IF(LOOKUP(2,1/($R$16:$R746&lt;&gt;""),$R$16:$R746)="12.2026",
    VLOOKUP(LOOKUP(2,1/($B$16:$B746&lt;&gt;""),$B$16:$B746), [1]Лист1!$C$12:$D$1205, 2, 0),
  IF(LOOKUP(2,1/($R$16:$R746&lt;&gt;""),$R$16:$R746)="12.2027",
    VLOOKUP(LOOKUP(2,1/($B$16:$B746&lt;&gt;""),$B$16:$B746), [1]Лист1!$C$1209:$D$2016, 2, 0),
  IF(LOOKUP(2,1/($R$16:$R746&lt;&gt;""),$R$16:$R746)="12.2028",
    VLOOKUP(LOOKUP(2,1/($B$16:$B746&lt;&gt;""),$B$16:$B746), [1]Лист1!$C$2020:$D$2907, 2, 0),
  ""))), "")</f>
        <v>8489140.6799999997</v>
      </c>
      <c r="P746" s="211">
        <f t="shared" si="246"/>
        <v>4319.0743729330961</v>
      </c>
      <c r="Q746" s="237">
        <v>9673</v>
      </c>
      <c r="R746" s="30" t="s">
        <v>564</v>
      </c>
      <c r="S746" s="95"/>
      <c r="T746" s="95"/>
      <c r="U746" s="95"/>
    </row>
    <row r="747" spans="1:21" s="20" customFormat="1" ht="30" customHeight="1" x14ac:dyDescent="0.25">
      <c r="A747" s="212">
        <f>IF(B747&lt;&gt;"",MAX(A$1:A746)+1,"")</f>
        <v>667</v>
      </c>
      <c r="B747" s="223" t="s">
        <v>884</v>
      </c>
      <c r="C747" s="212">
        <v>1970</v>
      </c>
      <c r="D747" s="212" t="s">
        <v>1844</v>
      </c>
      <c r="E747" s="210" t="s">
        <v>16</v>
      </c>
      <c r="F747" s="210">
        <v>5</v>
      </c>
      <c r="G747" s="210">
        <v>4</v>
      </c>
      <c r="H747" s="211">
        <v>4178.6000000000004</v>
      </c>
      <c r="I747" s="211">
        <v>0</v>
      </c>
      <c r="J747" s="211">
        <v>3184.4</v>
      </c>
      <c r="K747" s="211">
        <f t="shared" si="245"/>
        <v>16078966.400000002</v>
      </c>
      <c r="L747" s="211">
        <v>0</v>
      </c>
      <c r="M747" s="211">
        <v>0</v>
      </c>
      <c r="N747" s="211">
        <v>0</v>
      </c>
      <c r="O747" s="211">
        <f>IFERROR(
  IF(LOOKUP(2,1/($R$16:$R747&lt;&gt;""),$R$16:$R747)="12.2026",
    VLOOKUP(LOOKUP(2,1/($B$16:$B747&lt;&gt;""),$B$16:$B747), [1]Лист1!$C$12:$D$1205, 2, 0),
  IF(LOOKUP(2,1/($R$16:$R747&lt;&gt;""),$R$16:$R747)="12.2027",
    VLOOKUP(LOOKUP(2,1/($B$16:$B747&lt;&gt;""),$B$16:$B747), [1]Лист1!$C$1209:$D$2016, 2, 0),
  IF(LOOKUP(2,1/($R$16:$R747&lt;&gt;""),$R$16:$R747)="12.2028",
    VLOOKUP(LOOKUP(2,1/($B$16:$B747&lt;&gt;""),$B$16:$B747), [1]Лист1!$C$2020:$D$2907, 2, 0),
  ""))), "")</f>
        <v>16078966.400000002</v>
      </c>
      <c r="P747" s="211">
        <f t="shared" si="246"/>
        <v>3847.9314602977074</v>
      </c>
      <c r="Q747" s="211">
        <v>9673</v>
      </c>
      <c r="R747" s="218" t="s">
        <v>563</v>
      </c>
      <c r="S747" s="80"/>
    </row>
    <row r="748" spans="1:21" s="48" customFormat="1" ht="30" customHeight="1" x14ac:dyDescent="0.25">
      <c r="A748" s="212">
        <f>IF(B748&lt;&gt;"",MAX(A$1:A747)+1,"")</f>
        <v>668</v>
      </c>
      <c r="B748" s="223" t="s">
        <v>867</v>
      </c>
      <c r="C748" s="212">
        <v>1959</v>
      </c>
      <c r="D748" s="212" t="s">
        <v>1844</v>
      </c>
      <c r="E748" s="210" t="s">
        <v>16</v>
      </c>
      <c r="F748" s="210">
        <v>2</v>
      </c>
      <c r="G748" s="210">
        <v>1</v>
      </c>
      <c r="H748" s="211">
        <v>430</v>
      </c>
      <c r="I748" s="211">
        <v>0</v>
      </c>
      <c r="J748" s="211">
        <v>430</v>
      </c>
      <c r="K748" s="211">
        <f t="shared" si="245"/>
        <v>22094.78</v>
      </c>
      <c r="L748" s="211">
        <v>0</v>
      </c>
      <c r="M748" s="211">
        <v>0</v>
      </c>
      <c r="N748" s="211">
        <v>0</v>
      </c>
      <c r="O748" s="211">
        <f>IFERROR(
  IF(LOOKUP(2,1/($R$16:$R748&lt;&gt;""),$R$16:$R748)="12.2026",
    VLOOKUP(LOOKUP(2,1/($B$16:$B748&lt;&gt;""),$B$16:$B748), [1]Лист1!$C$12:$D$1205, 2, 0),
  IF(LOOKUP(2,1/($R$16:$R748&lt;&gt;""),$R$16:$R748)="12.2027",
    VLOOKUP(LOOKUP(2,1/($B$16:$B748&lt;&gt;""),$B$16:$B748), [1]Лист1!$C$1209:$D$2016, 2, 0),
  IF(LOOKUP(2,1/($R$16:$R748&lt;&gt;""),$R$16:$R748)="12.2028",
    VLOOKUP(LOOKUP(2,1/($B$16:$B748&lt;&gt;""),$B$16:$B748), [1]Лист1!$C$2020:$D$2907, 2, 0),
  ""))), "")</f>
        <v>22094.78</v>
      </c>
      <c r="P748" s="211">
        <f t="shared" si="246"/>
        <v>51.383209302325575</v>
      </c>
      <c r="Q748" s="211">
        <v>9673</v>
      </c>
      <c r="R748" s="218" t="s">
        <v>565</v>
      </c>
      <c r="S748" s="41"/>
    </row>
    <row r="749" spans="1:21" s="48" customFormat="1" ht="30" customHeight="1" x14ac:dyDescent="0.25">
      <c r="A749" s="212">
        <f>IF(B749&lt;&gt;"",MAX(A$1:A748)+1,"")</f>
        <v>669</v>
      </c>
      <c r="B749" s="223" t="s">
        <v>868</v>
      </c>
      <c r="C749" s="212">
        <v>1983</v>
      </c>
      <c r="D749" s="212" t="s">
        <v>1844</v>
      </c>
      <c r="E749" s="210" t="s">
        <v>16</v>
      </c>
      <c r="F749" s="212">
        <v>5</v>
      </c>
      <c r="G749" s="212">
        <v>4</v>
      </c>
      <c r="H749" s="211">
        <v>3754</v>
      </c>
      <c r="I749" s="211">
        <v>0</v>
      </c>
      <c r="J749" s="211">
        <v>3020</v>
      </c>
      <c r="K749" s="211">
        <f t="shared" si="245"/>
        <v>24663.65</v>
      </c>
      <c r="L749" s="211">
        <v>0</v>
      </c>
      <c r="M749" s="211">
        <v>0</v>
      </c>
      <c r="N749" s="211">
        <v>0</v>
      </c>
      <c r="O749" s="211">
        <f>IFERROR(
  IF(LOOKUP(2,1/($R$16:$R749&lt;&gt;""),$R$16:$R749)="12.2026",
    VLOOKUP(LOOKUP(2,1/($B$16:$B749&lt;&gt;""),$B$16:$B749), [1]Лист1!$C$12:$D$1205, 2, 0),
  IF(LOOKUP(2,1/($R$16:$R749&lt;&gt;""),$R$16:$R749)="12.2027",
    VLOOKUP(LOOKUP(2,1/($B$16:$B749&lt;&gt;""),$B$16:$B749), [1]Лист1!$C$1209:$D$2016, 2, 0),
  IF(LOOKUP(2,1/($R$16:$R749&lt;&gt;""),$R$16:$R749)="12.2028",
    VLOOKUP(LOOKUP(2,1/($B$16:$B749&lt;&gt;""),$B$16:$B749), [1]Лист1!$C$2020:$D$2907, 2, 0),
  ""))), "")</f>
        <v>24663.65</v>
      </c>
      <c r="P749" s="211">
        <f t="shared" si="246"/>
        <v>6.5699653702717109</v>
      </c>
      <c r="Q749" s="211">
        <v>9673</v>
      </c>
      <c r="R749" s="218" t="s">
        <v>565</v>
      </c>
      <c r="S749" s="41"/>
    </row>
    <row r="750" spans="1:21" s="20" customFormat="1" ht="30" customHeight="1" x14ac:dyDescent="0.25">
      <c r="A750" s="212">
        <f>IF(B750&lt;&gt;"",MAX(A$1:A749)+1,"")</f>
        <v>670</v>
      </c>
      <c r="B750" s="223" t="s">
        <v>1872</v>
      </c>
      <c r="C750" s="212">
        <v>1991</v>
      </c>
      <c r="D750" s="212" t="s">
        <v>1844</v>
      </c>
      <c r="E750" s="210" t="s">
        <v>16</v>
      </c>
      <c r="F750" s="210">
        <v>5</v>
      </c>
      <c r="G750" s="210">
        <v>4</v>
      </c>
      <c r="H750" s="211">
        <v>3150.4</v>
      </c>
      <c r="I750" s="211">
        <v>896.4</v>
      </c>
      <c r="J750" s="211">
        <v>2614.8000000000002</v>
      </c>
      <c r="K750" s="211">
        <f t="shared" si="245"/>
        <v>5514800</v>
      </c>
      <c r="L750" s="211">
        <v>0</v>
      </c>
      <c r="M750" s="211">
        <v>0</v>
      </c>
      <c r="N750" s="211">
        <v>0</v>
      </c>
      <c r="O750" s="211">
        <f>IFERROR(
  IF(LOOKUP(2,1/($R$16:$R750&lt;&gt;""),$R$16:$R750)="12.2026",
    VLOOKUP(LOOKUP(2,1/($B$16:$B750&lt;&gt;""),$B$16:$B750), [1]Лист1!$C$12:$D$1205, 2, 0),
  IF(LOOKUP(2,1/($R$16:$R750&lt;&gt;""),$R$16:$R750)="12.2027",
    VLOOKUP(LOOKUP(2,1/($B$16:$B750&lt;&gt;""),$B$16:$B750), [1]Лист1!$C$1209:$D$2016, 2, 0),
  IF(LOOKUP(2,1/($R$16:$R750&lt;&gt;""),$R$16:$R750)="12.2028",
    VLOOKUP(LOOKUP(2,1/($B$16:$B750&lt;&gt;""),$B$16:$B750), [1]Лист1!$C$2020:$D$2907, 2, 0),
  ""))), "")</f>
        <v>5514800</v>
      </c>
      <c r="P750" s="211">
        <f t="shared" si="246"/>
        <v>1750.5078720162519</v>
      </c>
      <c r="Q750" s="211">
        <v>9673</v>
      </c>
      <c r="R750" s="218" t="s">
        <v>563</v>
      </c>
      <c r="S750" s="80"/>
    </row>
    <row r="751" spans="1:21" s="96" customFormat="1" ht="30" customHeight="1" x14ac:dyDescent="0.25">
      <c r="A751" s="212">
        <f>IF(B751&lt;&gt;"",MAX(A$1:A750)+1,"")</f>
        <v>671</v>
      </c>
      <c r="B751" s="223" t="s">
        <v>2378</v>
      </c>
      <c r="C751" s="210">
        <v>1966</v>
      </c>
      <c r="D751" s="212" t="s">
        <v>1844</v>
      </c>
      <c r="E751" s="210" t="s">
        <v>16</v>
      </c>
      <c r="F751" s="210">
        <v>2</v>
      </c>
      <c r="G751" s="210">
        <v>2</v>
      </c>
      <c r="H751" s="211">
        <v>472.44</v>
      </c>
      <c r="I751" s="211">
        <v>0</v>
      </c>
      <c r="J751" s="211">
        <v>401</v>
      </c>
      <c r="K751" s="211">
        <f t="shared" si="245"/>
        <v>6800197.8099999996</v>
      </c>
      <c r="L751" s="211">
        <v>0</v>
      </c>
      <c r="M751" s="211">
        <v>0</v>
      </c>
      <c r="N751" s="211">
        <v>0</v>
      </c>
      <c r="O751" s="211">
        <f>IFERROR(
  IF(LOOKUP(2,1/($R$16:$R751&lt;&gt;""),$R$16:$R751)="12.2026",
    VLOOKUP(LOOKUP(2,1/($B$16:$B751&lt;&gt;""),$B$16:$B751), [1]Лист1!$C$12:$D$1205, 2, 0),
  IF(LOOKUP(2,1/($R$16:$R751&lt;&gt;""),$R$16:$R751)="12.2027",
    VLOOKUP(LOOKUP(2,1/($B$16:$B751&lt;&gt;""),$B$16:$B751), [1]Лист1!$C$1209:$D$2016, 2, 0),
  IF(LOOKUP(2,1/($R$16:$R751&lt;&gt;""),$R$16:$R751)="12.2028",
    VLOOKUP(LOOKUP(2,1/($B$16:$B751&lt;&gt;""),$B$16:$B751), [1]Лист1!$C$2020:$D$2907, 2, 0),
  ""))), "")</f>
        <v>6800197.8099999996</v>
      </c>
      <c r="P751" s="211">
        <f t="shared" si="246"/>
        <v>14393.780818728303</v>
      </c>
      <c r="Q751" s="237">
        <v>9673</v>
      </c>
      <c r="R751" s="30" t="s">
        <v>565</v>
      </c>
      <c r="S751" s="95"/>
      <c r="T751" s="95"/>
      <c r="U751" s="95"/>
    </row>
    <row r="752" spans="1:21" s="33" customFormat="1" ht="30" customHeight="1" x14ac:dyDescent="0.25">
      <c r="A752" s="212">
        <f>IF(B752&lt;&gt;"",MAX(A$1:A751)+1,"")</f>
        <v>672</v>
      </c>
      <c r="B752" s="194" t="s">
        <v>2379</v>
      </c>
      <c r="C752" s="190">
        <v>1963</v>
      </c>
      <c r="D752" s="199" t="s">
        <v>1844</v>
      </c>
      <c r="E752" s="190" t="s">
        <v>16</v>
      </c>
      <c r="F752" s="190">
        <v>2</v>
      </c>
      <c r="G752" s="190">
        <v>2</v>
      </c>
      <c r="H752" s="192">
        <v>398.8</v>
      </c>
      <c r="I752" s="192">
        <v>0</v>
      </c>
      <c r="J752" s="192">
        <v>374</v>
      </c>
      <c r="K752" s="192">
        <f t="shared" si="245"/>
        <v>6688251.1200000001</v>
      </c>
      <c r="L752" s="192">
        <v>0</v>
      </c>
      <c r="M752" s="192">
        <v>0</v>
      </c>
      <c r="N752" s="192">
        <v>0</v>
      </c>
      <c r="O752" s="211">
        <f>IFERROR(
  IF(LOOKUP(2,1/($R$16:$R752&lt;&gt;""),$R$16:$R752)="12.2026",
    VLOOKUP(LOOKUP(2,1/($B$16:$B752&lt;&gt;""),$B$16:$B752), [1]Лист1!$C$12:$D$1205, 2, 0),
  IF(LOOKUP(2,1/($R$16:$R752&lt;&gt;""),$R$16:$R752)="12.2027",
    VLOOKUP(LOOKUP(2,1/($B$16:$B752&lt;&gt;""),$B$16:$B752), [1]Лист1!$C$1209:$D$2016, 2, 0),
  IF(LOOKUP(2,1/($R$16:$R752&lt;&gt;""),$R$16:$R752)="12.2028",
    VLOOKUP(LOOKUP(2,1/($B$16:$B752&lt;&gt;""),$B$16:$B752), [1]Лист1!$C$2020:$D$2907, 2, 0),
  ""))), "")</f>
        <v>6688251.1200000001</v>
      </c>
      <c r="P752" s="192">
        <f t="shared" si="246"/>
        <v>16770.940621865597</v>
      </c>
      <c r="Q752" s="196">
        <v>9673</v>
      </c>
      <c r="R752" s="97" t="s">
        <v>565</v>
      </c>
      <c r="S752" s="32"/>
      <c r="T752" s="32"/>
      <c r="U752" s="32"/>
    </row>
    <row r="753" spans="1:21" s="48" customFormat="1" ht="30" customHeight="1" x14ac:dyDescent="0.25">
      <c r="A753" s="212">
        <f>IF(B753&lt;&gt;"",MAX(A$1:A752)+1,"")</f>
        <v>673</v>
      </c>
      <c r="B753" s="223" t="s">
        <v>873</v>
      </c>
      <c r="C753" s="212">
        <v>1968</v>
      </c>
      <c r="D753" s="212" t="s">
        <v>1844</v>
      </c>
      <c r="E753" s="210" t="s">
        <v>16</v>
      </c>
      <c r="F753" s="210">
        <v>2</v>
      </c>
      <c r="G753" s="210">
        <v>2</v>
      </c>
      <c r="H753" s="211">
        <v>244.3</v>
      </c>
      <c r="I753" s="211">
        <v>0</v>
      </c>
      <c r="J753" s="211">
        <v>540.29999999999995</v>
      </c>
      <c r="K753" s="211">
        <f t="shared" si="245"/>
        <v>37302.35</v>
      </c>
      <c r="L753" s="211">
        <v>0</v>
      </c>
      <c r="M753" s="211">
        <v>0</v>
      </c>
      <c r="N753" s="211">
        <v>0</v>
      </c>
      <c r="O753" s="211">
        <f>IFERROR(
  IF(LOOKUP(2,1/($R$16:$R753&lt;&gt;""),$R$16:$R753)="12.2026",
    VLOOKUP(LOOKUP(2,1/($B$16:$B753&lt;&gt;""),$B$16:$B753), [1]Лист1!$C$12:$D$1205, 2, 0),
  IF(LOOKUP(2,1/($R$16:$R753&lt;&gt;""),$R$16:$R753)="12.2027",
    VLOOKUP(LOOKUP(2,1/($B$16:$B753&lt;&gt;""),$B$16:$B753), [1]Лист1!$C$1209:$D$2016, 2, 0),
  IF(LOOKUP(2,1/($R$16:$R753&lt;&gt;""),$R$16:$R753)="12.2028",
    VLOOKUP(LOOKUP(2,1/($B$16:$B753&lt;&gt;""),$B$16:$B753), [1]Лист1!$C$2020:$D$2907, 2, 0),
  ""))), "")</f>
        <v>37302.35</v>
      </c>
      <c r="P753" s="211">
        <f t="shared" si="246"/>
        <v>152.69074907900122</v>
      </c>
      <c r="Q753" s="211">
        <v>9673</v>
      </c>
      <c r="R753" s="218" t="s">
        <v>564</v>
      </c>
      <c r="S753" s="41"/>
    </row>
    <row r="754" spans="1:21" s="48" customFormat="1" ht="30" customHeight="1" x14ac:dyDescent="0.25">
      <c r="A754" s="309">
        <f>IF(B754&lt;&gt;"",MAX(A$1:A753)+1,"")</f>
        <v>674</v>
      </c>
      <c r="B754" s="317" t="s">
        <v>81</v>
      </c>
      <c r="C754" s="309">
        <v>1963</v>
      </c>
      <c r="D754" s="309" t="s">
        <v>1844</v>
      </c>
      <c r="E754" s="307" t="s">
        <v>16</v>
      </c>
      <c r="F754" s="309">
        <v>2</v>
      </c>
      <c r="G754" s="309">
        <v>3</v>
      </c>
      <c r="H754" s="311">
        <v>494</v>
      </c>
      <c r="I754" s="311">
        <v>0</v>
      </c>
      <c r="J754" s="311">
        <v>393.8</v>
      </c>
      <c r="K754" s="211">
        <f t="shared" si="245"/>
        <v>524240</v>
      </c>
      <c r="L754" s="211">
        <v>0</v>
      </c>
      <c r="M754" s="211">
        <v>0</v>
      </c>
      <c r="N754" s="211">
        <v>0</v>
      </c>
      <c r="O754" s="211">
        <f>IFERROR(
  IF(LOOKUP(2,1/($R$16:$R754&lt;&gt;""),$R$16:$R754)="12.2026",
    VLOOKUP(LOOKUP(2,1/($B$16:$B754&lt;&gt;""),$B$16:$B754), [1]Лист1!$C$12:$D$1205, 2, 0),
  IF(LOOKUP(2,1/($R$16:$R754&lt;&gt;""),$R$16:$R754)="12.2027",
    VLOOKUP(LOOKUP(2,1/($B$16:$B754&lt;&gt;""),$B$16:$B754), [1]Лист1!$C$1209:$D$2016, 2, 0),
  IF(LOOKUP(2,1/($R$16:$R754&lt;&gt;""),$R$16:$R754)="12.2028",
    VLOOKUP(LOOKUP(2,1/($B$16:$B754&lt;&gt;""),$B$16:$B754), [1]Лист1!$C$2020:$D$2907, 2, 0),
  ""))), "")</f>
        <v>524240</v>
      </c>
      <c r="P754" s="211">
        <f t="shared" si="239"/>
        <v>1061.2145748987855</v>
      </c>
      <c r="Q754" s="211">
        <v>9673</v>
      </c>
      <c r="R754" s="218" t="s">
        <v>564</v>
      </c>
      <c r="S754" s="41"/>
    </row>
    <row r="755" spans="1:21" s="48" customFormat="1" ht="30" customHeight="1" x14ac:dyDescent="0.25">
      <c r="A755" s="310"/>
      <c r="B755" s="318"/>
      <c r="C755" s="310"/>
      <c r="D755" s="310"/>
      <c r="E755" s="308"/>
      <c r="F755" s="310"/>
      <c r="G755" s="310"/>
      <c r="H755" s="312"/>
      <c r="I755" s="312"/>
      <c r="J755" s="312"/>
      <c r="K755" s="211">
        <f t="shared" si="245"/>
        <v>1875500</v>
      </c>
      <c r="L755" s="211">
        <v>0</v>
      </c>
      <c r="M755" s="211">
        <v>0</v>
      </c>
      <c r="N755" s="211">
        <v>0</v>
      </c>
      <c r="O755" s="211">
        <f>IFERROR(
  IF(LOOKUP(2,1/($R$16:$R755&lt;&gt;""),$R$16:$R755)="12.2026",
    VLOOKUP(LOOKUP(2,1/($B$16:$B755&lt;&gt;""),$B$16:$B755), [1]Лист1!$C$12:$D$1205, 2, 0),
  IF(LOOKUP(2,1/($R$16:$R755&lt;&gt;""),$R$16:$R755)="12.2027",
    VLOOKUP(LOOKUP(2,1/($B$16:$B755&lt;&gt;""),$B$16:$B755), [1]Лист1!$C$1209:$D$2016, 2, 0),
  IF(LOOKUP(2,1/($R$16:$R755&lt;&gt;""),$R$16:$R755)="12.2028",
    VLOOKUP(LOOKUP(2,1/($B$16:$B755&lt;&gt;""),$B$16:$B755), [1]Лист1!$C$2020:$D$2907, 2, 0),
  ""))), "")</f>
        <v>1875500</v>
      </c>
      <c r="P755" s="211">
        <f>K755/H754</f>
        <v>3796.5587044534414</v>
      </c>
      <c r="Q755" s="211">
        <v>9673</v>
      </c>
      <c r="R755" s="218" t="s">
        <v>563</v>
      </c>
      <c r="S755" s="41"/>
    </row>
    <row r="756" spans="1:21" s="48" customFormat="1" ht="30" customHeight="1" x14ac:dyDescent="0.25">
      <c r="A756" s="212">
        <f>IF(B756&lt;&gt;"",MAX(A$1:A755)+1,"")</f>
        <v>675</v>
      </c>
      <c r="B756" s="223" t="s">
        <v>885</v>
      </c>
      <c r="C756" s="212">
        <v>1970</v>
      </c>
      <c r="D756" s="212" t="s">
        <v>1844</v>
      </c>
      <c r="E756" s="210" t="s">
        <v>16</v>
      </c>
      <c r="F756" s="210">
        <v>2</v>
      </c>
      <c r="G756" s="210">
        <v>2</v>
      </c>
      <c r="H756" s="211">
        <v>587.29999999999995</v>
      </c>
      <c r="I756" s="211">
        <v>0</v>
      </c>
      <c r="J756" s="211">
        <v>596.5</v>
      </c>
      <c r="K756" s="211">
        <f t="shared" si="245"/>
        <v>2345835.1999999997</v>
      </c>
      <c r="L756" s="211">
        <v>0</v>
      </c>
      <c r="M756" s="211">
        <v>0</v>
      </c>
      <c r="N756" s="211">
        <v>0</v>
      </c>
      <c r="O756" s="211">
        <f>IFERROR(
  IF(LOOKUP(2,1/($R$16:$R756&lt;&gt;""),$R$16:$R756)="12.2026",
    VLOOKUP(LOOKUP(2,1/($B$16:$B756&lt;&gt;""),$B$16:$B756), [1]Лист1!$C$12:$D$1205, 2, 0),
  IF(LOOKUP(2,1/($R$16:$R756&lt;&gt;""),$R$16:$R756)="12.2027",
    VLOOKUP(LOOKUP(2,1/($B$16:$B756&lt;&gt;""),$B$16:$B756), [1]Лист1!$C$1209:$D$2016, 2, 0),
  IF(LOOKUP(2,1/($R$16:$R756&lt;&gt;""),$R$16:$R756)="12.2028",
    VLOOKUP(LOOKUP(2,1/($B$16:$B756&lt;&gt;""),$B$16:$B756), [1]Лист1!$C$2020:$D$2907, 2, 0),
  ""))), "")</f>
        <v>2345835.1999999997</v>
      </c>
      <c r="P756" s="211">
        <f t="shared" ref="P756:P773" si="247">K756/H756</f>
        <v>3994.2707304614337</v>
      </c>
      <c r="Q756" s="211">
        <v>9673</v>
      </c>
      <c r="R756" s="218" t="s">
        <v>563</v>
      </c>
      <c r="S756" s="41"/>
    </row>
    <row r="757" spans="1:21" s="48" customFormat="1" ht="30" customHeight="1" x14ac:dyDescent="0.25">
      <c r="A757" s="212">
        <f>IF(B757&lt;&gt;"",MAX(A$1:A756)+1,"")</f>
        <v>676</v>
      </c>
      <c r="B757" s="223" t="s">
        <v>1873</v>
      </c>
      <c r="C757" s="212">
        <v>1981</v>
      </c>
      <c r="D757" s="212" t="s">
        <v>1844</v>
      </c>
      <c r="E757" s="210" t="s">
        <v>16</v>
      </c>
      <c r="F757" s="210">
        <v>4</v>
      </c>
      <c r="G757" s="210">
        <v>1</v>
      </c>
      <c r="H757" s="211">
        <v>749.2</v>
      </c>
      <c r="I757" s="211">
        <v>0</v>
      </c>
      <c r="J757" s="211">
        <v>739.3</v>
      </c>
      <c r="K757" s="211">
        <f t="shared" si="245"/>
        <v>1242320</v>
      </c>
      <c r="L757" s="211">
        <v>0</v>
      </c>
      <c r="M757" s="211">
        <v>0</v>
      </c>
      <c r="N757" s="211">
        <v>0</v>
      </c>
      <c r="O757" s="211">
        <f>IFERROR(
  IF(LOOKUP(2,1/($R$16:$R757&lt;&gt;""),$R$16:$R757)="12.2026",
    VLOOKUP(LOOKUP(2,1/($B$16:$B757&lt;&gt;""),$B$16:$B757), [1]Лист1!$C$12:$D$1205, 2, 0),
  IF(LOOKUP(2,1/($R$16:$R757&lt;&gt;""),$R$16:$R757)="12.2027",
    VLOOKUP(LOOKUP(2,1/($B$16:$B757&lt;&gt;""),$B$16:$B757), [1]Лист1!$C$1209:$D$2016, 2, 0),
  IF(LOOKUP(2,1/($R$16:$R757&lt;&gt;""),$R$16:$R757)="12.2028",
    VLOOKUP(LOOKUP(2,1/($B$16:$B757&lt;&gt;""),$B$16:$B757), [1]Лист1!$C$2020:$D$2907, 2, 0),
  ""))), "")</f>
        <v>1242320</v>
      </c>
      <c r="P757" s="211">
        <f t="shared" si="247"/>
        <v>1658.1954084356646</v>
      </c>
      <c r="Q757" s="211">
        <v>9673</v>
      </c>
      <c r="R757" s="218" t="s">
        <v>563</v>
      </c>
      <c r="S757" s="142"/>
    </row>
    <row r="758" spans="1:21" s="48" customFormat="1" ht="30" customHeight="1" x14ac:dyDescent="0.25">
      <c r="A758" s="212">
        <f>IF(B758&lt;&gt;"",MAX(A$1:A757)+1,"")</f>
        <v>677</v>
      </c>
      <c r="B758" s="223" t="s">
        <v>886</v>
      </c>
      <c r="C758" s="212">
        <v>1969</v>
      </c>
      <c r="D758" s="212" t="s">
        <v>1844</v>
      </c>
      <c r="E758" s="210" t="s">
        <v>16</v>
      </c>
      <c r="F758" s="210">
        <v>2</v>
      </c>
      <c r="G758" s="210">
        <v>2</v>
      </c>
      <c r="H758" s="211">
        <v>737.8</v>
      </c>
      <c r="I758" s="211">
        <v>0</v>
      </c>
      <c r="J758" s="211">
        <v>684</v>
      </c>
      <c r="K758" s="211">
        <f t="shared" si="245"/>
        <v>9177308.3999999985</v>
      </c>
      <c r="L758" s="211">
        <v>0</v>
      </c>
      <c r="M758" s="211">
        <v>0</v>
      </c>
      <c r="N758" s="211">
        <v>0</v>
      </c>
      <c r="O758" s="211">
        <f>IFERROR(
  IF(LOOKUP(2,1/($R$16:$R758&lt;&gt;""),$R$16:$R758)="12.2026",
    VLOOKUP(LOOKUP(2,1/($B$16:$B758&lt;&gt;""),$B$16:$B758), [1]Лист1!$C$12:$D$1205, 2, 0),
  IF(LOOKUP(2,1/($R$16:$R758&lt;&gt;""),$R$16:$R758)="12.2027",
    VLOOKUP(LOOKUP(2,1/($B$16:$B758&lt;&gt;""),$B$16:$B758), [1]Лист1!$C$1209:$D$2016, 2, 0),
  IF(LOOKUP(2,1/($R$16:$R758&lt;&gt;""),$R$16:$R758)="12.2028",
    VLOOKUP(LOOKUP(2,1/($B$16:$B758&lt;&gt;""),$B$16:$B758), [1]Лист1!$C$2020:$D$2907, 2, 0),
  ""))), "")</f>
        <v>9177308.3999999985</v>
      </c>
      <c r="P758" s="211">
        <f t="shared" si="247"/>
        <v>12438.748170235835</v>
      </c>
      <c r="Q758" s="211">
        <v>9673</v>
      </c>
      <c r="R758" s="218" t="s">
        <v>563</v>
      </c>
      <c r="S758" s="142"/>
    </row>
    <row r="759" spans="1:21" s="20" customFormat="1" ht="30" customHeight="1" x14ac:dyDescent="0.25">
      <c r="A759" s="212">
        <f>IF(B759&lt;&gt;"",MAX(A$1:A758)+1,"")</f>
        <v>678</v>
      </c>
      <c r="B759" s="223" t="s">
        <v>887</v>
      </c>
      <c r="C759" s="212">
        <v>1969</v>
      </c>
      <c r="D759" s="212" t="s">
        <v>1844</v>
      </c>
      <c r="E759" s="210" t="s">
        <v>16</v>
      </c>
      <c r="F759" s="210">
        <v>2</v>
      </c>
      <c r="G759" s="210">
        <v>2</v>
      </c>
      <c r="H759" s="211">
        <v>731.2</v>
      </c>
      <c r="I759" s="211">
        <v>0</v>
      </c>
      <c r="J759" s="211">
        <v>677.4</v>
      </c>
      <c r="K759" s="211">
        <f t="shared" si="245"/>
        <v>9152070</v>
      </c>
      <c r="L759" s="211">
        <v>0</v>
      </c>
      <c r="M759" s="211">
        <v>0</v>
      </c>
      <c r="N759" s="211">
        <v>0</v>
      </c>
      <c r="O759" s="211">
        <f>IFERROR(
  IF(LOOKUP(2,1/($R$16:$R759&lt;&gt;""),$R$16:$R759)="12.2026",
    VLOOKUP(LOOKUP(2,1/($B$16:$B759&lt;&gt;""),$B$16:$B759), [1]Лист1!$C$12:$D$1205, 2, 0),
  IF(LOOKUP(2,1/($R$16:$R759&lt;&gt;""),$R$16:$R759)="12.2027",
    VLOOKUP(LOOKUP(2,1/($B$16:$B759&lt;&gt;""),$B$16:$B759), [1]Лист1!$C$1209:$D$2016, 2, 0),
  IF(LOOKUP(2,1/($R$16:$R759&lt;&gt;""),$R$16:$R759)="12.2028",
    VLOOKUP(LOOKUP(2,1/($B$16:$B759&lt;&gt;""),$B$16:$B759), [1]Лист1!$C$2020:$D$2907, 2, 0),
  ""))), "")</f>
        <v>9152070</v>
      </c>
      <c r="P759" s="211">
        <f t="shared" si="247"/>
        <v>12516.507111597373</v>
      </c>
      <c r="Q759" s="211">
        <v>9673</v>
      </c>
      <c r="R759" s="218" t="s">
        <v>563</v>
      </c>
      <c r="S759" s="80"/>
    </row>
    <row r="760" spans="1:21" s="48" customFormat="1" ht="30" customHeight="1" x14ac:dyDescent="0.25">
      <c r="A760" s="212">
        <f>IF(B760&lt;&gt;"",MAX(A$1:A759)+1,"")</f>
        <v>679</v>
      </c>
      <c r="B760" s="223" t="s">
        <v>888</v>
      </c>
      <c r="C760" s="212">
        <v>1971</v>
      </c>
      <c r="D760" s="212" t="s">
        <v>1844</v>
      </c>
      <c r="E760" s="210" t="s">
        <v>16</v>
      </c>
      <c r="F760" s="210">
        <v>2</v>
      </c>
      <c r="G760" s="210">
        <v>2</v>
      </c>
      <c r="H760" s="211">
        <v>728.5</v>
      </c>
      <c r="I760" s="211">
        <v>0</v>
      </c>
      <c r="J760" s="211">
        <v>677.4</v>
      </c>
      <c r="K760" s="211">
        <f t="shared" si="245"/>
        <v>9141745.1999999993</v>
      </c>
      <c r="L760" s="211">
        <v>0</v>
      </c>
      <c r="M760" s="211">
        <v>0</v>
      </c>
      <c r="N760" s="211">
        <v>0</v>
      </c>
      <c r="O760" s="211">
        <f>IFERROR(
  IF(LOOKUP(2,1/($R$16:$R760&lt;&gt;""),$R$16:$R760)="12.2026",
    VLOOKUP(LOOKUP(2,1/($B$16:$B760&lt;&gt;""),$B$16:$B760), [1]Лист1!$C$12:$D$1205, 2, 0),
  IF(LOOKUP(2,1/($R$16:$R760&lt;&gt;""),$R$16:$R760)="12.2027",
    VLOOKUP(LOOKUP(2,1/($B$16:$B760&lt;&gt;""),$B$16:$B760), [1]Лист1!$C$1209:$D$2016, 2, 0),
  IF(LOOKUP(2,1/($R$16:$R760&lt;&gt;""),$R$16:$R760)="12.2028",
    VLOOKUP(LOOKUP(2,1/($B$16:$B760&lt;&gt;""),$B$16:$B760), [1]Лист1!$C$2020:$D$2907, 2, 0),
  ""))), "")</f>
        <v>9141745.1999999993</v>
      </c>
      <c r="P760" s="211">
        <f t="shared" si="247"/>
        <v>12548.723678792037</v>
      </c>
      <c r="Q760" s="211">
        <v>9673</v>
      </c>
      <c r="R760" s="218" t="s">
        <v>563</v>
      </c>
      <c r="S760" s="41"/>
    </row>
    <row r="761" spans="1:21" s="20" customFormat="1" ht="30" customHeight="1" x14ac:dyDescent="0.25">
      <c r="A761" s="212">
        <f>IF(B761&lt;&gt;"",MAX(A$1:A760)+1,"")</f>
        <v>680</v>
      </c>
      <c r="B761" s="223" t="s">
        <v>869</v>
      </c>
      <c r="C761" s="212">
        <v>1960</v>
      </c>
      <c r="D761" s="212" t="s">
        <v>1844</v>
      </c>
      <c r="E761" s="210" t="s">
        <v>16</v>
      </c>
      <c r="F761" s="210">
        <v>2</v>
      </c>
      <c r="G761" s="210">
        <v>1</v>
      </c>
      <c r="H761" s="211">
        <v>267.60000000000002</v>
      </c>
      <c r="I761" s="211">
        <v>0</v>
      </c>
      <c r="J761" s="211">
        <v>267.60000000000002</v>
      </c>
      <c r="K761" s="211">
        <f t="shared" si="245"/>
        <v>12766.42</v>
      </c>
      <c r="L761" s="211">
        <v>0</v>
      </c>
      <c r="M761" s="211">
        <v>0</v>
      </c>
      <c r="N761" s="211">
        <v>0</v>
      </c>
      <c r="O761" s="211">
        <f>IFERROR(
  IF(LOOKUP(2,1/($R$16:$R761&lt;&gt;""),$R$16:$R761)="12.2026",
    VLOOKUP(LOOKUP(2,1/($B$16:$B761&lt;&gt;""),$B$16:$B761), [1]Лист1!$C$12:$D$1205, 2, 0),
  IF(LOOKUP(2,1/($R$16:$R761&lt;&gt;""),$R$16:$R761)="12.2027",
    VLOOKUP(LOOKUP(2,1/($B$16:$B761&lt;&gt;""),$B$16:$B761), [1]Лист1!$C$1209:$D$2016, 2, 0),
  IF(LOOKUP(2,1/($R$16:$R761&lt;&gt;""),$R$16:$R761)="12.2028",
    VLOOKUP(LOOKUP(2,1/($B$16:$B761&lt;&gt;""),$B$16:$B761), [1]Лист1!$C$2020:$D$2907, 2, 0),
  ""))), "")</f>
        <v>12766.42</v>
      </c>
      <c r="P761" s="211">
        <f t="shared" si="247"/>
        <v>47.70710014947683</v>
      </c>
      <c r="Q761" s="211">
        <v>9673</v>
      </c>
      <c r="R761" s="218" t="s">
        <v>565</v>
      </c>
      <c r="S761" s="80"/>
    </row>
    <row r="762" spans="1:21" s="48" customFormat="1" ht="30" customHeight="1" x14ac:dyDescent="0.25">
      <c r="A762" s="212">
        <f>IF(B762&lt;&gt;"",MAX(A$1:A761)+1,"")</f>
        <v>681</v>
      </c>
      <c r="B762" s="223" t="s">
        <v>874</v>
      </c>
      <c r="C762" s="212">
        <v>1961</v>
      </c>
      <c r="D762" s="212" t="s">
        <v>1844</v>
      </c>
      <c r="E762" s="210" t="s">
        <v>16</v>
      </c>
      <c r="F762" s="210">
        <v>2</v>
      </c>
      <c r="G762" s="210">
        <v>1</v>
      </c>
      <c r="H762" s="211">
        <v>272.3</v>
      </c>
      <c r="I762" s="211">
        <v>0</v>
      </c>
      <c r="J762" s="211">
        <v>272.3</v>
      </c>
      <c r="K762" s="211">
        <f t="shared" si="245"/>
        <v>40931.370000000003</v>
      </c>
      <c r="L762" s="211">
        <v>0</v>
      </c>
      <c r="M762" s="211">
        <v>0</v>
      </c>
      <c r="N762" s="211">
        <v>0</v>
      </c>
      <c r="O762" s="211">
        <f>IFERROR(
  IF(LOOKUP(2,1/($R$16:$R762&lt;&gt;""),$R$16:$R762)="12.2026",
    VLOOKUP(LOOKUP(2,1/($B$16:$B762&lt;&gt;""),$B$16:$B762), [1]Лист1!$C$12:$D$1205, 2, 0),
  IF(LOOKUP(2,1/($R$16:$R762&lt;&gt;""),$R$16:$R762)="12.2027",
    VLOOKUP(LOOKUP(2,1/($B$16:$B762&lt;&gt;""),$B$16:$B762), [1]Лист1!$C$1209:$D$2016, 2, 0),
  IF(LOOKUP(2,1/($R$16:$R762&lt;&gt;""),$R$16:$R762)="12.2028",
    VLOOKUP(LOOKUP(2,1/($B$16:$B762&lt;&gt;""),$B$16:$B762), [1]Лист1!$C$2020:$D$2907, 2, 0),
  ""))), "")</f>
        <v>40931.370000000003</v>
      </c>
      <c r="P762" s="211">
        <f t="shared" si="247"/>
        <v>150.31718692618435</v>
      </c>
      <c r="Q762" s="211">
        <v>9673</v>
      </c>
      <c r="R762" s="218" t="s">
        <v>564</v>
      </c>
      <c r="S762" s="142"/>
    </row>
    <row r="763" spans="1:21" s="20" customFormat="1" ht="30" customHeight="1" x14ac:dyDescent="0.25">
      <c r="A763" s="212">
        <f>IF(B763&lt;&gt;"",MAX(A$1:A762)+1,"")</f>
        <v>682</v>
      </c>
      <c r="B763" s="223" t="s">
        <v>875</v>
      </c>
      <c r="C763" s="212">
        <v>1961</v>
      </c>
      <c r="D763" s="212" t="s">
        <v>1844</v>
      </c>
      <c r="E763" s="210" t="s">
        <v>16</v>
      </c>
      <c r="F763" s="210">
        <v>2</v>
      </c>
      <c r="G763" s="210">
        <v>1</v>
      </c>
      <c r="H763" s="211">
        <v>271.5</v>
      </c>
      <c r="I763" s="211">
        <v>0</v>
      </c>
      <c r="J763" s="211">
        <v>271.5</v>
      </c>
      <c r="K763" s="211">
        <f t="shared" si="245"/>
        <v>40827.68</v>
      </c>
      <c r="L763" s="211">
        <v>0</v>
      </c>
      <c r="M763" s="211">
        <v>0</v>
      </c>
      <c r="N763" s="211">
        <v>0</v>
      </c>
      <c r="O763" s="211">
        <f>IFERROR(
  IF(LOOKUP(2,1/($R$16:$R763&lt;&gt;""),$R$16:$R763)="12.2026",
    VLOOKUP(LOOKUP(2,1/($B$16:$B763&lt;&gt;""),$B$16:$B763), [1]Лист1!$C$12:$D$1205, 2, 0),
  IF(LOOKUP(2,1/($R$16:$R763&lt;&gt;""),$R$16:$R763)="12.2027",
    VLOOKUP(LOOKUP(2,1/($B$16:$B763&lt;&gt;""),$B$16:$B763), [1]Лист1!$C$1209:$D$2016, 2, 0),
  IF(LOOKUP(2,1/($R$16:$R763&lt;&gt;""),$R$16:$R763)="12.2028",
    VLOOKUP(LOOKUP(2,1/($B$16:$B763&lt;&gt;""),$B$16:$B763), [1]Лист1!$C$2020:$D$2907, 2, 0),
  ""))), "")</f>
        <v>40827.68</v>
      </c>
      <c r="P763" s="211">
        <f t="shared" si="247"/>
        <v>150.37819521178636</v>
      </c>
      <c r="Q763" s="211">
        <v>9673</v>
      </c>
      <c r="R763" s="218" t="s">
        <v>564</v>
      </c>
      <c r="S763" s="80"/>
    </row>
    <row r="764" spans="1:21" s="48" customFormat="1" ht="30" customHeight="1" x14ac:dyDescent="0.25">
      <c r="A764" s="212">
        <f>IF(B764&lt;&gt;"",MAX(A$1:A763)+1,"")</f>
        <v>683</v>
      </c>
      <c r="B764" s="223" t="s">
        <v>2380</v>
      </c>
      <c r="C764" s="210">
        <v>1963</v>
      </c>
      <c r="D764" s="212" t="s">
        <v>1844</v>
      </c>
      <c r="E764" s="210" t="s">
        <v>16</v>
      </c>
      <c r="F764" s="210">
        <v>2</v>
      </c>
      <c r="G764" s="210">
        <v>2</v>
      </c>
      <c r="H764" s="211">
        <v>367.8</v>
      </c>
      <c r="I764" s="211">
        <v>0</v>
      </c>
      <c r="J764" s="211">
        <v>320</v>
      </c>
      <c r="K764" s="211">
        <f t="shared" si="245"/>
        <v>5611923</v>
      </c>
      <c r="L764" s="211">
        <v>0</v>
      </c>
      <c r="M764" s="211">
        <v>0</v>
      </c>
      <c r="N764" s="211">
        <v>0</v>
      </c>
      <c r="O764" s="211">
        <f>IFERROR(
  IF(LOOKUP(2,1/($R$16:$R764&lt;&gt;""),$R$16:$R764)="12.2026",
    VLOOKUP(LOOKUP(2,1/($B$16:$B764&lt;&gt;""),$B$16:$B764), [1]Лист1!$C$12:$D$1205, 2, 0),
  IF(LOOKUP(2,1/($R$16:$R764&lt;&gt;""),$R$16:$R764)="12.2027",
    VLOOKUP(LOOKUP(2,1/($B$16:$B764&lt;&gt;""),$B$16:$B764), [1]Лист1!$C$1209:$D$2016, 2, 0),
  IF(LOOKUP(2,1/($R$16:$R764&lt;&gt;""),$R$16:$R764)="12.2028",
    VLOOKUP(LOOKUP(2,1/($B$16:$B764&lt;&gt;""),$B$16:$B764), [1]Лист1!$C$2020:$D$2907, 2, 0),
  ""))), "")</f>
        <v>5611923</v>
      </c>
      <c r="P764" s="211">
        <f t="shared" si="247"/>
        <v>15258.083197389886</v>
      </c>
      <c r="Q764" s="237">
        <v>9673</v>
      </c>
      <c r="R764" s="30" t="s">
        <v>565</v>
      </c>
      <c r="S764" s="41"/>
    </row>
    <row r="765" spans="1:21" s="48" customFormat="1" ht="30" customHeight="1" x14ac:dyDescent="0.25">
      <c r="A765" s="212">
        <f>IF(B765&lt;&gt;"",MAX(A$1:A764)+1,"")</f>
        <v>684</v>
      </c>
      <c r="B765" s="223" t="s">
        <v>83</v>
      </c>
      <c r="C765" s="212">
        <v>1963</v>
      </c>
      <c r="D765" s="212" t="s">
        <v>1844</v>
      </c>
      <c r="E765" s="210" t="s">
        <v>16</v>
      </c>
      <c r="F765" s="210">
        <v>2</v>
      </c>
      <c r="G765" s="210">
        <v>2</v>
      </c>
      <c r="H765" s="211">
        <v>374.5</v>
      </c>
      <c r="I765" s="211">
        <v>0</v>
      </c>
      <c r="J765" s="211">
        <v>262.39999999999998</v>
      </c>
      <c r="K765" s="211">
        <f t="shared" si="245"/>
        <v>5613361.0300000003</v>
      </c>
      <c r="L765" s="211">
        <v>0</v>
      </c>
      <c r="M765" s="211">
        <v>0</v>
      </c>
      <c r="N765" s="211">
        <v>0</v>
      </c>
      <c r="O765" s="211">
        <f>IFERROR(
  IF(LOOKUP(2,1/($R$16:$R765&lt;&gt;""),$R$16:$R765)="12.2026",
    VLOOKUP(LOOKUP(2,1/($B$16:$B765&lt;&gt;""),$B$16:$B765), [1]Лист1!$C$12:$D$1205, 2, 0),
  IF(LOOKUP(2,1/($R$16:$R765&lt;&gt;""),$R$16:$R765)="12.2027",
    VLOOKUP(LOOKUP(2,1/($B$16:$B765&lt;&gt;""),$B$16:$B765), [1]Лист1!$C$1209:$D$2016, 2, 0),
  IF(LOOKUP(2,1/($R$16:$R765&lt;&gt;""),$R$16:$R765)="12.2028",
    VLOOKUP(LOOKUP(2,1/($B$16:$B765&lt;&gt;""),$B$16:$B765), [1]Лист1!$C$2020:$D$2907, 2, 0),
  ""))), "")</f>
        <v>5613361.0300000003</v>
      </c>
      <c r="P765" s="211">
        <f t="shared" si="247"/>
        <v>14988.948010680908</v>
      </c>
      <c r="Q765" s="237">
        <v>9673</v>
      </c>
      <c r="R765" s="30" t="s">
        <v>565</v>
      </c>
      <c r="S765" s="142"/>
    </row>
    <row r="766" spans="1:21" s="48" customFormat="1" ht="30" customHeight="1" x14ac:dyDescent="0.25">
      <c r="A766" s="212">
        <f>IF(B766&lt;&gt;"",MAX(A$1:A765)+1,"")</f>
        <v>685</v>
      </c>
      <c r="B766" s="223" t="s">
        <v>84</v>
      </c>
      <c r="C766" s="212">
        <v>1962</v>
      </c>
      <c r="D766" s="212" t="s">
        <v>1844</v>
      </c>
      <c r="E766" s="210" t="s">
        <v>16</v>
      </c>
      <c r="F766" s="210">
        <v>2</v>
      </c>
      <c r="G766" s="210">
        <v>2</v>
      </c>
      <c r="H766" s="211">
        <v>373</v>
      </c>
      <c r="I766" s="211">
        <v>0</v>
      </c>
      <c r="J766" s="211">
        <v>257</v>
      </c>
      <c r="K766" s="211">
        <f t="shared" si="245"/>
        <v>3666157.03</v>
      </c>
      <c r="L766" s="211">
        <v>0</v>
      </c>
      <c r="M766" s="211">
        <v>0</v>
      </c>
      <c r="N766" s="211">
        <v>0</v>
      </c>
      <c r="O766" s="211">
        <f>IFERROR(
  IF(LOOKUP(2,1/($R$16:$R766&lt;&gt;""),$R$16:$R766)="12.2026",
    VLOOKUP(LOOKUP(2,1/($B$16:$B766&lt;&gt;""),$B$16:$B766), [1]Лист1!$C$12:$D$1205, 2, 0),
  IF(LOOKUP(2,1/($R$16:$R766&lt;&gt;""),$R$16:$R766)="12.2027",
    VLOOKUP(LOOKUP(2,1/($B$16:$B766&lt;&gt;""),$B$16:$B766), [1]Лист1!$C$1209:$D$2016, 2, 0),
  IF(LOOKUP(2,1/($R$16:$R766&lt;&gt;""),$R$16:$R766)="12.2028",
    VLOOKUP(LOOKUP(2,1/($B$16:$B766&lt;&gt;""),$B$16:$B766), [1]Лист1!$C$2020:$D$2907, 2, 0),
  ""))), "")</f>
        <v>3666157.03</v>
      </c>
      <c r="P766" s="211">
        <f t="shared" si="247"/>
        <v>9828.839222520106</v>
      </c>
      <c r="Q766" s="211">
        <v>9673</v>
      </c>
      <c r="R766" s="218" t="s">
        <v>565</v>
      </c>
      <c r="S766" s="41"/>
    </row>
    <row r="767" spans="1:21" s="33" customFormat="1" ht="30" customHeight="1" x14ac:dyDescent="0.25">
      <c r="A767" s="212">
        <f>IF(B767&lt;&gt;"",MAX(A$1:A766)+1,"")</f>
        <v>686</v>
      </c>
      <c r="B767" s="223" t="s">
        <v>85</v>
      </c>
      <c r="C767" s="212">
        <v>1962</v>
      </c>
      <c r="D767" s="212" t="s">
        <v>1844</v>
      </c>
      <c r="E767" s="210" t="s">
        <v>16</v>
      </c>
      <c r="F767" s="210">
        <v>2</v>
      </c>
      <c r="G767" s="210">
        <v>1</v>
      </c>
      <c r="H767" s="211">
        <v>284.10000000000002</v>
      </c>
      <c r="I767" s="211">
        <v>0</v>
      </c>
      <c r="J767" s="211">
        <v>191</v>
      </c>
      <c r="K767" s="211">
        <f t="shared" si="245"/>
        <v>2695301.81</v>
      </c>
      <c r="L767" s="211">
        <v>0</v>
      </c>
      <c r="M767" s="211">
        <v>0</v>
      </c>
      <c r="N767" s="211">
        <v>0</v>
      </c>
      <c r="O767" s="211">
        <f>IFERROR(
  IF(LOOKUP(2,1/($R$16:$R767&lt;&gt;""),$R$16:$R767)="12.2026",
    VLOOKUP(LOOKUP(2,1/($B$16:$B767&lt;&gt;""),$B$16:$B767), [1]Лист1!$C$12:$D$1205, 2, 0),
  IF(LOOKUP(2,1/($R$16:$R767&lt;&gt;""),$R$16:$R767)="12.2027",
    VLOOKUP(LOOKUP(2,1/($B$16:$B767&lt;&gt;""),$B$16:$B767), [1]Лист1!$C$1209:$D$2016, 2, 0),
  IF(LOOKUP(2,1/($R$16:$R767&lt;&gt;""),$R$16:$R767)="12.2028",
    VLOOKUP(LOOKUP(2,1/($B$16:$B767&lt;&gt;""),$B$16:$B767), [1]Лист1!$C$2020:$D$2907, 2, 0),
  ""))), "")</f>
        <v>2695301.81</v>
      </c>
      <c r="P767" s="211">
        <f t="shared" si="247"/>
        <v>9487.1587821189714</v>
      </c>
      <c r="Q767" s="211">
        <v>9673</v>
      </c>
      <c r="R767" s="218" t="s">
        <v>565</v>
      </c>
      <c r="S767" s="32"/>
      <c r="T767" s="32"/>
      <c r="U767" s="32"/>
    </row>
    <row r="768" spans="1:21" s="33" customFormat="1" ht="30" customHeight="1" x14ac:dyDescent="0.25">
      <c r="A768" s="212">
        <f>IF(B768&lt;&gt;"",MAX(A$1:A767)+1,"")</f>
        <v>687</v>
      </c>
      <c r="B768" s="193" t="s">
        <v>86</v>
      </c>
      <c r="C768" s="198">
        <v>1961</v>
      </c>
      <c r="D768" s="198" t="s">
        <v>1844</v>
      </c>
      <c r="E768" s="189" t="s">
        <v>16</v>
      </c>
      <c r="F768" s="198">
        <v>2</v>
      </c>
      <c r="G768" s="198">
        <v>1</v>
      </c>
      <c r="H768" s="191">
        <v>332</v>
      </c>
      <c r="I768" s="191">
        <v>65</v>
      </c>
      <c r="J768" s="191">
        <v>190.1</v>
      </c>
      <c r="K768" s="211">
        <f t="shared" si="245"/>
        <v>370301.81</v>
      </c>
      <c r="L768" s="211">
        <v>0</v>
      </c>
      <c r="M768" s="211">
        <v>0</v>
      </c>
      <c r="N768" s="211">
        <v>0</v>
      </c>
      <c r="O768" s="211">
        <f>IFERROR(
  IF(LOOKUP(2,1/($R$16:$R768&lt;&gt;""),$R$16:$R768)="12.2026",
    VLOOKUP(LOOKUP(2,1/($B$16:$B768&lt;&gt;""),$B$16:$B768), [1]Лист1!$C$12:$D$1205, 2, 0),
  IF(LOOKUP(2,1/($R$16:$R768&lt;&gt;""),$R$16:$R768)="12.2027",
    VLOOKUP(LOOKUP(2,1/($B$16:$B768&lt;&gt;""),$B$16:$B768), [1]Лист1!$C$1209:$D$2016, 2, 0),
  IF(LOOKUP(2,1/($R$16:$R768&lt;&gt;""),$R$16:$R768)="12.2028",
    VLOOKUP(LOOKUP(2,1/($B$16:$B768&lt;&gt;""),$B$16:$B768), [1]Лист1!$C$2020:$D$2907, 2, 0),
  ""))), "")</f>
        <v>370301.81</v>
      </c>
      <c r="P768" s="211">
        <f t="shared" si="247"/>
        <v>1115.3668975903615</v>
      </c>
      <c r="Q768" s="211">
        <v>9673</v>
      </c>
      <c r="R768" s="218" t="s">
        <v>565</v>
      </c>
      <c r="S768" s="32"/>
      <c r="T768" s="32"/>
      <c r="U768" s="32"/>
    </row>
    <row r="769" spans="1:21" s="48" customFormat="1" ht="30" customHeight="1" x14ac:dyDescent="0.25">
      <c r="A769" s="212">
        <f>IF(B769&lt;&gt;"",MAX(A$1:A768)+1,"")</f>
        <v>688</v>
      </c>
      <c r="B769" s="223" t="s">
        <v>889</v>
      </c>
      <c r="C769" s="212">
        <v>1976</v>
      </c>
      <c r="D769" s="212" t="s">
        <v>1844</v>
      </c>
      <c r="E769" s="210" t="s">
        <v>16</v>
      </c>
      <c r="F769" s="210">
        <v>2</v>
      </c>
      <c r="G769" s="210">
        <v>2</v>
      </c>
      <c r="H769" s="211">
        <v>798.8</v>
      </c>
      <c r="I769" s="211">
        <v>0</v>
      </c>
      <c r="J769" s="211">
        <v>740.3</v>
      </c>
      <c r="K769" s="211">
        <f t="shared" si="245"/>
        <v>5612556.4000000004</v>
      </c>
      <c r="L769" s="211">
        <v>0</v>
      </c>
      <c r="M769" s="211">
        <v>0</v>
      </c>
      <c r="N769" s="211">
        <v>0</v>
      </c>
      <c r="O769" s="211">
        <f>IFERROR(
  IF(LOOKUP(2,1/($R$16:$R769&lt;&gt;""),$R$16:$R769)="12.2026",
    VLOOKUP(LOOKUP(2,1/($B$16:$B769&lt;&gt;""),$B$16:$B769), [1]Лист1!$C$12:$D$1205, 2, 0),
  IF(LOOKUP(2,1/($R$16:$R769&lt;&gt;""),$R$16:$R769)="12.2027",
    VLOOKUP(LOOKUP(2,1/($B$16:$B769&lt;&gt;""),$B$16:$B769), [1]Лист1!$C$1209:$D$2016, 2, 0),
  IF(LOOKUP(2,1/($R$16:$R769&lt;&gt;""),$R$16:$R769)="12.2028",
    VLOOKUP(LOOKUP(2,1/($B$16:$B769&lt;&gt;""),$B$16:$B769), [1]Лист1!$C$2020:$D$2907, 2, 0),
  ""))), "")</f>
        <v>5612556.4000000004</v>
      </c>
      <c r="P769" s="211">
        <f t="shared" si="247"/>
        <v>7026.2348522784187</v>
      </c>
      <c r="Q769" s="211">
        <v>9673</v>
      </c>
      <c r="R769" s="218" t="s">
        <v>563</v>
      </c>
      <c r="S769" s="41"/>
    </row>
    <row r="770" spans="1:21" s="48" customFormat="1" ht="30" customHeight="1" x14ac:dyDescent="0.25">
      <c r="A770" s="212">
        <f>IF(B770&lt;&gt;"",MAX(A$1:A769)+1,"")</f>
        <v>689</v>
      </c>
      <c r="B770" s="223" t="s">
        <v>876</v>
      </c>
      <c r="C770" s="212">
        <v>1967</v>
      </c>
      <c r="D770" s="212" t="s">
        <v>1844</v>
      </c>
      <c r="E770" s="210" t="s">
        <v>16</v>
      </c>
      <c r="F770" s="210">
        <v>2</v>
      </c>
      <c r="G770" s="210">
        <v>2</v>
      </c>
      <c r="H770" s="211">
        <v>361.9</v>
      </c>
      <c r="I770" s="211">
        <v>0</v>
      </c>
      <c r="J770" s="211">
        <v>245.1</v>
      </c>
      <c r="K770" s="211">
        <f t="shared" si="245"/>
        <v>47100.7</v>
      </c>
      <c r="L770" s="211">
        <v>0</v>
      </c>
      <c r="M770" s="211">
        <v>0</v>
      </c>
      <c r="N770" s="211">
        <v>0</v>
      </c>
      <c r="O770" s="211">
        <f>IFERROR(
  IF(LOOKUP(2,1/($R$16:$R770&lt;&gt;""),$R$16:$R770)="12.2026",
    VLOOKUP(LOOKUP(2,1/($B$16:$B770&lt;&gt;""),$B$16:$B770), [1]Лист1!$C$12:$D$1205, 2, 0),
  IF(LOOKUP(2,1/($R$16:$R770&lt;&gt;""),$R$16:$R770)="12.2027",
    VLOOKUP(LOOKUP(2,1/($B$16:$B770&lt;&gt;""),$B$16:$B770), [1]Лист1!$C$1209:$D$2016, 2, 0),
  IF(LOOKUP(2,1/($R$16:$R770&lt;&gt;""),$R$16:$R770)="12.2028",
    VLOOKUP(LOOKUP(2,1/($B$16:$B770&lt;&gt;""),$B$16:$B770), [1]Лист1!$C$2020:$D$2907, 2, 0),
  ""))), "")</f>
        <v>47100.7</v>
      </c>
      <c r="P770" s="211">
        <f t="shared" si="247"/>
        <v>130.14838353136224</v>
      </c>
      <c r="Q770" s="211">
        <v>9673</v>
      </c>
      <c r="R770" s="218" t="s">
        <v>564</v>
      </c>
      <c r="S770" s="41"/>
    </row>
    <row r="771" spans="1:21" s="48" customFormat="1" ht="30" customHeight="1" x14ac:dyDescent="0.25">
      <c r="A771" s="212">
        <f>IF(B771&lt;&gt;"",MAX(A$1:A770)+1,"")</f>
        <v>690</v>
      </c>
      <c r="B771" s="223" t="s">
        <v>877</v>
      </c>
      <c r="C771" s="212">
        <v>1967</v>
      </c>
      <c r="D771" s="212" t="s">
        <v>1844</v>
      </c>
      <c r="E771" s="210" t="s">
        <v>16</v>
      </c>
      <c r="F771" s="210">
        <v>2</v>
      </c>
      <c r="G771" s="210">
        <v>2</v>
      </c>
      <c r="H771" s="211">
        <v>365.9</v>
      </c>
      <c r="I771" s="211">
        <v>0</v>
      </c>
      <c r="J771" s="211">
        <v>257.7</v>
      </c>
      <c r="K771" s="211">
        <f t="shared" si="245"/>
        <v>47524.97</v>
      </c>
      <c r="L771" s="211">
        <v>0</v>
      </c>
      <c r="M771" s="211">
        <v>0</v>
      </c>
      <c r="N771" s="211">
        <v>0</v>
      </c>
      <c r="O771" s="211">
        <f>IFERROR(
  IF(LOOKUP(2,1/($R$16:$R771&lt;&gt;""),$R$16:$R771)="12.2026",
    VLOOKUP(LOOKUP(2,1/($B$16:$B771&lt;&gt;""),$B$16:$B771), [1]Лист1!$C$12:$D$1205, 2, 0),
  IF(LOOKUP(2,1/($R$16:$R771&lt;&gt;""),$R$16:$R771)="12.2027",
    VLOOKUP(LOOKUP(2,1/($B$16:$B771&lt;&gt;""),$B$16:$B771), [1]Лист1!$C$1209:$D$2016, 2, 0),
  IF(LOOKUP(2,1/($R$16:$R771&lt;&gt;""),$R$16:$R771)="12.2028",
    VLOOKUP(LOOKUP(2,1/($B$16:$B771&lt;&gt;""),$B$16:$B771), [1]Лист1!$C$2020:$D$2907, 2, 0),
  ""))), "")</f>
        <v>47524.97</v>
      </c>
      <c r="P771" s="211">
        <f t="shared" si="247"/>
        <v>129.88513254987703</v>
      </c>
      <c r="Q771" s="211">
        <v>9673</v>
      </c>
      <c r="R771" s="218" t="s">
        <v>564</v>
      </c>
      <c r="S771" s="142"/>
    </row>
    <row r="772" spans="1:21" s="20" customFormat="1" ht="30" customHeight="1" x14ac:dyDescent="0.25">
      <c r="A772" s="212">
        <f>IF(B772&lt;&gt;"",MAX(A$1:A771)+1,"")</f>
        <v>691</v>
      </c>
      <c r="B772" s="223" t="s">
        <v>87</v>
      </c>
      <c r="C772" s="212">
        <v>1962</v>
      </c>
      <c r="D772" s="212" t="s">
        <v>1844</v>
      </c>
      <c r="E772" s="210" t="s">
        <v>16</v>
      </c>
      <c r="F772" s="210">
        <v>2</v>
      </c>
      <c r="G772" s="210">
        <v>2</v>
      </c>
      <c r="H772" s="211">
        <v>402.4</v>
      </c>
      <c r="I772" s="211">
        <v>0</v>
      </c>
      <c r="J772" s="211">
        <v>351.6</v>
      </c>
      <c r="K772" s="211">
        <f t="shared" si="245"/>
        <v>1812930</v>
      </c>
      <c r="L772" s="211">
        <v>0</v>
      </c>
      <c r="M772" s="211">
        <v>0</v>
      </c>
      <c r="N772" s="211">
        <v>0</v>
      </c>
      <c r="O772" s="211">
        <f>IFERROR(
  IF(LOOKUP(2,1/($R$16:$R772&lt;&gt;""),$R$16:$R772)="12.2026",
    VLOOKUP(LOOKUP(2,1/($B$16:$B772&lt;&gt;""),$B$16:$B772), [1]Лист1!$C$12:$D$1205, 2, 0),
  IF(LOOKUP(2,1/($R$16:$R772&lt;&gt;""),$R$16:$R772)="12.2027",
    VLOOKUP(LOOKUP(2,1/($B$16:$B772&lt;&gt;""),$B$16:$B772), [1]Лист1!$C$1209:$D$2016, 2, 0),
  IF(LOOKUP(2,1/($R$16:$R772&lt;&gt;""),$R$16:$R772)="12.2028",
    VLOOKUP(LOOKUP(2,1/($B$16:$B772&lt;&gt;""),$B$16:$B772), [1]Лист1!$C$2020:$D$2907, 2, 0),
  ""))), "")</f>
        <v>1812930</v>
      </c>
      <c r="P772" s="211">
        <f t="shared" si="247"/>
        <v>4505.2932405566607</v>
      </c>
      <c r="Q772" s="211">
        <v>9673</v>
      </c>
      <c r="R772" s="218" t="s">
        <v>564</v>
      </c>
      <c r="S772" s="80"/>
    </row>
    <row r="773" spans="1:21" s="96" customFormat="1" ht="30" customHeight="1" x14ac:dyDescent="0.25">
      <c r="A773" s="285">
        <f>IF(B773&lt;&gt;"",MAX(A$1:A772)+1,"")</f>
        <v>692</v>
      </c>
      <c r="B773" s="283" t="s">
        <v>2381</v>
      </c>
      <c r="C773" s="287">
        <v>1962</v>
      </c>
      <c r="D773" s="285" t="s">
        <v>1844</v>
      </c>
      <c r="E773" s="287" t="s">
        <v>16</v>
      </c>
      <c r="F773" s="287">
        <v>2</v>
      </c>
      <c r="G773" s="287">
        <v>2</v>
      </c>
      <c r="H773" s="282">
        <v>448.6</v>
      </c>
      <c r="I773" s="282">
        <v>0</v>
      </c>
      <c r="J773" s="282">
        <v>397.8</v>
      </c>
      <c r="K773" s="282">
        <f t="shared" si="245"/>
        <v>2369986.15</v>
      </c>
      <c r="L773" s="282">
        <v>0</v>
      </c>
      <c r="M773" s="282">
        <v>0</v>
      </c>
      <c r="N773" s="282">
        <v>0</v>
      </c>
      <c r="O773" s="282">
        <f>IFERROR(
  IF(LOOKUP(2,1/($R$16:$R773&lt;&gt;""),$R$16:$R773)="12.2026",
    VLOOKUP(LOOKUP(2,1/($B$16:$B773&lt;&gt;""),$B$16:$B773), [1]Лист1!$C$12:$D$1205, 2, 0),
  IF(LOOKUP(2,1/($R$16:$R773&lt;&gt;""),$R$16:$R773)="12.2027",
    VLOOKUP(LOOKUP(2,1/($B$16:$B773&lt;&gt;""),$B$16:$B773), [1]Лист1!$C$1209:$D$2016, 2, 0),
  IF(LOOKUP(2,1/($R$16:$R773&lt;&gt;""),$R$16:$R773)="12.2028",
    VLOOKUP(LOOKUP(2,1/($B$16:$B773&lt;&gt;""),$B$16:$B773), [1]Лист1!$C$2020:$D$2907, 2, 0),
  ""))), "")</f>
        <v>2369986.15</v>
      </c>
      <c r="P773" s="282">
        <f t="shared" si="247"/>
        <v>5283.0721132411945</v>
      </c>
      <c r="Q773" s="289">
        <v>9673</v>
      </c>
      <c r="R773" s="30" t="s">
        <v>565</v>
      </c>
      <c r="S773" s="95"/>
      <c r="T773" s="95"/>
      <c r="U773" s="95"/>
    </row>
    <row r="774" spans="1:21" s="33" customFormat="1" ht="30" customHeight="1" x14ac:dyDescent="0.25">
      <c r="A774" s="309">
        <f>IF(B774&lt;&gt;"",MAX(A$1:A773)+1,"")</f>
        <v>693</v>
      </c>
      <c r="B774" s="317" t="s">
        <v>2382</v>
      </c>
      <c r="C774" s="307">
        <v>1962</v>
      </c>
      <c r="D774" s="309" t="s">
        <v>1844</v>
      </c>
      <c r="E774" s="307" t="s">
        <v>16</v>
      </c>
      <c r="F774" s="307">
        <v>2</v>
      </c>
      <c r="G774" s="307">
        <v>2</v>
      </c>
      <c r="H774" s="311">
        <v>393.6</v>
      </c>
      <c r="I774" s="311">
        <v>0</v>
      </c>
      <c r="J774" s="311">
        <v>363.4</v>
      </c>
      <c r="K774" s="256">
        <f t="shared" ref="K774:K776" si="248">SUM(L774:O774)</f>
        <v>2175580</v>
      </c>
      <c r="L774" s="256">
        <v>0</v>
      </c>
      <c r="M774" s="256">
        <v>0</v>
      </c>
      <c r="N774" s="256">
        <v>0</v>
      </c>
      <c r="O774" s="256">
        <f>IFERROR(
  IF(LOOKUP(2,1/($R$16:$R774&lt;&gt;""),$R$16:$R774)="12.2026",
    VLOOKUP(LOOKUP(2,1/($B$16:$B774&lt;&gt;""),$B$16:$B774), [1]Лист1!$C$12:$D$1205, 2, 0),
  IF(LOOKUP(2,1/($R$16:$R774&lt;&gt;""),$R$16:$R774)="12.2027",
    VLOOKUP(LOOKUP(2,1/($B$16:$B774&lt;&gt;""),$B$16:$B774), [1]Лист1!$C$1209:$D$2016, 2, 0),
  IF(LOOKUP(2,1/($R$16:$R774&lt;&gt;""),$R$16:$R774)="12.2028",
    VLOOKUP(LOOKUP(2,1/($B$16:$B774&lt;&gt;""),$B$16:$B774), [1]Лист1!$C$2020:$D$2907, 2, 0),
  ""))), "")</f>
        <v>2175580</v>
      </c>
      <c r="P774" s="256">
        <f t="shared" si="239"/>
        <v>5527.3882113821137</v>
      </c>
      <c r="Q774" s="275">
        <v>9673</v>
      </c>
      <c r="R774" s="97" t="s">
        <v>565</v>
      </c>
      <c r="S774" s="32"/>
      <c r="T774" s="32"/>
      <c r="U774" s="32"/>
    </row>
    <row r="775" spans="1:21" s="33" customFormat="1" ht="30" customHeight="1" x14ac:dyDescent="0.25">
      <c r="A775" s="310"/>
      <c r="B775" s="318"/>
      <c r="C775" s="308"/>
      <c r="D775" s="310"/>
      <c r="E775" s="308"/>
      <c r="F775" s="308"/>
      <c r="G775" s="308"/>
      <c r="H775" s="312"/>
      <c r="I775" s="312"/>
      <c r="J775" s="312"/>
      <c r="K775" s="211">
        <f t="shared" ref="K775" si="249">SUM(L775:O775)</f>
        <v>818700.80000000005</v>
      </c>
      <c r="L775" s="211">
        <v>0</v>
      </c>
      <c r="M775" s="211">
        <v>0</v>
      </c>
      <c r="N775" s="211">
        <v>0</v>
      </c>
      <c r="O775" s="211">
        <f>IFERROR(
  IF(LOOKUP(2,1/($R$16:$R775&lt;&gt;""),$R$16:$R775)="12.2026",
    VLOOKUP(LOOKUP(2,1/($B$16:$B775&lt;&gt;""),$B$16:$B775), [1]Лист1!$C$12:$D$1205, 2, 0),
  IF(LOOKUP(2,1/($R$16:$R775&lt;&gt;""),$R$16:$R775)="12.2027",
    VLOOKUP(LOOKUP(2,1/($B$16:$B775&lt;&gt;""),$B$16:$B775), [1]Лист1!$C$1209:$D$2016, 2, 0),
  IF(LOOKUP(2,1/($R$16:$R775&lt;&gt;""),$R$16:$R775)="12.2028",
    VLOOKUP(LOOKUP(2,1/($B$16:$B775&lt;&gt;""),$B$16:$B775), [1]Лист1!$C$2020:$D$2907, 2, 0),
  ""))), "")</f>
        <v>818700.80000000005</v>
      </c>
      <c r="P775" s="211">
        <f>K775/H774</f>
        <v>2080.0325203252032</v>
      </c>
      <c r="Q775" s="237">
        <v>9673</v>
      </c>
      <c r="R775" s="30" t="s">
        <v>564</v>
      </c>
      <c r="S775" s="32"/>
      <c r="T775" s="32"/>
      <c r="U775" s="32"/>
    </row>
    <row r="776" spans="1:21" s="33" customFormat="1" ht="30" customHeight="1" x14ac:dyDescent="0.25">
      <c r="A776" s="212">
        <f>IF(B776&lt;&gt;"",MAX(A$1:A775)+1,"")</f>
        <v>694</v>
      </c>
      <c r="B776" s="223" t="s">
        <v>2383</v>
      </c>
      <c r="C776" s="210">
        <v>1962</v>
      </c>
      <c r="D776" s="212" t="s">
        <v>1844</v>
      </c>
      <c r="E776" s="210" t="s">
        <v>16</v>
      </c>
      <c r="F776" s="210">
        <v>2</v>
      </c>
      <c r="G776" s="210">
        <v>2</v>
      </c>
      <c r="H776" s="211">
        <v>379.9</v>
      </c>
      <c r="I776" s="211">
        <v>0</v>
      </c>
      <c r="J776" s="211">
        <v>320.3</v>
      </c>
      <c r="K776" s="211">
        <f t="shared" si="248"/>
        <v>5568202.21</v>
      </c>
      <c r="L776" s="211">
        <v>0</v>
      </c>
      <c r="M776" s="211">
        <v>0</v>
      </c>
      <c r="N776" s="211">
        <v>0</v>
      </c>
      <c r="O776" s="211">
        <f>IFERROR(
  IF(LOOKUP(2,1/($R$16:$R776&lt;&gt;""),$R$16:$R776)="12.2026",
    VLOOKUP(LOOKUP(2,1/($B$16:$B776&lt;&gt;""),$B$16:$B776), [1]Лист1!$C$12:$D$1205, 2, 0),
  IF(LOOKUP(2,1/($R$16:$R776&lt;&gt;""),$R$16:$R776)="12.2027",
    VLOOKUP(LOOKUP(2,1/($B$16:$B776&lt;&gt;""),$B$16:$B776), [1]Лист1!$C$1209:$D$2016, 2, 0),
  IF(LOOKUP(2,1/($R$16:$R776&lt;&gt;""),$R$16:$R776)="12.2028",
    VLOOKUP(LOOKUP(2,1/($B$16:$B776&lt;&gt;""),$B$16:$B776), [1]Лист1!$C$2020:$D$2907, 2, 0),
  ""))), "")</f>
        <v>5568202.21</v>
      </c>
      <c r="P776" s="211">
        <f t="shared" si="239"/>
        <v>14657.020821268756</v>
      </c>
      <c r="Q776" s="237">
        <v>9673</v>
      </c>
      <c r="R776" s="30" t="s">
        <v>565</v>
      </c>
      <c r="S776" s="32"/>
      <c r="T776" s="32"/>
      <c r="U776" s="32"/>
    </row>
    <row r="777" spans="1:21" s="48" customFormat="1" ht="30" customHeight="1" x14ac:dyDescent="0.25">
      <c r="A777" s="212">
        <f>IF(B777&lt;&gt;"",MAX(A$1:A776)+1,"")</f>
        <v>695</v>
      </c>
      <c r="B777" s="223" t="s">
        <v>878</v>
      </c>
      <c r="C777" s="212">
        <v>1968</v>
      </c>
      <c r="D777" s="212" t="s">
        <v>1844</v>
      </c>
      <c r="E777" s="210" t="s">
        <v>18</v>
      </c>
      <c r="F777" s="210">
        <v>2</v>
      </c>
      <c r="G777" s="210">
        <v>2</v>
      </c>
      <c r="H777" s="211">
        <v>377.1</v>
      </c>
      <c r="I777" s="211">
        <v>0</v>
      </c>
      <c r="J777" s="211">
        <v>231</v>
      </c>
      <c r="K777" s="211">
        <f t="shared" ref="K777:K785" si="250">SUM(L777:O777)</f>
        <v>48712.92</v>
      </c>
      <c r="L777" s="211">
        <v>0</v>
      </c>
      <c r="M777" s="211">
        <v>0</v>
      </c>
      <c r="N777" s="211">
        <v>0</v>
      </c>
      <c r="O777" s="211">
        <f>IFERROR(
  IF(LOOKUP(2,1/($R$16:$R777&lt;&gt;""),$R$16:$R777)="12.2026",
    VLOOKUP(LOOKUP(2,1/($B$16:$B777&lt;&gt;""),$B$16:$B777), [1]Лист1!$C$12:$D$1205, 2, 0),
  IF(LOOKUP(2,1/($R$16:$R777&lt;&gt;""),$R$16:$R777)="12.2027",
    VLOOKUP(LOOKUP(2,1/($B$16:$B777&lt;&gt;""),$B$16:$B777), [1]Лист1!$C$1209:$D$2016, 2, 0),
  IF(LOOKUP(2,1/($R$16:$R777&lt;&gt;""),$R$16:$R777)="12.2028",
    VLOOKUP(LOOKUP(2,1/($B$16:$B777&lt;&gt;""),$B$16:$B777), [1]Лист1!$C$2020:$D$2907, 2, 0),
  ""))), "")</f>
        <v>48712.92</v>
      </c>
      <c r="P777" s="211">
        <f t="shared" ref="P777:P785" si="251">K777/H777</f>
        <v>129.17772474144789</v>
      </c>
      <c r="Q777" s="211">
        <v>9673</v>
      </c>
      <c r="R777" s="218" t="s">
        <v>564</v>
      </c>
      <c r="S777" s="41"/>
    </row>
    <row r="778" spans="1:21" s="48" customFormat="1" ht="30" customHeight="1" x14ac:dyDescent="0.25">
      <c r="A778" s="212">
        <f>IF(B778&lt;&gt;"",MAX(A$1:A777)+1,"")</f>
        <v>696</v>
      </c>
      <c r="B778" s="223" t="s">
        <v>890</v>
      </c>
      <c r="C778" s="212">
        <v>1971</v>
      </c>
      <c r="D778" s="212" t="s">
        <v>1844</v>
      </c>
      <c r="E778" s="210" t="s">
        <v>16</v>
      </c>
      <c r="F778" s="210">
        <v>2</v>
      </c>
      <c r="G778" s="210">
        <v>2</v>
      </c>
      <c r="H778" s="211">
        <v>573.9</v>
      </c>
      <c r="I778" s="211">
        <v>0</v>
      </c>
      <c r="J778" s="211">
        <v>381</v>
      </c>
      <c r="K778" s="211">
        <f t="shared" si="250"/>
        <v>4843734.7</v>
      </c>
      <c r="L778" s="211">
        <v>0</v>
      </c>
      <c r="M778" s="211">
        <v>0</v>
      </c>
      <c r="N778" s="211">
        <v>0</v>
      </c>
      <c r="O778" s="211">
        <f>IFERROR(
  IF(LOOKUP(2,1/($R$16:$R778&lt;&gt;""),$R$16:$R778)="12.2026",
    VLOOKUP(LOOKUP(2,1/($B$16:$B778&lt;&gt;""),$B$16:$B778), [1]Лист1!$C$12:$D$1205, 2, 0),
  IF(LOOKUP(2,1/($R$16:$R778&lt;&gt;""),$R$16:$R778)="12.2027",
    VLOOKUP(LOOKUP(2,1/($B$16:$B778&lt;&gt;""),$B$16:$B778), [1]Лист1!$C$1209:$D$2016, 2, 0),
  IF(LOOKUP(2,1/($R$16:$R778&lt;&gt;""),$R$16:$R778)="12.2028",
    VLOOKUP(LOOKUP(2,1/($B$16:$B778&lt;&gt;""),$B$16:$B778), [1]Лист1!$C$2020:$D$2907, 2, 0),
  ""))), "")</f>
        <v>4843734.7</v>
      </c>
      <c r="P778" s="211">
        <f t="shared" si="251"/>
        <v>8440.0325840738806</v>
      </c>
      <c r="Q778" s="211">
        <v>9673</v>
      </c>
      <c r="R778" s="218" t="s">
        <v>563</v>
      </c>
      <c r="S778" s="142"/>
    </row>
    <row r="779" spans="1:21" s="20" customFormat="1" ht="30" customHeight="1" x14ac:dyDescent="0.25">
      <c r="A779" s="212">
        <f>IF(B779&lt;&gt;"",MAX(A$1:A778)+1,"")</f>
        <v>697</v>
      </c>
      <c r="B779" s="223" t="s">
        <v>891</v>
      </c>
      <c r="C779" s="212">
        <v>1971</v>
      </c>
      <c r="D779" s="212" t="s">
        <v>1844</v>
      </c>
      <c r="E779" s="210" t="s">
        <v>16</v>
      </c>
      <c r="F779" s="210">
        <v>2</v>
      </c>
      <c r="G779" s="210">
        <v>2</v>
      </c>
      <c r="H779" s="211">
        <v>573.9</v>
      </c>
      <c r="I779" s="211">
        <v>0</v>
      </c>
      <c r="J779" s="211">
        <v>374.8</v>
      </c>
      <c r="K779" s="211">
        <f t="shared" si="250"/>
        <v>2751234.7</v>
      </c>
      <c r="L779" s="211">
        <v>0</v>
      </c>
      <c r="M779" s="211">
        <v>0</v>
      </c>
      <c r="N779" s="211">
        <v>0</v>
      </c>
      <c r="O779" s="211">
        <f>IFERROR(
  IF(LOOKUP(2,1/($R$16:$R779&lt;&gt;""),$R$16:$R779)="12.2026",
    VLOOKUP(LOOKUP(2,1/($B$16:$B779&lt;&gt;""),$B$16:$B779), [1]Лист1!$C$12:$D$1205, 2, 0),
  IF(LOOKUP(2,1/($R$16:$R779&lt;&gt;""),$R$16:$R779)="12.2027",
    VLOOKUP(LOOKUP(2,1/($B$16:$B779&lt;&gt;""),$B$16:$B779), [1]Лист1!$C$1209:$D$2016, 2, 0),
  IF(LOOKUP(2,1/($R$16:$R779&lt;&gt;""),$R$16:$R779)="12.2028",
    VLOOKUP(LOOKUP(2,1/($B$16:$B779&lt;&gt;""),$B$16:$B779), [1]Лист1!$C$2020:$D$2907, 2, 0),
  ""))), "")</f>
        <v>2751234.7</v>
      </c>
      <c r="P779" s="211">
        <f t="shared" si="251"/>
        <v>4793.9269907649423</v>
      </c>
      <c r="Q779" s="211">
        <v>9673</v>
      </c>
      <c r="R779" s="218" t="s">
        <v>563</v>
      </c>
      <c r="S779" s="80"/>
    </row>
    <row r="780" spans="1:21" s="33" customFormat="1" ht="30" customHeight="1" x14ac:dyDescent="0.25">
      <c r="A780" s="212">
        <f>IF(B780&lt;&gt;"",MAX(A$1:A779)+1,"")</f>
        <v>698</v>
      </c>
      <c r="B780" s="223" t="s">
        <v>2384</v>
      </c>
      <c r="C780" s="210">
        <v>1982</v>
      </c>
      <c r="D780" s="212" t="s">
        <v>1844</v>
      </c>
      <c r="E780" s="210" t="s">
        <v>18</v>
      </c>
      <c r="F780" s="210">
        <v>5</v>
      </c>
      <c r="G780" s="210">
        <v>3</v>
      </c>
      <c r="H780" s="211">
        <v>3914.9</v>
      </c>
      <c r="I780" s="211">
        <v>0</v>
      </c>
      <c r="J780" s="211">
        <v>3256.95</v>
      </c>
      <c r="K780" s="211">
        <f t="shared" si="250"/>
        <v>14492498.869999999</v>
      </c>
      <c r="L780" s="211">
        <v>0</v>
      </c>
      <c r="M780" s="211">
        <v>0</v>
      </c>
      <c r="N780" s="211">
        <v>0</v>
      </c>
      <c r="O780" s="211">
        <f>IFERROR(
  IF(LOOKUP(2,1/($R$16:$R780&lt;&gt;""),$R$16:$R780)="12.2026",
    VLOOKUP(LOOKUP(2,1/($B$16:$B780&lt;&gt;""),$B$16:$B780), [1]Лист1!$C$12:$D$1205, 2, 0),
  IF(LOOKUP(2,1/($R$16:$R780&lt;&gt;""),$R$16:$R780)="12.2027",
    VLOOKUP(LOOKUP(2,1/($B$16:$B780&lt;&gt;""),$B$16:$B780), [1]Лист1!$C$1209:$D$2016, 2, 0),
  IF(LOOKUP(2,1/($R$16:$R780&lt;&gt;""),$R$16:$R780)="12.2028",
    VLOOKUP(LOOKUP(2,1/($B$16:$B780&lt;&gt;""),$B$16:$B780), [1]Лист1!$C$2020:$D$2907, 2, 0),
  ""))), "")</f>
        <v>14492498.869999999</v>
      </c>
      <c r="P780" s="211">
        <f t="shared" si="251"/>
        <v>3701.882262637615</v>
      </c>
      <c r="Q780" s="237">
        <v>9673</v>
      </c>
      <c r="R780" s="30" t="s">
        <v>564</v>
      </c>
      <c r="S780" s="32"/>
      <c r="T780" s="32"/>
      <c r="U780" s="32"/>
    </row>
    <row r="781" spans="1:21" s="48" customFormat="1" ht="30" customHeight="1" x14ac:dyDescent="0.25">
      <c r="A781" s="212">
        <f>IF(B781&lt;&gt;"",MAX(A$1:A780)+1,"")</f>
        <v>699</v>
      </c>
      <c r="B781" s="223" t="s">
        <v>892</v>
      </c>
      <c r="C781" s="212">
        <v>1970</v>
      </c>
      <c r="D781" s="212" t="s">
        <v>1844</v>
      </c>
      <c r="E781" s="210" t="s">
        <v>16</v>
      </c>
      <c r="F781" s="210">
        <v>2</v>
      </c>
      <c r="G781" s="210">
        <v>2</v>
      </c>
      <c r="H781" s="211">
        <v>941.2</v>
      </c>
      <c r="I781" s="211">
        <v>0</v>
      </c>
      <c r="J781" s="211">
        <v>744</v>
      </c>
      <c r="K781" s="211">
        <f t="shared" si="250"/>
        <v>9341498</v>
      </c>
      <c r="L781" s="211">
        <v>0</v>
      </c>
      <c r="M781" s="211">
        <v>0</v>
      </c>
      <c r="N781" s="211">
        <v>0</v>
      </c>
      <c r="O781" s="211">
        <f>IFERROR(
  IF(LOOKUP(2,1/($R$16:$R781&lt;&gt;""),$R$16:$R781)="12.2026",
    VLOOKUP(LOOKUP(2,1/($B$16:$B781&lt;&gt;""),$B$16:$B781), [1]Лист1!$C$12:$D$1205, 2, 0),
  IF(LOOKUP(2,1/($R$16:$R781&lt;&gt;""),$R$16:$R781)="12.2027",
    VLOOKUP(LOOKUP(2,1/($B$16:$B781&lt;&gt;""),$B$16:$B781), [1]Лист1!$C$1209:$D$2016, 2, 0),
  IF(LOOKUP(2,1/($R$16:$R781&lt;&gt;""),$R$16:$R781)="12.2028",
    VLOOKUP(LOOKUP(2,1/($B$16:$B781&lt;&gt;""),$B$16:$B781), [1]Лист1!$C$2020:$D$2907, 2, 0),
  ""))), "")</f>
        <v>9341498</v>
      </c>
      <c r="P781" s="211">
        <f t="shared" si="251"/>
        <v>9925.0934976625576</v>
      </c>
      <c r="Q781" s="211">
        <v>9673</v>
      </c>
      <c r="R781" s="218" t="s">
        <v>563</v>
      </c>
      <c r="S781" s="41"/>
    </row>
    <row r="782" spans="1:21" s="48" customFormat="1" ht="30" customHeight="1" x14ac:dyDescent="0.25">
      <c r="A782" s="212">
        <f>IF(B782&lt;&gt;"",MAX(A$1:A781)+1,"")</f>
        <v>700</v>
      </c>
      <c r="B782" s="223" t="s">
        <v>2385</v>
      </c>
      <c r="C782" s="210">
        <v>1963</v>
      </c>
      <c r="D782" s="212" t="s">
        <v>1844</v>
      </c>
      <c r="E782" s="210" t="s">
        <v>16</v>
      </c>
      <c r="F782" s="210">
        <v>2</v>
      </c>
      <c r="G782" s="210">
        <v>2</v>
      </c>
      <c r="H782" s="211">
        <v>371.1</v>
      </c>
      <c r="I782" s="211">
        <v>0</v>
      </c>
      <c r="J782" s="211">
        <v>288.5</v>
      </c>
      <c r="K782" s="211">
        <f>SUM(L782:O782)</f>
        <v>2235596</v>
      </c>
      <c r="L782" s="211">
        <v>0</v>
      </c>
      <c r="M782" s="211">
        <v>0</v>
      </c>
      <c r="N782" s="211">
        <v>0</v>
      </c>
      <c r="O782" s="211">
        <f>IFERROR(
  IF(LOOKUP(2,1/($R$16:$R782&lt;&gt;""),$R$16:$R782)="12.2026",
    VLOOKUP(LOOKUP(2,1/($B$16:$B782&lt;&gt;""),$B$16:$B782), [1]Лист1!$C$12:$D$1205, 2, 0),
  IF(LOOKUP(2,1/($R$16:$R782&lt;&gt;""),$R$16:$R782)="12.2027",
    VLOOKUP(LOOKUP(2,1/($B$16:$B782&lt;&gt;""),$B$16:$B782), [1]Лист1!$C$1209:$D$2016, 2, 0),
  IF(LOOKUP(2,1/($R$16:$R782&lt;&gt;""),$R$16:$R782)="12.2028",
    VLOOKUP(LOOKUP(2,1/($B$16:$B782&lt;&gt;""),$B$16:$B782), [1]Лист1!$C$2020:$D$2907, 2, 0),
  ""))), "")</f>
        <v>2235596</v>
      </c>
      <c r="P782" s="211">
        <f>K782/H782</f>
        <v>6024.2414443546213</v>
      </c>
      <c r="Q782" s="237">
        <v>9673</v>
      </c>
      <c r="R782" s="30" t="s">
        <v>565</v>
      </c>
      <c r="S782" s="41"/>
    </row>
    <row r="783" spans="1:21" s="20" customFormat="1" ht="30" customHeight="1" x14ac:dyDescent="0.25">
      <c r="A783" s="212">
        <f>IF(B783&lt;&gt;"",MAX(A$1:A782)+1,"")</f>
        <v>701</v>
      </c>
      <c r="B783" s="223" t="s">
        <v>2386</v>
      </c>
      <c r="C783" s="210">
        <v>1963</v>
      </c>
      <c r="D783" s="212" t="s">
        <v>1844</v>
      </c>
      <c r="E783" s="210" t="s">
        <v>16</v>
      </c>
      <c r="F783" s="210">
        <v>2</v>
      </c>
      <c r="G783" s="210">
        <v>2</v>
      </c>
      <c r="H783" s="211">
        <v>371.1</v>
      </c>
      <c r="I783" s="211">
        <v>0</v>
      </c>
      <c r="J783" s="211">
        <v>291</v>
      </c>
      <c r="K783" s="211">
        <f>SUM(L783:O783)</f>
        <v>5800596</v>
      </c>
      <c r="L783" s="211">
        <v>0</v>
      </c>
      <c r="M783" s="211">
        <v>0</v>
      </c>
      <c r="N783" s="211">
        <v>0</v>
      </c>
      <c r="O783" s="211">
        <f>IFERROR(
  IF(LOOKUP(2,1/($R$16:$R783&lt;&gt;""),$R$16:$R783)="12.2026",
    VLOOKUP(LOOKUP(2,1/($B$16:$B783&lt;&gt;""),$B$16:$B783), [1]Лист1!$C$12:$D$1205, 2, 0),
  IF(LOOKUP(2,1/($R$16:$R783&lt;&gt;""),$R$16:$R783)="12.2027",
    VLOOKUP(LOOKUP(2,1/($B$16:$B783&lt;&gt;""),$B$16:$B783), [1]Лист1!$C$1209:$D$2016, 2, 0),
  IF(LOOKUP(2,1/($R$16:$R783&lt;&gt;""),$R$16:$R783)="12.2028",
    VLOOKUP(LOOKUP(2,1/($B$16:$B783&lt;&gt;""),$B$16:$B783), [1]Лист1!$C$2020:$D$2907, 2, 0),
  ""))), "")</f>
        <v>5800596</v>
      </c>
      <c r="P783" s="211">
        <f>K783/H783</f>
        <v>15630.816491511721</v>
      </c>
      <c r="Q783" s="237">
        <v>9673</v>
      </c>
      <c r="R783" s="30" t="s">
        <v>565</v>
      </c>
      <c r="S783" s="80"/>
    </row>
    <row r="784" spans="1:21" s="33" customFormat="1" ht="30" customHeight="1" x14ac:dyDescent="0.25">
      <c r="A784" s="212">
        <f>IF(B784&lt;&gt;"",MAX(A$1:A783)+1,"")</f>
        <v>702</v>
      </c>
      <c r="B784" s="223" t="s">
        <v>88</v>
      </c>
      <c r="C784" s="212">
        <v>1965</v>
      </c>
      <c r="D784" s="212" t="s">
        <v>1844</v>
      </c>
      <c r="E784" s="210" t="s">
        <v>16</v>
      </c>
      <c r="F784" s="210">
        <v>2</v>
      </c>
      <c r="G784" s="210">
        <v>2</v>
      </c>
      <c r="H784" s="211">
        <v>367.6</v>
      </c>
      <c r="I784" s="211">
        <v>0</v>
      </c>
      <c r="J784" s="211">
        <v>316.8</v>
      </c>
      <c r="K784" s="211">
        <f t="shared" si="250"/>
        <v>402896</v>
      </c>
      <c r="L784" s="211">
        <v>0</v>
      </c>
      <c r="M784" s="211">
        <v>0</v>
      </c>
      <c r="N784" s="211">
        <v>0</v>
      </c>
      <c r="O784" s="211">
        <f>IFERROR(
  IF(LOOKUP(2,1/($R$16:$R784&lt;&gt;""),$R$16:$R784)="12.2026",
    VLOOKUP(LOOKUP(2,1/($B$16:$B784&lt;&gt;""),$B$16:$B784), [1]Лист1!$C$12:$D$1205, 2, 0),
  IF(LOOKUP(2,1/($R$16:$R784&lt;&gt;""),$R$16:$R784)="12.2027",
    VLOOKUP(LOOKUP(2,1/($B$16:$B784&lt;&gt;""),$B$16:$B784), [1]Лист1!$C$1209:$D$2016, 2, 0),
  IF(LOOKUP(2,1/($R$16:$R784&lt;&gt;""),$R$16:$R784)="12.2028",
    VLOOKUP(LOOKUP(2,1/($B$16:$B784&lt;&gt;""),$B$16:$B784), [1]Лист1!$C$2020:$D$2907, 2, 0),
  ""))), "")</f>
        <v>402896</v>
      </c>
      <c r="P784" s="211">
        <f t="shared" si="251"/>
        <v>1096.0174102285091</v>
      </c>
      <c r="Q784" s="211">
        <v>9673</v>
      </c>
      <c r="R784" s="218" t="s">
        <v>563</v>
      </c>
      <c r="S784" s="32"/>
      <c r="T784" s="32"/>
      <c r="U784" s="32"/>
    </row>
    <row r="785" spans="1:21" s="33" customFormat="1" ht="30" customHeight="1" x14ac:dyDescent="0.25">
      <c r="A785" s="212">
        <f>IF(B785&lt;&gt;"",MAX(A$1:A784)+1,"")</f>
        <v>703</v>
      </c>
      <c r="B785" s="223" t="s">
        <v>89</v>
      </c>
      <c r="C785" s="212">
        <v>1965</v>
      </c>
      <c r="D785" s="212" t="s">
        <v>1844</v>
      </c>
      <c r="E785" s="210" t="s">
        <v>16</v>
      </c>
      <c r="F785" s="210">
        <v>2</v>
      </c>
      <c r="G785" s="210">
        <v>2</v>
      </c>
      <c r="H785" s="211">
        <v>366</v>
      </c>
      <c r="I785" s="211">
        <v>0</v>
      </c>
      <c r="J785" s="211">
        <v>315.2</v>
      </c>
      <c r="K785" s="211">
        <f t="shared" si="250"/>
        <v>3177500</v>
      </c>
      <c r="L785" s="211">
        <v>0</v>
      </c>
      <c r="M785" s="211">
        <v>0</v>
      </c>
      <c r="N785" s="211">
        <v>0</v>
      </c>
      <c r="O785" s="211">
        <f>IFERROR(
  IF(LOOKUP(2,1/($R$16:$R785&lt;&gt;""),$R$16:$R785)="12.2026",
    VLOOKUP(LOOKUP(2,1/($B$16:$B785&lt;&gt;""),$B$16:$B785), [1]Лист1!$C$12:$D$1205, 2, 0),
  IF(LOOKUP(2,1/($R$16:$R785&lt;&gt;""),$R$16:$R785)="12.2027",
    VLOOKUP(LOOKUP(2,1/($B$16:$B785&lt;&gt;""),$B$16:$B785), [1]Лист1!$C$1209:$D$2016, 2, 0),
  IF(LOOKUP(2,1/($R$16:$R785&lt;&gt;""),$R$16:$R785)="12.2028",
    VLOOKUP(LOOKUP(2,1/($B$16:$B785&lt;&gt;""),$B$16:$B785), [1]Лист1!$C$2020:$D$2907, 2, 0),
  ""))), "")</f>
        <v>3177500</v>
      </c>
      <c r="P785" s="211">
        <f t="shared" si="251"/>
        <v>8681.6939890710382</v>
      </c>
      <c r="Q785" s="211">
        <v>9673</v>
      </c>
      <c r="R785" s="218" t="s">
        <v>565</v>
      </c>
      <c r="S785" s="32"/>
      <c r="T785" s="32"/>
      <c r="U785" s="32"/>
    </row>
    <row r="786" spans="1:21" s="33" customFormat="1" ht="30" customHeight="1" x14ac:dyDescent="0.25">
      <c r="A786" s="309">
        <f>IF(B786&lt;&gt;"",MAX(A$1:A785)+1,"")</f>
        <v>704</v>
      </c>
      <c r="B786" s="317" t="s">
        <v>2387</v>
      </c>
      <c r="C786" s="309">
        <v>1965</v>
      </c>
      <c r="D786" s="309" t="s">
        <v>1844</v>
      </c>
      <c r="E786" s="307" t="s">
        <v>16</v>
      </c>
      <c r="F786" s="307">
        <v>2</v>
      </c>
      <c r="G786" s="307">
        <v>2</v>
      </c>
      <c r="H786" s="311">
        <v>375</v>
      </c>
      <c r="I786" s="311">
        <v>0</v>
      </c>
      <c r="J786" s="311">
        <v>325</v>
      </c>
      <c r="K786" s="211">
        <f t="shared" ref="K786:K789" si="252">SUM(L786:O786)</f>
        <v>3565000</v>
      </c>
      <c r="L786" s="211">
        <v>0</v>
      </c>
      <c r="M786" s="211">
        <v>0</v>
      </c>
      <c r="N786" s="211">
        <v>0</v>
      </c>
      <c r="O786" s="211">
        <f>IFERROR(
  IF(LOOKUP(2,1/($R$16:$R786&lt;&gt;""),$R$16:$R786)="12.2026",
    VLOOKUP(LOOKUP(2,1/($B$16:$B786&lt;&gt;""),$B$16:$B786), [1]Лист1!$C$12:$D$1205, 2, 0),
  IF(LOOKUP(2,1/($R$16:$R786&lt;&gt;""),$R$16:$R786)="12.2027",
    VLOOKUP(LOOKUP(2,1/($B$16:$B786&lt;&gt;""),$B$16:$B786), [1]Лист1!$C$1209:$D$2016, 2, 0),
  IF(LOOKUP(2,1/($R$16:$R786&lt;&gt;""),$R$16:$R786)="12.2028",
    VLOOKUP(LOOKUP(2,1/($B$16:$B786&lt;&gt;""),$B$16:$B786), [1]Лист1!$C$2020:$D$2907, 2, 0),
  ""))), "")</f>
        <v>3565000</v>
      </c>
      <c r="P786" s="211">
        <f t="shared" ref="P786" si="253">K786/H786</f>
        <v>9506.6666666666661</v>
      </c>
      <c r="Q786" s="237">
        <v>9673</v>
      </c>
      <c r="R786" s="30" t="s">
        <v>565</v>
      </c>
      <c r="S786" s="32"/>
      <c r="T786" s="32"/>
      <c r="U786" s="32"/>
    </row>
    <row r="787" spans="1:21" s="33" customFormat="1" ht="30" customHeight="1" x14ac:dyDescent="0.25">
      <c r="A787" s="310"/>
      <c r="B787" s="318"/>
      <c r="C787" s="310"/>
      <c r="D787" s="310"/>
      <c r="E787" s="308"/>
      <c r="F787" s="308"/>
      <c r="G787" s="308"/>
      <c r="H787" s="312"/>
      <c r="I787" s="312"/>
      <c r="J787" s="312"/>
      <c r="K787" s="211">
        <f t="shared" si="252"/>
        <v>2235596</v>
      </c>
      <c r="L787" s="211">
        <v>0</v>
      </c>
      <c r="M787" s="211">
        <v>0</v>
      </c>
      <c r="N787" s="211">
        <v>0</v>
      </c>
      <c r="O787" s="211">
        <f>IFERROR(
  IF(LOOKUP(2,1/($R$16:$R787&lt;&gt;""),$R$16:$R787)="12.2026",
    VLOOKUP(LOOKUP(2,1/($B$16:$B787&lt;&gt;""),$B$16:$B787), [1]Лист1!$C$12:$D$1205, 2, 0),
  IF(LOOKUP(2,1/($R$16:$R787&lt;&gt;""),$R$16:$R787)="12.2027",
    VLOOKUP(LOOKUP(2,1/($B$16:$B787&lt;&gt;""),$B$16:$B787), [1]Лист1!$C$1209:$D$2016, 2, 0),
  IF(LOOKUP(2,1/($R$16:$R787&lt;&gt;""),$R$16:$R787)="12.2028",
    VLOOKUP(LOOKUP(2,1/($B$16:$B787&lt;&gt;""),$B$16:$B787), [1]Лист1!$C$2020:$D$2907, 2, 0),
  ""))), "")</f>
        <v>2235596</v>
      </c>
      <c r="P787" s="211">
        <f>K787/H786</f>
        <v>5961.5893333333333</v>
      </c>
      <c r="Q787" s="237">
        <v>9673</v>
      </c>
      <c r="R787" s="30" t="s">
        <v>563</v>
      </c>
      <c r="S787" s="32"/>
      <c r="T787" s="32"/>
      <c r="U787" s="32"/>
    </row>
    <row r="788" spans="1:21" s="48" customFormat="1" ht="30" customHeight="1" x14ac:dyDescent="0.25">
      <c r="A788" s="212">
        <f>IF(B788&lt;&gt;"",MAX(A$1:A787)+1,"")</f>
        <v>705</v>
      </c>
      <c r="B788" s="223" t="s">
        <v>90</v>
      </c>
      <c r="C788" s="212">
        <v>1965</v>
      </c>
      <c r="D788" s="212" t="s">
        <v>1844</v>
      </c>
      <c r="E788" s="210" t="s">
        <v>16</v>
      </c>
      <c r="F788" s="210">
        <v>2</v>
      </c>
      <c r="G788" s="210">
        <v>2</v>
      </c>
      <c r="H788" s="211">
        <v>366</v>
      </c>
      <c r="I788" s="211">
        <v>0</v>
      </c>
      <c r="J788" s="211">
        <v>315.2</v>
      </c>
      <c r="K788" s="211">
        <f t="shared" si="252"/>
        <v>3608118.45</v>
      </c>
      <c r="L788" s="211">
        <v>0</v>
      </c>
      <c r="M788" s="211">
        <v>0</v>
      </c>
      <c r="N788" s="211">
        <v>0</v>
      </c>
      <c r="O788" s="211">
        <f>IFERROR(
  IF(LOOKUP(2,1/($R$16:$R788&lt;&gt;""),$R$16:$R788)="12.2026",
    VLOOKUP(LOOKUP(2,1/($B$16:$B788&lt;&gt;""),$B$16:$B788), [1]Лист1!$C$12:$D$1205, 2, 0),
  IF(LOOKUP(2,1/($R$16:$R788&lt;&gt;""),$R$16:$R788)="12.2027",
    VLOOKUP(LOOKUP(2,1/($B$16:$B788&lt;&gt;""),$B$16:$B788), [1]Лист1!$C$1209:$D$2016, 2, 0),
  IF(LOOKUP(2,1/($R$16:$R788&lt;&gt;""),$R$16:$R788)="12.2028",
    VLOOKUP(LOOKUP(2,1/($B$16:$B788&lt;&gt;""),$B$16:$B788), [1]Лист1!$C$2020:$D$2907, 2, 0),
  ""))), "")</f>
        <v>3608118.45</v>
      </c>
      <c r="P788" s="211">
        <f t="shared" ref="P788:P789" si="254">K788/H788</f>
        <v>9858.2471311475419</v>
      </c>
      <c r="Q788" s="211">
        <v>9673</v>
      </c>
      <c r="R788" s="218" t="s">
        <v>565</v>
      </c>
      <c r="S788" s="41"/>
    </row>
    <row r="789" spans="1:21" s="33" customFormat="1" ht="30" customHeight="1" x14ac:dyDescent="0.25">
      <c r="A789" s="212">
        <f>IF(B789&lt;&gt;"",MAX(A$1:A788)+1,"")</f>
        <v>706</v>
      </c>
      <c r="B789" s="223" t="s">
        <v>2388</v>
      </c>
      <c r="C789" s="210">
        <v>1984</v>
      </c>
      <c r="D789" s="212" t="s">
        <v>1844</v>
      </c>
      <c r="E789" s="210" t="s">
        <v>16</v>
      </c>
      <c r="F789" s="210">
        <v>2</v>
      </c>
      <c r="G789" s="210">
        <v>3</v>
      </c>
      <c r="H789" s="211">
        <v>885.1</v>
      </c>
      <c r="I789" s="211">
        <v>0</v>
      </c>
      <c r="J789" s="211">
        <v>676</v>
      </c>
      <c r="K789" s="211">
        <f t="shared" si="252"/>
        <v>5394000</v>
      </c>
      <c r="L789" s="211">
        <v>0</v>
      </c>
      <c r="M789" s="211">
        <v>0</v>
      </c>
      <c r="N789" s="211">
        <v>0</v>
      </c>
      <c r="O789" s="211">
        <f>IFERROR(
  IF(LOOKUP(2,1/($R$16:$R789&lt;&gt;""),$R$16:$R789)="12.2026",
    VLOOKUP(LOOKUP(2,1/($B$16:$B789&lt;&gt;""),$B$16:$B789), [1]Лист1!$C$12:$D$1205, 2, 0),
  IF(LOOKUP(2,1/($R$16:$R789&lt;&gt;""),$R$16:$R789)="12.2027",
    VLOOKUP(LOOKUP(2,1/($B$16:$B789&lt;&gt;""),$B$16:$B789), [1]Лист1!$C$1209:$D$2016, 2, 0),
  IF(LOOKUP(2,1/($R$16:$R789&lt;&gt;""),$R$16:$R789)="12.2028",
    VLOOKUP(LOOKUP(2,1/($B$16:$B789&lt;&gt;""),$B$16:$B789), [1]Лист1!$C$2020:$D$2907, 2, 0),
  ""))), "")</f>
        <v>5394000</v>
      </c>
      <c r="P789" s="211">
        <f t="shared" si="254"/>
        <v>6094.2266410575075</v>
      </c>
      <c r="Q789" s="237">
        <v>9673</v>
      </c>
      <c r="R789" s="30" t="s">
        <v>565</v>
      </c>
      <c r="S789" s="32"/>
      <c r="T789" s="32"/>
      <c r="U789" s="32"/>
    </row>
    <row r="790" spans="1:21" s="33" customFormat="1" ht="30" customHeight="1" x14ac:dyDescent="0.25">
      <c r="A790" s="212">
        <f>IF(B790&lt;&gt;"",MAX(A$1:A789)+1,"")</f>
        <v>707</v>
      </c>
      <c r="B790" s="193" t="s">
        <v>2389</v>
      </c>
      <c r="C790" s="189">
        <v>1964</v>
      </c>
      <c r="D790" s="198" t="s">
        <v>1844</v>
      </c>
      <c r="E790" s="189" t="s">
        <v>16</v>
      </c>
      <c r="F790" s="189">
        <v>2</v>
      </c>
      <c r="G790" s="189">
        <v>2</v>
      </c>
      <c r="H790" s="191">
        <v>379.6</v>
      </c>
      <c r="I790" s="191">
        <v>0</v>
      </c>
      <c r="J790" s="191">
        <v>324.60000000000002</v>
      </c>
      <c r="K790" s="191">
        <f t="shared" ref="K790:K794" si="255">SUM(L790:O790)</f>
        <v>2496403.5999999996</v>
      </c>
      <c r="L790" s="191">
        <v>0</v>
      </c>
      <c r="M790" s="191">
        <v>0</v>
      </c>
      <c r="N790" s="191">
        <v>0</v>
      </c>
      <c r="O790" s="211">
        <f>IFERROR(
  IF(LOOKUP(2,1/($R$16:$R790&lt;&gt;""),$R$16:$R790)="12.2026",
    VLOOKUP(LOOKUP(2,1/($B$16:$B790&lt;&gt;""),$B$16:$B790), [1]Лист1!$C$12:$D$1205, 2, 0),
  IF(LOOKUP(2,1/($R$16:$R790&lt;&gt;""),$R$16:$R790)="12.2027",
    VLOOKUP(LOOKUP(2,1/($B$16:$B790&lt;&gt;""),$B$16:$B790), [1]Лист1!$C$1209:$D$2016, 2, 0),
  IF(LOOKUP(2,1/($R$16:$R790&lt;&gt;""),$R$16:$R790)="12.2028",
    VLOOKUP(LOOKUP(2,1/($B$16:$B790&lt;&gt;""),$B$16:$B790), [1]Лист1!$C$2020:$D$2907, 2, 0),
  ""))), "")</f>
        <v>2496403.5999999996</v>
      </c>
      <c r="P790" s="191">
        <f t="shared" si="239"/>
        <v>6576.4056902002094</v>
      </c>
      <c r="Q790" s="195">
        <v>9673</v>
      </c>
      <c r="R790" s="94" t="s">
        <v>565</v>
      </c>
      <c r="S790" s="32"/>
      <c r="T790" s="32"/>
      <c r="U790" s="32"/>
    </row>
    <row r="791" spans="1:21" s="111" customFormat="1" ht="30" customHeight="1" x14ac:dyDescent="0.25">
      <c r="A791" s="212">
        <f>IF(B791&lt;&gt;"",MAX(A$1:A790)+1,"")</f>
        <v>708</v>
      </c>
      <c r="B791" s="223" t="s">
        <v>91</v>
      </c>
      <c r="C791" s="212">
        <v>1965</v>
      </c>
      <c r="D791" s="212" t="s">
        <v>1844</v>
      </c>
      <c r="E791" s="210" t="s">
        <v>16</v>
      </c>
      <c r="F791" s="210">
        <v>2</v>
      </c>
      <c r="G791" s="210">
        <v>2</v>
      </c>
      <c r="H791" s="211">
        <v>384.9</v>
      </c>
      <c r="I791" s="211">
        <v>0</v>
      </c>
      <c r="J791" s="211">
        <v>384.9</v>
      </c>
      <c r="K791" s="211">
        <f t="shared" si="255"/>
        <v>2612958.73</v>
      </c>
      <c r="L791" s="211">
        <v>0</v>
      </c>
      <c r="M791" s="211">
        <v>0</v>
      </c>
      <c r="N791" s="211">
        <v>0</v>
      </c>
      <c r="O791" s="211">
        <f>IFERROR(
  IF(LOOKUP(2,1/($R$16:$R791&lt;&gt;""),$R$16:$R791)="12.2026",
    VLOOKUP(LOOKUP(2,1/($B$16:$B791&lt;&gt;""),$B$16:$B791), [1]Лист1!$C$12:$D$1205, 2, 0),
  IF(LOOKUP(2,1/($R$16:$R791&lt;&gt;""),$R$16:$R791)="12.2027",
    VLOOKUP(LOOKUP(2,1/($B$16:$B791&lt;&gt;""),$B$16:$B791), [1]Лист1!$C$1209:$D$2016, 2, 0),
  IF(LOOKUP(2,1/($R$16:$R791&lt;&gt;""),$R$16:$R791)="12.2028",
    VLOOKUP(LOOKUP(2,1/($B$16:$B791&lt;&gt;""),$B$16:$B791), [1]Лист1!$C$2020:$D$2907, 2, 0),
  ""))), "")</f>
        <v>2612958.73</v>
      </c>
      <c r="P791" s="211">
        <f t="shared" si="239"/>
        <v>6788.6690828786705</v>
      </c>
      <c r="Q791" s="211">
        <v>9673</v>
      </c>
      <c r="R791" s="218" t="s">
        <v>565</v>
      </c>
      <c r="S791" s="41"/>
    </row>
    <row r="792" spans="1:21" s="48" customFormat="1" ht="30" customHeight="1" x14ac:dyDescent="0.25">
      <c r="A792" s="309">
        <f>IF(B792&lt;&gt;"",MAX(A$1:A791)+1,"")</f>
        <v>709</v>
      </c>
      <c r="B792" s="317" t="s">
        <v>92</v>
      </c>
      <c r="C792" s="309">
        <v>1965</v>
      </c>
      <c r="D792" s="309" t="s">
        <v>1844</v>
      </c>
      <c r="E792" s="307" t="s">
        <v>16</v>
      </c>
      <c r="F792" s="307">
        <v>2</v>
      </c>
      <c r="G792" s="307">
        <v>2</v>
      </c>
      <c r="H792" s="311">
        <v>369.5</v>
      </c>
      <c r="I792" s="311">
        <v>0</v>
      </c>
      <c r="J792" s="311">
        <v>369.5</v>
      </c>
      <c r="K792" s="192">
        <f t="shared" si="255"/>
        <v>430514.32</v>
      </c>
      <c r="L792" s="192">
        <v>0</v>
      </c>
      <c r="M792" s="192">
        <v>0</v>
      </c>
      <c r="N792" s="192">
        <v>0</v>
      </c>
      <c r="O792" s="211">
        <f>IFERROR(
  IF(LOOKUP(2,1/($R$16:$R792&lt;&gt;""),$R$16:$R792)="12.2026",
    VLOOKUP(LOOKUP(2,1/($B$16:$B792&lt;&gt;""),$B$16:$B792), [1]Лист1!$C$12:$D$1205, 2, 0),
  IF(LOOKUP(2,1/($R$16:$R792&lt;&gt;""),$R$16:$R792)="12.2027",
    VLOOKUP(LOOKUP(2,1/($B$16:$B792&lt;&gt;""),$B$16:$B792), [1]Лист1!$C$1209:$D$2016, 2, 0),
  IF(LOOKUP(2,1/($R$16:$R792&lt;&gt;""),$R$16:$R792)="12.2028",
    VLOOKUP(LOOKUP(2,1/($B$16:$B792&lt;&gt;""),$B$16:$B792), [1]Лист1!$C$2020:$D$2907, 2, 0),
  ""))), "")</f>
        <v>430514.32</v>
      </c>
      <c r="P792" s="192">
        <f t="shared" si="239"/>
        <v>1165.1267117726659</v>
      </c>
      <c r="Q792" s="192">
        <v>9673</v>
      </c>
      <c r="R792" s="188" t="s">
        <v>565</v>
      </c>
      <c r="S792" s="143"/>
    </row>
    <row r="793" spans="1:21" s="48" customFormat="1" ht="30" customHeight="1" x14ac:dyDescent="0.25">
      <c r="A793" s="310"/>
      <c r="B793" s="318"/>
      <c r="C793" s="310"/>
      <c r="D793" s="310"/>
      <c r="E793" s="308"/>
      <c r="F793" s="308"/>
      <c r="G793" s="308"/>
      <c r="H793" s="312"/>
      <c r="I793" s="312"/>
      <c r="J793" s="312"/>
      <c r="K793" s="211">
        <f t="shared" si="255"/>
        <v>2015484</v>
      </c>
      <c r="L793" s="211">
        <v>0</v>
      </c>
      <c r="M793" s="211">
        <v>0</v>
      </c>
      <c r="N793" s="211">
        <v>0</v>
      </c>
      <c r="O793" s="211">
        <f>IFERROR(
  IF(LOOKUP(2,1/($R$16:$R793&lt;&gt;""),$R$16:$R793)="12.2026",
    VLOOKUP(LOOKUP(2,1/($B$16:$B793&lt;&gt;""),$B$16:$B793), [1]Лист1!$C$12:$D$1205, 2, 0),
  IF(LOOKUP(2,1/($R$16:$R793&lt;&gt;""),$R$16:$R793)="12.2027",
    VLOOKUP(LOOKUP(2,1/($B$16:$B793&lt;&gt;""),$B$16:$B793), [1]Лист1!$C$1209:$D$2016, 2, 0),
  IF(LOOKUP(2,1/($R$16:$R793&lt;&gt;""),$R$16:$R793)="12.2028",
    VLOOKUP(LOOKUP(2,1/($B$16:$B793&lt;&gt;""),$B$16:$B793), [1]Лист1!$C$2020:$D$2907, 2, 0),
  ""))), "")</f>
        <v>2015484</v>
      </c>
      <c r="P793" s="211">
        <f>K793/H792</f>
        <v>5454.6251691474963</v>
      </c>
      <c r="Q793" s="211">
        <v>9673</v>
      </c>
      <c r="R793" s="218" t="s">
        <v>564</v>
      </c>
      <c r="S793" s="142"/>
    </row>
    <row r="794" spans="1:21" s="33" customFormat="1" ht="30" customHeight="1" x14ac:dyDescent="0.25">
      <c r="A794" s="212">
        <f>IF(B794&lt;&gt;"",MAX(A$1:A793)+1,"")</f>
        <v>710</v>
      </c>
      <c r="B794" s="223" t="s">
        <v>2390</v>
      </c>
      <c r="C794" s="210">
        <v>1962</v>
      </c>
      <c r="D794" s="212" t="s">
        <v>1844</v>
      </c>
      <c r="E794" s="210" t="s">
        <v>16</v>
      </c>
      <c r="F794" s="210">
        <v>2</v>
      </c>
      <c r="G794" s="210">
        <v>2</v>
      </c>
      <c r="H794" s="211">
        <v>373.1</v>
      </c>
      <c r="I794" s="211">
        <v>0</v>
      </c>
      <c r="J794" s="211">
        <v>373.1</v>
      </c>
      <c r="K794" s="211">
        <f t="shared" si="255"/>
        <v>2305159.9899999998</v>
      </c>
      <c r="L794" s="211">
        <v>0</v>
      </c>
      <c r="M794" s="211">
        <v>0</v>
      </c>
      <c r="N794" s="211">
        <v>0</v>
      </c>
      <c r="O794" s="211">
        <f>IFERROR(
  IF(LOOKUP(2,1/($R$16:$R794&lt;&gt;""),$R$16:$R794)="12.2026",
    VLOOKUP(LOOKUP(2,1/($B$16:$B794&lt;&gt;""),$B$16:$B794), [1]Лист1!$C$12:$D$1205, 2, 0),
  IF(LOOKUP(2,1/($R$16:$R794&lt;&gt;""),$R$16:$R794)="12.2027",
    VLOOKUP(LOOKUP(2,1/($B$16:$B794&lt;&gt;""),$B$16:$B794), [1]Лист1!$C$1209:$D$2016, 2, 0),
  IF(LOOKUP(2,1/($R$16:$R794&lt;&gt;""),$R$16:$R794)="12.2028",
    VLOOKUP(LOOKUP(2,1/($B$16:$B794&lt;&gt;""),$B$16:$B794), [1]Лист1!$C$2020:$D$2907, 2, 0),
  ""))), "")</f>
        <v>2305159.9899999998</v>
      </c>
      <c r="P794" s="211">
        <f t="shared" si="239"/>
        <v>6178.397185741087</v>
      </c>
      <c r="Q794" s="237">
        <v>9673</v>
      </c>
      <c r="R794" s="30" t="s">
        <v>565</v>
      </c>
      <c r="S794" s="32"/>
      <c r="T794" s="32"/>
      <c r="U794" s="32"/>
    </row>
    <row r="795" spans="1:21" s="48" customFormat="1" ht="30" customHeight="1" x14ac:dyDescent="0.25">
      <c r="A795" s="212">
        <f>IF(B795&lt;&gt;"",MAX(A$1:A794)+1,"")</f>
        <v>711</v>
      </c>
      <c r="B795" s="223" t="s">
        <v>893</v>
      </c>
      <c r="C795" s="212">
        <v>1969</v>
      </c>
      <c r="D795" s="212" t="s">
        <v>1844</v>
      </c>
      <c r="E795" s="210" t="s">
        <v>16</v>
      </c>
      <c r="F795" s="210">
        <v>2</v>
      </c>
      <c r="G795" s="210">
        <v>2</v>
      </c>
      <c r="H795" s="211">
        <v>416.1</v>
      </c>
      <c r="I795" s="211">
        <v>0</v>
      </c>
      <c r="J795" s="211">
        <v>371.9</v>
      </c>
      <c r="K795" s="211">
        <f t="shared" ref="K795:K812" si="256">SUM(L795:O795)</f>
        <v>499456</v>
      </c>
      <c r="L795" s="211">
        <v>0</v>
      </c>
      <c r="M795" s="211">
        <v>0</v>
      </c>
      <c r="N795" s="211">
        <v>0</v>
      </c>
      <c r="O795" s="211">
        <f>IFERROR(
  IF(LOOKUP(2,1/($R$16:$R795&lt;&gt;""),$R$16:$R795)="12.2026",
    VLOOKUP(LOOKUP(2,1/($B$16:$B795&lt;&gt;""),$B$16:$B795), [1]Лист1!$C$12:$D$1205, 2, 0),
  IF(LOOKUP(2,1/($R$16:$R795&lt;&gt;""),$R$16:$R795)="12.2027",
    VLOOKUP(LOOKUP(2,1/($B$16:$B795&lt;&gt;""),$B$16:$B795), [1]Лист1!$C$1209:$D$2016, 2, 0),
  IF(LOOKUP(2,1/($R$16:$R795&lt;&gt;""),$R$16:$R795)="12.2028",
    VLOOKUP(LOOKUP(2,1/($B$16:$B795&lt;&gt;""),$B$16:$B795), [1]Лист1!$C$2020:$D$2907, 2, 0),
  ""))), "")</f>
        <v>499456</v>
      </c>
      <c r="P795" s="211">
        <f t="shared" ref="P795:P812" si="257">K795/H795</f>
        <v>1200.3268445085316</v>
      </c>
      <c r="Q795" s="211">
        <v>9673</v>
      </c>
      <c r="R795" s="218" t="s">
        <v>563</v>
      </c>
      <c r="S795" s="41"/>
    </row>
    <row r="796" spans="1:21" s="48" customFormat="1" ht="30" customHeight="1" x14ac:dyDescent="0.25">
      <c r="A796" s="212">
        <f>IF(B796&lt;&gt;"",MAX(A$1:A795)+1,"")</f>
        <v>712</v>
      </c>
      <c r="B796" s="223" t="s">
        <v>894</v>
      </c>
      <c r="C796" s="212">
        <v>1970</v>
      </c>
      <c r="D796" s="212" t="s">
        <v>1844</v>
      </c>
      <c r="E796" s="210" t="s">
        <v>16</v>
      </c>
      <c r="F796" s="210">
        <v>2</v>
      </c>
      <c r="G796" s="210">
        <v>2</v>
      </c>
      <c r="H796" s="211">
        <v>417.3</v>
      </c>
      <c r="I796" s="211">
        <v>0</v>
      </c>
      <c r="J796" s="211">
        <v>370.9</v>
      </c>
      <c r="K796" s="211">
        <f t="shared" si="256"/>
        <v>500608</v>
      </c>
      <c r="L796" s="211">
        <v>0</v>
      </c>
      <c r="M796" s="211">
        <v>0</v>
      </c>
      <c r="N796" s="211">
        <v>0</v>
      </c>
      <c r="O796" s="211">
        <f>IFERROR(
  IF(LOOKUP(2,1/($R$16:$R796&lt;&gt;""),$R$16:$R796)="12.2026",
    VLOOKUP(LOOKUP(2,1/($B$16:$B796&lt;&gt;""),$B$16:$B796), [1]Лист1!$C$12:$D$1205, 2, 0),
  IF(LOOKUP(2,1/($R$16:$R796&lt;&gt;""),$R$16:$R796)="12.2027",
    VLOOKUP(LOOKUP(2,1/($B$16:$B796&lt;&gt;""),$B$16:$B796), [1]Лист1!$C$1209:$D$2016, 2, 0),
  IF(LOOKUP(2,1/($R$16:$R796&lt;&gt;""),$R$16:$R796)="12.2028",
    VLOOKUP(LOOKUP(2,1/($B$16:$B796&lt;&gt;""),$B$16:$B796), [1]Лист1!$C$2020:$D$2907, 2, 0),
  ""))), "")</f>
        <v>500608</v>
      </c>
      <c r="P796" s="211">
        <f t="shared" si="257"/>
        <v>1199.6357536544451</v>
      </c>
      <c r="Q796" s="211">
        <v>9673</v>
      </c>
      <c r="R796" s="218" t="s">
        <v>563</v>
      </c>
      <c r="S796" s="142"/>
    </row>
    <row r="797" spans="1:21" s="20" customFormat="1" ht="30" customHeight="1" x14ac:dyDescent="0.25">
      <c r="A797" s="212">
        <f>IF(B797&lt;&gt;"",MAX(A$1:A796)+1,"")</f>
        <v>713</v>
      </c>
      <c r="B797" s="223" t="s">
        <v>895</v>
      </c>
      <c r="C797" s="212">
        <v>1971</v>
      </c>
      <c r="D797" s="212" t="s">
        <v>1844</v>
      </c>
      <c r="E797" s="210" t="s">
        <v>16</v>
      </c>
      <c r="F797" s="210">
        <v>2</v>
      </c>
      <c r="G797" s="210">
        <v>2</v>
      </c>
      <c r="H797" s="211">
        <v>418.4</v>
      </c>
      <c r="I797" s="211">
        <v>0</v>
      </c>
      <c r="J797" s="211">
        <v>375</v>
      </c>
      <c r="K797" s="211">
        <f t="shared" si="256"/>
        <v>501664</v>
      </c>
      <c r="L797" s="211">
        <v>0</v>
      </c>
      <c r="M797" s="211">
        <v>0</v>
      </c>
      <c r="N797" s="211">
        <v>0</v>
      </c>
      <c r="O797" s="211">
        <f>IFERROR(
  IF(LOOKUP(2,1/($R$16:$R797&lt;&gt;""),$R$16:$R797)="12.2026",
    VLOOKUP(LOOKUP(2,1/($B$16:$B797&lt;&gt;""),$B$16:$B797), [1]Лист1!$C$12:$D$1205, 2, 0),
  IF(LOOKUP(2,1/($R$16:$R797&lt;&gt;""),$R$16:$R797)="12.2027",
    VLOOKUP(LOOKUP(2,1/($B$16:$B797&lt;&gt;""),$B$16:$B797), [1]Лист1!$C$1209:$D$2016, 2, 0),
  IF(LOOKUP(2,1/($R$16:$R797&lt;&gt;""),$R$16:$R797)="12.2028",
    VLOOKUP(LOOKUP(2,1/($B$16:$B797&lt;&gt;""),$B$16:$B797), [1]Лист1!$C$2020:$D$2907, 2, 0),
  ""))), "")</f>
        <v>501664</v>
      </c>
      <c r="P797" s="211">
        <f t="shared" si="257"/>
        <v>1199.0057361376673</v>
      </c>
      <c r="Q797" s="211">
        <v>9673</v>
      </c>
      <c r="R797" s="218" t="s">
        <v>563</v>
      </c>
      <c r="S797" s="80"/>
    </row>
    <row r="798" spans="1:21" s="20" customFormat="1" ht="30" customHeight="1" x14ac:dyDescent="0.25">
      <c r="A798" s="212">
        <f>IF(B798&lt;&gt;"",MAX(A$1:A797)+1,"")</f>
        <v>714</v>
      </c>
      <c r="B798" s="223" t="s">
        <v>93</v>
      </c>
      <c r="C798" s="212">
        <v>1964</v>
      </c>
      <c r="D798" s="212" t="s">
        <v>1844</v>
      </c>
      <c r="E798" s="210" t="s">
        <v>16</v>
      </c>
      <c r="F798" s="210">
        <v>2</v>
      </c>
      <c r="G798" s="210">
        <v>2</v>
      </c>
      <c r="H798" s="211">
        <v>396.1</v>
      </c>
      <c r="I798" s="211">
        <v>0</v>
      </c>
      <c r="J798" s="211">
        <v>394.8</v>
      </c>
      <c r="K798" s="211">
        <f t="shared" si="256"/>
        <v>1564686.4000000001</v>
      </c>
      <c r="L798" s="211">
        <v>0</v>
      </c>
      <c r="M798" s="211">
        <v>0</v>
      </c>
      <c r="N798" s="211">
        <v>0</v>
      </c>
      <c r="O798" s="211">
        <f>IFERROR(
  IF(LOOKUP(2,1/($R$16:$R798&lt;&gt;""),$R$16:$R798)="12.2026",
    VLOOKUP(LOOKUP(2,1/($B$16:$B798&lt;&gt;""),$B$16:$B798), [1]Лист1!$C$12:$D$1205, 2, 0),
  IF(LOOKUP(2,1/($R$16:$R798&lt;&gt;""),$R$16:$R798)="12.2027",
    VLOOKUP(LOOKUP(2,1/($B$16:$B798&lt;&gt;""),$B$16:$B798), [1]Лист1!$C$1209:$D$2016, 2, 0),
  IF(LOOKUP(2,1/($R$16:$R798&lt;&gt;""),$R$16:$R798)="12.2028",
    VLOOKUP(LOOKUP(2,1/($B$16:$B798&lt;&gt;""),$B$16:$B798), [1]Лист1!$C$2020:$D$2907, 2, 0),
  ""))), "")</f>
        <v>1564686.4000000001</v>
      </c>
      <c r="P798" s="211">
        <f t="shared" si="257"/>
        <v>3950.2307498106538</v>
      </c>
      <c r="Q798" s="211">
        <v>9673</v>
      </c>
      <c r="R798" s="218" t="s">
        <v>564</v>
      </c>
      <c r="S798" s="80"/>
    </row>
    <row r="799" spans="1:21" s="48" customFormat="1" ht="30" customHeight="1" x14ac:dyDescent="0.25">
      <c r="A799" s="212">
        <f>IF(B799&lt;&gt;"",MAX(A$1:A798)+1,"")</f>
        <v>715</v>
      </c>
      <c r="B799" s="223" t="s">
        <v>94</v>
      </c>
      <c r="C799" s="212">
        <v>1962</v>
      </c>
      <c r="D799" s="212" t="s">
        <v>1844</v>
      </c>
      <c r="E799" s="210" t="s">
        <v>16</v>
      </c>
      <c r="F799" s="210">
        <v>2</v>
      </c>
      <c r="G799" s="210">
        <v>2</v>
      </c>
      <c r="H799" s="211">
        <v>398.7</v>
      </c>
      <c r="I799" s="211">
        <v>0</v>
      </c>
      <c r="J799" s="211">
        <v>388.7</v>
      </c>
      <c r="K799" s="211">
        <f t="shared" si="256"/>
        <v>1574628.8</v>
      </c>
      <c r="L799" s="211">
        <v>0</v>
      </c>
      <c r="M799" s="211">
        <v>0</v>
      </c>
      <c r="N799" s="211">
        <v>0</v>
      </c>
      <c r="O799" s="211">
        <f>IFERROR(
  IF(LOOKUP(2,1/($R$16:$R799&lt;&gt;""),$R$16:$R799)="12.2026",
    VLOOKUP(LOOKUP(2,1/($B$16:$B799&lt;&gt;""),$B$16:$B799), [1]Лист1!$C$12:$D$1205, 2, 0),
  IF(LOOKUP(2,1/($R$16:$R799&lt;&gt;""),$R$16:$R799)="12.2027",
    VLOOKUP(LOOKUP(2,1/($B$16:$B799&lt;&gt;""),$B$16:$B799), [1]Лист1!$C$1209:$D$2016, 2, 0),
  IF(LOOKUP(2,1/($R$16:$R799&lt;&gt;""),$R$16:$R799)="12.2028",
    VLOOKUP(LOOKUP(2,1/($B$16:$B799&lt;&gt;""),$B$16:$B799), [1]Лист1!$C$2020:$D$2907, 2, 0),
  ""))), "")</f>
        <v>1574628.8</v>
      </c>
      <c r="P799" s="211">
        <f t="shared" si="257"/>
        <v>3949.4075746175072</v>
      </c>
      <c r="Q799" s="211">
        <v>9673</v>
      </c>
      <c r="R799" s="218" t="s">
        <v>564</v>
      </c>
      <c r="S799" s="41"/>
    </row>
    <row r="800" spans="1:21" s="48" customFormat="1" ht="30" customHeight="1" x14ac:dyDescent="0.25">
      <c r="A800" s="212">
        <f>IF(B800&lt;&gt;"",MAX(A$1:A799)+1,"")</f>
        <v>716</v>
      </c>
      <c r="B800" s="223" t="s">
        <v>896</v>
      </c>
      <c r="C800" s="212">
        <v>1971</v>
      </c>
      <c r="D800" s="212" t="s">
        <v>1844</v>
      </c>
      <c r="E800" s="210" t="s">
        <v>16</v>
      </c>
      <c r="F800" s="210">
        <v>2</v>
      </c>
      <c r="G800" s="210">
        <v>1</v>
      </c>
      <c r="H800" s="211">
        <v>398.9</v>
      </c>
      <c r="I800" s="211">
        <v>0</v>
      </c>
      <c r="J800" s="211">
        <v>367.5</v>
      </c>
      <c r="K800" s="211">
        <f t="shared" si="256"/>
        <v>879051.7</v>
      </c>
      <c r="L800" s="211">
        <v>0</v>
      </c>
      <c r="M800" s="211">
        <v>0</v>
      </c>
      <c r="N800" s="211">
        <v>0</v>
      </c>
      <c r="O800" s="211">
        <f>IFERROR(
  IF(LOOKUP(2,1/($R$16:$R800&lt;&gt;""),$R$16:$R800)="12.2026",
    VLOOKUP(LOOKUP(2,1/($B$16:$B800&lt;&gt;""),$B$16:$B800), [1]Лист1!$C$12:$D$1205, 2, 0),
  IF(LOOKUP(2,1/($R$16:$R800&lt;&gt;""),$R$16:$R800)="12.2027",
    VLOOKUP(LOOKUP(2,1/($B$16:$B800&lt;&gt;""),$B$16:$B800), [1]Лист1!$C$1209:$D$2016, 2, 0),
  IF(LOOKUP(2,1/($R$16:$R800&lt;&gt;""),$R$16:$R800)="12.2028",
    VLOOKUP(LOOKUP(2,1/($B$16:$B800&lt;&gt;""),$B$16:$B800), [1]Лист1!$C$2020:$D$2907, 2, 0),
  ""))), "")</f>
        <v>879051.7</v>
      </c>
      <c r="P800" s="211">
        <f t="shared" si="257"/>
        <v>2203.6893958385558</v>
      </c>
      <c r="Q800" s="211">
        <v>9673</v>
      </c>
      <c r="R800" s="218" t="s">
        <v>563</v>
      </c>
      <c r="S800" s="41"/>
    </row>
    <row r="801" spans="1:21" s="48" customFormat="1" ht="30" customHeight="1" x14ac:dyDescent="0.25">
      <c r="A801" s="212">
        <f>IF(B801&lt;&gt;"",MAX(A$1:A800)+1,"")</f>
        <v>717</v>
      </c>
      <c r="B801" s="223" t="s">
        <v>897</v>
      </c>
      <c r="C801" s="212">
        <v>1972</v>
      </c>
      <c r="D801" s="212" t="s">
        <v>1844</v>
      </c>
      <c r="E801" s="210" t="s">
        <v>16</v>
      </c>
      <c r="F801" s="210">
        <v>2</v>
      </c>
      <c r="G801" s="210">
        <v>1</v>
      </c>
      <c r="H801" s="211">
        <v>398.9</v>
      </c>
      <c r="I801" s="211">
        <v>0</v>
      </c>
      <c r="J801" s="211">
        <v>348.1</v>
      </c>
      <c r="K801" s="211">
        <f t="shared" si="256"/>
        <v>879051.7</v>
      </c>
      <c r="L801" s="211">
        <v>0</v>
      </c>
      <c r="M801" s="211">
        <v>0</v>
      </c>
      <c r="N801" s="211">
        <v>0</v>
      </c>
      <c r="O801" s="211">
        <f>IFERROR(
  IF(LOOKUP(2,1/($R$16:$R801&lt;&gt;""),$R$16:$R801)="12.2026",
    VLOOKUP(LOOKUP(2,1/($B$16:$B801&lt;&gt;""),$B$16:$B801), [1]Лист1!$C$12:$D$1205, 2, 0),
  IF(LOOKUP(2,1/($R$16:$R801&lt;&gt;""),$R$16:$R801)="12.2027",
    VLOOKUP(LOOKUP(2,1/($B$16:$B801&lt;&gt;""),$B$16:$B801), [1]Лист1!$C$1209:$D$2016, 2, 0),
  IF(LOOKUP(2,1/($R$16:$R801&lt;&gt;""),$R$16:$R801)="12.2028",
    VLOOKUP(LOOKUP(2,1/($B$16:$B801&lt;&gt;""),$B$16:$B801), [1]Лист1!$C$2020:$D$2907, 2, 0),
  ""))), "")</f>
        <v>879051.7</v>
      </c>
      <c r="P801" s="211">
        <f t="shared" si="257"/>
        <v>2203.6893958385558</v>
      </c>
      <c r="Q801" s="211">
        <v>9673</v>
      </c>
      <c r="R801" s="218" t="s">
        <v>563</v>
      </c>
      <c r="S801" s="41"/>
    </row>
    <row r="802" spans="1:21" s="33" customFormat="1" ht="30" customHeight="1" x14ac:dyDescent="0.25">
      <c r="A802" s="212">
        <f>IF(B802&lt;&gt;"",MAX(A$1:A801)+1,"")</f>
        <v>718</v>
      </c>
      <c r="B802" s="223" t="s">
        <v>2391</v>
      </c>
      <c r="C802" s="210">
        <v>1964</v>
      </c>
      <c r="D802" s="212" t="s">
        <v>1844</v>
      </c>
      <c r="E802" s="210" t="s">
        <v>16</v>
      </c>
      <c r="F802" s="210">
        <v>2</v>
      </c>
      <c r="G802" s="210">
        <v>2</v>
      </c>
      <c r="H802" s="211">
        <v>450.2</v>
      </c>
      <c r="I802" s="211">
        <v>0</v>
      </c>
      <c r="J802" s="211">
        <v>374.2</v>
      </c>
      <c r="K802" s="211">
        <f t="shared" si="256"/>
        <v>1998334.3599999999</v>
      </c>
      <c r="L802" s="211">
        <v>0</v>
      </c>
      <c r="M802" s="211">
        <v>0</v>
      </c>
      <c r="N802" s="211">
        <v>0</v>
      </c>
      <c r="O802" s="211">
        <f>IFERROR(
  IF(LOOKUP(2,1/($R$16:$R802&lt;&gt;""),$R$16:$R802)="12.2026",
    VLOOKUP(LOOKUP(2,1/($B$16:$B802&lt;&gt;""),$B$16:$B802), [1]Лист1!$C$12:$D$1205, 2, 0),
  IF(LOOKUP(2,1/($R$16:$R802&lt;&gt;""),$R$16:$R802)="12.2027",
    VLOOKUP(LOOKUP(2,1/($B$16:$B802&lt;&gt;""),$B$16:$B802), [1]Лист1!$C$1209:$D$2016, 2, 0),
  IF(LOOKUP(2,1/($R$16:$R802&lt;&gt;""),$R$16:$R802)="12.2028",
    VLOOKUP(LOOKUP(2,1/($B$16:$B802&lt;&gt;""),$B$16:$B802), [1]Лист1!$C$2020:$D$2907, 2, 0),
  ""))), "")</f>
        <v>1998334.3599999999</v>
      </c>
      <c r="P802" s="211">
        <f t="shared" si="257"/>
        <v>4438.7702354509101</v>
      </c>
      <c r="Q802" s="237">
        <v>9673</v>
      </c>
      <c r="R802" s="30" t="s">
        <v>564</v>
      </c>
      <c r="S802" s="32"/>
      <c r="T802" s="32"/>
      <c r="U802" s="32"/>
    </row>
    <row r="803" spans="1:21" s="33" customFormat="1" ht="30" customHeight="1" x14ac:dyDescent="0.25">
      <c r="A803" s="212">
        <f>IF(B803&lt;&gt;"",MAX(A$1:A802)+1,"")</f>
        <v>719</v>
      </c>
      <c r="B803" s="223" t="s">
        <v>2533</v>
      </c>
      <c r="C803" s="210">
        <v>1965</v>
      </c>
      <c r="D803" s="212" t="s">
        <v>1844</v>
      </c>
      <c r="E803" s="210" t="s">
        <v>16</v>
      </c>
      <c r="F803" s="210">
        <v>2</v>
      </c>
      <c r="G803" s="210">
        <v>2</v>
      </c>
      <c r="H803" s="237">
        <v>385.8</v>
      </c>
      <c r="I803" s="237">
        <v>114.4</v>
      </c>
      <c r="J803" s="237">
        <v>267</v>
      </c>
      <c r="K803" s="211">
        <f t="shared" si="256"/>
        <v>4478049.2</v>
      </c>
      <c r="L803" s="211">
        <v>0</v>
      </c>
      <c r="M803" s="211">
        <v>0</v>
      </c>
      <c r="N803" s="211">
        <v>0</v>
      </c>
      <c r="O803" s="211">
        <f>IFERROR(
  IF(LOOKUP(2,1/($R$16:$R803&lt;&gt;""),$R$16:$R803)="12.2026",
    VLOOKUP(LOOKUP(2,1/($B$16:$B803&lt;&gt;""),$B$16:$B803), [1]Лист1!$C$12:$D$1205, 2, 0),
  IF(LOOKUP(2,1/($R$16:$R803&lt;&gt;""),$R$16:$R803)="12.2027",
    VLOOKUP(LOOKUP(2,1/($B$16:$B803&lt;&gt;""),$B$16:$B803), [1]Лист1!$C$1209:$D$2016, 2, 0),
  IF(LOOKUP(2,1/($R$16:$R803&lt;&gt;""),$R$16:$R803)="12.2028",
    VLOOKUP(LOOKUP(2,1/($B$16:$B803&lt;&gt;""),$B$16:$B803), [1]Лист1!$C$2020:$D$2907, 2, 0),
  ""))), "")</f>
        <v>4478049.2</v>
      </c>
      <c r="P803" s="211">
        <f t="shared" si="257"/>
        <v>11607.177812337999</v>
      </c>
      <c r="Q803" s="237">
        <v>9673</v>
      </c>
      <c r="R803" s="30" t="s">
        <v>563</v>
      </c>
      <c r="S803" s="32"/>
      <c r="T803" s="32"/>
      <c r="U803" s="32"/>
    </row>
    <row r="804" spans="1:21" s="20" customFormat="1" ht="30" customHeight="1" x14ac:dyDescent="0.25">
      <c r="A804" s="212">
        <f>IF(B804&lt;&gt;"",MAX(A$1:A803)+1,"")</f>
        <v>720</v>
      </c>
      <c r="B804" s="223" t="s">
        <v>870</v>
      </c>
      <c r="C804" s="212">
        <v>1958</v>
      </c>
      <c r="D804" s="212" t="s">
        <v>1844</v>
      </c>
      <c r="E804" s="210" t="s">
        <v>18</v>
      </c>
      <c r="F804" s="210">
        <v>3</v>
      </c>
      <c r="G804" s="210">
        <v>3</v>
      </c>
      <c r="H804" s="211">
        <v>1640.8</v>
      </c>
      <c r="I804" s="211">
        <v>0</v>
      </c>
      <c r="J804" s="211">
        <v>1533.7</v>
      </c>
      <c r="K804" s="211">
        <f t="shared" si="256"/>
        <v>80703.06</v>
      </c>
      <c r="L804" s="211">
        <v>0</v>
      </c>
      <c r="M804" s="211">
        <v>0</v>
      </c>
      <c r="N804" s="211">
        <v>0</v>
      </c>
      <c r="O804" s="211">
        <f>IFERROR(
  IF(LOOKUP(2,1/($R$16:$R804&lt;&gt;""),$R$16:$R804)="12.2026",
    VLOOKUP(LOOKUP(2,1/($B$16:$B804&lt;&gt;""),$B$16:$B804), [1]Лист1!$C$12:$D$1205, 2, 0),
  IF(LOOKUP(2,1/($R$16:$R804&lt;&gt;""),$R$16:$R804)="12.2027",
    VLOOKUP(LOOKUP(2,1/($B$16:$B804&lt;&gt;""),$B$16:$B804), [1]Лист1!$C$1209:$D$2016, 2, 0),
  IF(LOOKUP(2,1/($R$16:$R804&lt;&gt;""),$R$16:$R804)="12.2028",
    VLOOKUP(LOOKUP(2,1/($B$16:$B804&lt;&gt;""),$B$16:$B804), [1]Лист1!$C$2020:$D$2907, 2, 0),
  ""))), "")</f>
        <v>80703.06</v>
      </c>
      <c r="P804" s="211">
        <f t="shared" si="257"/>
        <v>49.185190151145783</v>
      </c>
      <c r="Q804" s="211">
        <v>9673</v>
      </c>
      <c r="R804" s="218" t="s">
        <v>565</v>
      </c>
      <c r="S804" s="80"/>
    </row>
    <row r="805" spans="1:21" ht="30" customHeight="1" x14ac:dyDescent="0.25">
      <c r="A805" s="212">
        <f>IF(B805&lt;&gt;"",MAX(A$1:A804)+1,"")</f>
        <v>721</v>
      </c>
      <c r="B805" s="223" t="s">
        <v>871</v>
      </c>
      <c r="C805" s="212">
        <v>1959</v>
      </c>
      <c r="D805" s="212" t="s">
        <v>1844</v>
      </c>
      <c r="E805" s="210" t="s">
        <v>18</v>
      </c>
      <c r="F805" s="210">
        <v>3</v>
      </c>
      <c r="G805" s="210">
        <v>3</v>
      </c>
      <c r="H805" s="211">
        <v>1634.5</v>
      </c>
      <c r="I805" s="211">
        <v>0</v>
      </c>
      <c r="J805" s="211">
        <v>1523.5</v>
      </c>
      <c r="K805" s="211">
        <f t="shared" si="256"/>
        <v>80858.11</v>
      </c>
      <c r="L805" s="211">
        <v>0</v>
      </c>
      <c r="M805" s="211">
        <v>0</v>
      </c>
      <c r="N805" s="211">
        <v>0</v>
      </c>
      <c r="O805" s="211">
        <f>IFERROR(
  IF(LOOKUP(2,1/($R$16:$R805&lt;&gt;""),$R$16:$R805)="12.2026",
    VLOOKUP(LOOKUP(2,1/($B$16:$B805&lt;&gt;""),$B$16:$B805), [1]Лист1!$C$12:$D$1205, 2, 0),
  IF(LOOKUP(2,1/($R$16:$R805&lt;&gt;""),$R$16:$R805)="12.2027",
    VLOOKUP(LOOKUP(2,1/($B$16:$B805&lt;&gt;""),$B$16:$B805), [1]Лист1!$C$1209:$D$2016, 2, 0),
  IF(LOOKUP(2,1/($R$16:$R805&lt;&gt;""),$R$16:$R805)="12.2028",
    VLOOKUP(LOOKUP(2,1/($B$16:$B805&lt;&gt;""),$B$16:$B805), [1]Лист1!$C$2020:$D$2907, 2, 0),
  ""))), "")</f>
        <v>80858.11</v>
      </c>
      <c r="P805" s="211">
        <f t="shared" si="257"/>
        <v>49.469629856225147</v>
      </c>
      <c r="Q805" s="211">
        <v>9673</v>
      </c>
      <c r="R805" s="218" t="s">
        <v>565</v>
      </c>
      <c r="S805" s="80"/>
    </row>
    <row r="806" spans="1:21" s="48" customFormat="1" ht="30" customHeight="1" x14ac:dyDescent="0.25">
      <c r="A806" s="212">
        <f>IF(B806&lt;&gt;"",MAX(A$1:A805)+1,"")</f>
        <v>722</v>
      </c>
      <c r="B806" s="223" t="s">
        <v>879</v>
      </c>
      <c r="C806" s="212">
        <v>1964</v>
      </c>
      <c r="D806" s="212" t="s">
        <v>1844</v>
      </c>
      <c r="E806" s="210" t="s">
        <v>18</v>
      </c>
      <c r="F806" s="210">
        <v>4</v>
      </c>
      <c r="G806" s="210">
        <v>4</v>
      </c>
      <c r="H806" s="211">
        <v>2724</v>
      </c>
      <c r="I806" s="211">
        <v>0</v>
      </c>
      <c r="J806" s="211">
        <v>2529</v>
      </c>
      <c r="K806" s="211">
        <f t="shared" si="256"/>
        <v>92399.18</v>
      </c>
      <c r="L806" s="211">
        <v>0</v>
      </c>
      <c r="M806" s="211">
        <v>0</v>
      </c>
      <c r="N806" s="211">
        <v>0</v>
      </c>
      <c r="O806" s="211">
        <f>IFERROR(
  IF(LOOKUP(2,1/($R$16:$R806&lt;&gt;""),$R$16:$R806)="12.2026",
    VLOOKUP(LOOKUP(2,1/($B$16:$B806&lt;&gt;""),$B$16:$B806), [1]Лист1!$C$12:$D$1205, 2, 0),
  IF(LOOKUP(2,1/($R$16:$R806&lt;&gt;""),$R$16:$R806)="12.2027",
    VLOOKUP(LOOKUP(2,1/($B$16:$B806&lt;&gt;""),$B$16:$B806), [1]Лист1!$C$1209:$D$2016, 2, 0),
  IF(LOOKUP(2,1/($R$16:$R806&lt;&gt;""),$R$16:$R806)="12.2028",
    VLOOKUP(LOOKUP(2,1/($B$16:$B806&lt;&gt;""),$B$16:$B806), [1]Лист1!$C$2020:$D$2907, 2, 0),
  ""))), "")</f>
        <v>92399.18</v>
      </c>
      <c r="P806" s="211">
        <f t="shared" si="257"/>
        <v>33.920403817914831</v>
      </c>
      <c r="Q806" s="211">
        <v>9673</v>
      </c>
      <c r="R806" s="218" t="s">
        <v>564</v>
      </c>
      <c r="S806" s="41"/>
    </row>
    <row r="807" spans="1:21" s="48" customFormat="1" ht="30" customHeight="1" x14ac:dyDescent="0.25">
      <c r="A807" s="212">
        <f>IF(B807&lt;&gt;"",MAX(A$1:A806)+1,"")</f>
        <v>723</v>
      </c>
      <c r="B807" s="223" t="s">
        <v>880</v>
      </c>
      <c r="C807" s="212">
        <v>1968</v>
      </c>
      <c r="D807" s="212" t="s">
        <v>1844</v>
      </c>
      <c r="E807" s="210" t="s">
        <v>18</v>
      </c>
      <c r="F807" s="210">
        <v>5</v>
      </c>
      <c r="G807" s="210">
        <v>4</v>
      </c>
      <c r="H807" s="211">
        <v>3427</v>
      </c>
      <c r="I807" s="211">
        <v>0</v>
      </c>
      <c r="J807" s="211">
        <v>3154.7</v>
      </c>
      <c r="K807" s="211">
        <f t="shared" si="256"/>
        <v>99585.37</v>
      </c>
      <c r="L807" s="211">
        <v>0</v>
      </c>
      <c r="M807" s="211">
        <v>0</v>
      </c>
      <c r="N807" s="211">
        <v>0</v>
      </c>
      <c r="O807" s="211">
        <f>IFERROR(
  IF(LOOKUP(2,1/($R$16:$R807&lt;&gt;""),$R$16:$R807)="12.2026",
    VLOOKUP(LOOKUP(2,1/($B$16:$B807&lt;&gt;""),$B$16:$B807), [1]Лист1!$C$12:$D$1205, 2, 0),
  IF(LOOKUP(2,1/($R$16:$R807&lt;&gt;""),$R$16:$R807)="12.2027",
    VLOOKUP(LOOKUP(2,1/($B$16:$B807&lt;&gt;""),$B$16:$B807), [1]Лист1!$C$1209:$D$2016, 2, 0),
  IF(LOOKUP(2,1/($R$16:$R807&lt;&gt;""),$R$16:$R807)="12.2028",
    VLOOKUP(LOOKUP(2,1/($B$16:$B807&lt;&gt;""),$B$16:$B807), [1]Лист1!$C$2020:$D$2907, 2, 0),
  ""))), "")</f>
        <v>99585.37</v>
      </c>
      <c r="P807" s="211">
        <f t="shared" si="257"/>
        <v>29.059051648672305</v>
      </c>
      <c r="Q807" s="211">
        <v>9673</v>
      </c>
      <c r="R807" s="218" t="s">
        <v>564</v>
      </c>
      <c r="S807" s="142"/>
    </row>
    <row r="808" spans="1:21" s="48" customFormat="1" ht="30" customHeight="1" x14ac:dyDescent="0.25">
      <c r="A808" s="212">
        <f>IF(B808&lt;&gt;"",MAX(A$1:A807)+1,"")</f>
        <v>724</v>
      </c>
      <c r="B808" s="223" t="s">
        <v>898</v>
      </c>
      <c r="C808" s="212">
        <v>1969</v>
      </c>
      <c r="D808" s="212" t="s">
        <v>1844</v>
      </c>
      <c r="E808" s="210" t="s">
        <v>18</v>
      </c>
      <c r="F808" s="210">
        <v>5</v>
      </c>
      <c r="G808" s="210">
        <v>4</v>
      </c>
      <c r="H808" s="211">
        <v>3421.7</v>
      </c>
      <c r="I808" s="211">
        <v>0</v>
      </c>
      <c r="J808" s="211">
        <v>3065.1</v>
      </c>
      <c r="K808" s="211">
        <f t="shared" si="256"/>
        <v>23357051.799999997</v>
      </c>
      <c r="L808" s="211">
        <v>0</v>
      </c>
      <c r="M808" s="211">
        <v>0</v>
      </c>
      <c r="N808" s="211">
        <v>0</v>
      </c>
      <c r="O808" s="211">
        <f>IFERROR(
  IF(LOOKUP(2,1/($R$16:$R808&lt;&gt;""),$R$16:$R808)="12.2026",
    VLOOKUP(LOOKUP(2,1/($B$16:$B808&lt;&gt;""),$B$16:$B808), [1]Лист1!$C$12:$D$1205, 2, 0),
  IF(LOOKUP(2,1/($R$16:$R808&lt;&gt;""),$R$16:$R808)="12.2027",
    VLOOKUP(LOOKUP(2,1/($B$16:$B808&lt;&gt;""),$B$16:$B808), [1]Лист1!$C$1209:$D$2016, 2, 0),
  IF(LOOKUP(2,1/($R$16:$R808&lt;&gt;""),$R$16:$R808)="12.2028",
    VLOOKUP(LOOKUP(2,1/($B$16:$B808&lt;&gt;""),$B$16:$B808), [1]Лист1!$C$2020:$D$2907, 2, 0),
  ""))), "")</f>
        <v>23357051.799999997</v>
      </c>
      <c r="P808" s="211">
        <f t="shared" si="257"/>
        <v>6826.1541923605218</v>
      </c>
      <c r="Q808" s="211">
        <v>9673</v>
      </c>
      <c r="R808" s="218" t="s">
        <v>563</v>
      </c>
      <c r="S808" s="142"/>
    </row>
    <row r="809" spans="1:21" s="20" customFormat="1" ht="30" customHeight="1" x14ac:dyDescent="0.25">
      <c r="A809" s="212">
        <f>IF(B809&lt;&gt;"",MAX(A$1:A808)+1,"")</f>
        <v>725</v>
      </c>
      <c r="B809" s="223" t="s">
        <v>899</v>
      </c>
      <c r="C809" s="212">
        <v>1970</v>
      </c>
      <c r="D809" s="212" t="s">
        <v>1844</v>
      </c>
      <c r="E809" s="210" t="s">
        <v>18</v>
      </c>
      <c r="F809" s="210">
        <v>5</v>
      </c>
      <c r="G809" s="210">
        <v>4</v>
      </c>
      <c r="H809" s="211">
        <v>3470.2</v>
      </c>
      <c r="I809" s="211">
        <v>55.5</v>
      </c>
      <c r="J809" s="211">
        <v>3204.7</v>
      </c>
      <c r="K809" s="211">
        <f t="shared" si="256"/>
        <v>23542515.799999997</v>
      </c>
      <c r="L809" s="211">
        <v>0</v>
      </c>
      <c r="M809" s="211">
        <v>0</v>
      </c>
      <c r="N809" s="211">
        <v>0</v>
      </c>
      <c r="O809" s="211">
        <f>IFERROR(
  IF(LOOKUP(2,1/($R$16:$R809&lt;&gt;""),$R$16:$R809)="12.2026",
    VLOOKUP(LOOKUP(2,1/($B$16:$B809&lt;&gt;""),$B$16:$B809), [1]Лист1!$C$12:$D$1205, 2, 0),
  IF(LOOKUP(2,1/($R$16:$R809&lt;&gt;""),$R$16:$R809)="12.2027",
    VLOOKUP(LOOKUP(2,1/($B$16:$B809&lt;&gt;""),$B$16:$B809), [1]Лист1!$C$1209:$D$2016, 2, 0),
  IF(LOOKUP(2,1/($R$16:$R809&lt;&gt;""),$R$16:$R809)="12.2028",
    VLOOKUP(LOOKUP(2,1/($B$16:$B809&lt;&gt;""),$B$16:$B809), [1]Лист1!$C$2020:$D$2907, 2, 0),
  ""))), "")</f>
        <v>23542515.799999997</v>
      </c>
      <c r="P809" s="211">
        <f t="shared" si="257"/>
        <v>6784.1956659558518</v>
      </c>
      <c r="Q809" s="211">
        <v>9673</v>
      </c>
      <c r="R809" s="218" t="s">
        <v>563</v>
      </c>
      <c r="S809" s="80"/>
    </row>
    <row r="810" spans="1:21" s="48" customFormat="1" ht="30" customHeight="1" x14ac:dyDescent="0.25">
      <c r="A810" s="212">
        <f>IF(B810&lt;&gt;"",MAX(A$1:A809)+1,"")</f>
        <v>726</v>
      </c>
      <c r="B810" s="223" t="s">
        <v>900</v>
      </c>
      <c r="C810" s="212">
        <v>1971</v>
      </c>
      <c r="D810" s="212" t="s">
        <v>1844</v>
      </c>
      <c r="E810" s="210" t="s">
        <v>18</v>
      </c>
      <c r="F810" s="210">
        <v>5</v>
      </c>
      <c r="G810" s="210">
        <v>4</v>
      </c>
      <c r="H810" s="211">
        <v>3459</v>
      </c>
      <c r="I810" s="211">
        <v>0</v>
      </c>
      <c r="J810" s="211">
        <v>3183.5</v>
      </c>
      <c r="K810" s="211">
        <f t="shared" si="256"/>
        <v>23499687</v>
      </c>
      <c r="L810" s="211">
        <v>0</v>
      </c>
      <c r="M810" s="211">
        <v>0</v>
      </c>
      <c r="N810" s="211">
        <v>0</v>
      </c>
      <c r="O810" s="211">
        <f>IFERROR(
  IF(LOOKUP(2,1/($R$16:$R810&lt;&gt;""),$R$16:$R810)="12.2026",
    VLOOKUP(LOOKUP(2,1/($B$16:$B810&lt;&gt;""),$B$16:$B810), [1]Лист1!$C$12:$D$1205, 2, 0),
  IF(LOOKUP(2,1/($R$16:$R810&lt;&gt;""),$R$16:$R810)="12.2027",
    VLOOKUP(LOOKUP(2,1/($B$16:$B810&lt;&gt;""),$B$16:$B810), [1]Лист1!$C$1209:$D$2016, 2, 0),
  IF(LOOKUP(2,1/($R$16:$R810&lt;&gt;""),$R$16:$R810)="12.2028",
    VLOOKUP(LOOKUP(2,1/($B$16:$B810&lt;&gt;""),$B$16:$B810), [1]Лист1!$C$2020:$D$2907, 2, 0),
  ""))), "")</f>
        <v>23499687</v>
      </c>
      <c r="P810" s="211">
        <f t="shared" si="257"/>
        <v>6793.7805724197742</v>
      </c>
      <c r="Q810" s="211">
        <v>9673</v>
      </c>
      <c r="R810" s="218" t="s">
        <v>563</v>
      </c>
      <c r="S810" s="41"/>
    </row>
    <row r="811" spans="1:21" s="48" customFormat="1" ht="30" customHeight="1" x14ac:dyDescent="0.25">
      <c r="A811" s="253">
        <f>IF(B811&lt;&gt;"",MAX(A$1:A810)+1,"")</f>
        <v>727</v>
      </c>
      <c r="B811" s="257" t="s">
        <v>901</v>
      </c>
      <c r="C811" s="253">
        <v>1973</v>
      </c>
      <c r="D811" s="253" t="s">
        <v>1844</v>
      </c>
      <c r="E811" s="251" t="s">
        <v>18</v>
      </c>
      <c r="F811" s="251">
        <v>5</v>
      </c>
      <c r="G811" s="251">
        <v>4</v>
      </c>
      <c r="H811" s="255">
        <v>3413.5</v>
      </c>
      <c r="I811" s="255">
        <v>0</v>
      </c>
      <c r="J811" s="255">
        <v>3146.6</v>
      </c>
      <c r="K811" s="255">
        <f t="shared" si="256"/>
        <v>23325695</v>
      </c>
      <c r="L811" s="255">
        <v>0</v>
      </c>
      <c r="M811" s="255">
        <v>0</v>
      </c>
      <c r="N811" s="255">
        <v>0</v>
      </c>
      <c r="O811" s="255">
        <f>IFERROR(
  IF(LOOKUP(2,1/($R$16:$R811&lt;&gt;""),$R$16:$R811)="12.2026",
    VLOOKUP(LOOKUP(2,1/($B$16:$B811&lt;&gt;""),$B$16:$B811), [1]Лист1!$C$12:$D$1205, 2, 0),
  IF(LOOKUP(2,1/($R$16:$R811&lt;&gt;""),$R$16:$R811)="12.2027",
    VLOOKUP(LOOKUP(2,1/($B$16:$B811&lt;&gt;""),$B$16:$B811), [1]Лист1!$C$1209:$D$2016, 2, 0),
  IF(LOOKUP(2,1/($R$16:$R811&lt;&gt;""),$R$16:$R811)="12.2028",
    VLOOKUP(LOOKUP(2,1/($B$16:$B811&lt;&gt;""),$B$16:$B811), [1]Лист1!$C$2020:$D$2907, 2, 0),
  ""))), "")</f>
        <v>23325695</v>
      </c>
      <c r="P811" s="255">
        <f t="shared" si="257"/>
        <v>6833.3660465797566</v>
      </c>
      <c r="Q811" s="255">
        <v>9673</v>
      </c>
      <c r="R811" s="101" t="s">
        <v>563</v>
      </c>
      <c r="S811" s="305"/>
    </row>
    <row r="812" spans="1:21" s="111" customFormat="1" ht="30" customHeight="1" x14ac:dyDescent="0.25">
      <c r="A812" s="285">
        <f>IF(B812&lt;&gt;"",MAX(A$1:A811)+1,"")</f>
        <v>728</v>
      </c>
      <c r="B812" s="283" t="s">
        <v>902</v>
      </c>
      <c r="C812" s="285">
        <v>1975</v>
      </c>
      <c r="D812" s="285" t="s">
        <v>1844</v>
      </c>
      <c r="E812" s="287" t="s">
        <v>18</v>
      </c>
      <c r="F812" s="287">
        <v>5</v>
      </c>
      <c r="G812" s="287">
        <v>4</v>
      </c>
      <c r="H812" s="282">
        <v>3511.5</v>
      </c>
      <c r="I812" s="282">
        <v>0</v>
      </c>
      <c r="J812" s="282">
        <v>3229.3</v>
      </c>
      <c r="K812" s="282">
        <f t="shared" si="256"/>
        <v>23700447</v>
      </c>
      <c r="L812" s="282">
        <v>0</v>
      </c>
      <c r="M812" s="282">
        <v>0</v>
      </c>
      <c r="N812" s="282">
        <v>0</v>
      </c>
      <c r="O812" s="282">
        <f>IFERROR(
  IF(LOOKUP(2,1/($R$16:$R812&lt;&gt;""),$R$16:$R812)="12.2026",
    VLOOKUP(LOOKUP(2,1/($B$16:$B812&lt;&gt;""),$B$16:$B812), [1]Лист1!$C$12:$D$1205, 2, 0),
  IF(LOOKUP(2,1/($R$16:$R812&lt;&gt;""),$R$16:$R812)="12.2027",
    VLOOKUP(LOOKUP(2,1/($B$16:$B812&lt;&gt;""),$B$16:$B812), [1]Лист1!$C$1209:$D$2016, 2, 0),
  IF(LOOKUP(2,1/($R$16:$R812&lt;&gt;""),$R$16:$R812)="12.2028",
    VLOOKUP(LOOKUP(2,1/($B$16:$B812&lt;&gt;""),$B$16:$B812), [1]Лист1!$C$2020:$D$2907, 2, 0),
  ""))), "")</f>
        <v>23700447</v>
      </c>
      <c r="P812" s="282">
        <f t="shared" si="257"/>
        <v>6749.3797522426312</v>
      </c>
      <c r="Q812" s="282">
        <v>9673</v>
      </c>
      <c r="R812" s="294" t="s">
        <v>563</v>
      </c>
      <c r="S812" s="80"/>
    </row>
    <row r="813" spans="1:21" ht="30" customHeight="1" x14ac:dyDescent="0.25">
      <c r="A813" s="183" t="s">
        <v>2099</v>
      </c>
      <c r="B813" s="183"/>
      <c r="C813" s="183"/>
      <c r="D813" s="183"/>
      <c r="E813" s="183"/>
      <c r="F813" s="183"/>
      <c r="G813" s="183"/>
      <c r="H813" s="183"/>
      <c r="I813" s="183"/>
      <c r="J813" s="183"/>
      <c r="K813" s="183"/>
      <c r="L813" s="183"/>
      <c r="M813" s="183"/>
      <c r="N813" s="183"/>
      <c r="O813" s="183"/>
      <c r="P813" s="183"/>
      <c r="Q813" s="183"/>
      <c r="R813" s="183"/>
      <c r="S813" s="48"/>
    </row>
    <row r="814" spans="1:21" ht="51" customHeight="1" x14ac:dyDescent="0.25">
      <c r="A814" s="382" t="s">
        <v>2132</v>
      </c>
      <c r="B814" s="382"/>
      <c r="C814" s="217" t="s">
        <v>17</v>
      </c>
      <c r="D814" s="61" t="s">
        <v>17</v>
      </c>
      <c r="E814" s="217" t="s">
        <v>17</v>
      </c>
      <c r="F814" s="217" t="s">
        <v>17</v>
      </c>
      <c r="G814" s="217" t="s">
        <v>17</v>
      </c>
      <c r="H814" s="27">
        <f t="shared" ref="H814:O814" si="258">SUM(H815:H941)</f>
        <v>200672.39999999988</v>
      </c>
      <c r="I814" s="27">
        <f t="shared" si="258"/>
        <v>10501.04</v>
      </c>
      <c r="J814" s="27">
        <f t="shared" si="258"/>
        <v>125573.53</v>
      </c>
      <c r="K814" s="27">
        <f t="shared" si="258"/>
        <v>858709668.53999972</v>
      </c>
      <c r="L814" s="27">
        <f t="shared" si="258"/>
        <v>0</v>
      </c>
      <c r="M814" s="27">
        <f t="shared" si="258"/>
        <v>0</v>
      </c>
      <c r="N814" s="27">
        <f t="shared" si="258"/>
        <v>0</v>
      </c>
      <c r="O814" s="27">
        <f t="shared" si="258"/>
        <v>858709668.53999972</v>
      </c>
      <c r="P814" s="27">
        <f>K814/H814</f>
        <v>4279.1618007259603</v>
      </c>
      <c r="Q814" s="27" t="s">
        <v>17</v>
      </c>
      <c r="R814" s="78" t="s">
        <v>17</v>
      </c>
      <c r="S814" s="48"/>
    </row>
    <row r="815" spans="1:21" s="20" customFormat="1" ht="30" customHeight="1" x14ac:dyDescent="0.25">
      <c r="A815" s="212">
        <f>IF(B815&lt;&gt;"",MAX(A$1:A814)+1,"")</f>
        <v>729</v>
      </c>
      <c r="B815" s="34" t="s">
        <v>1874</v>
      </c>
      <c r="C815" s="212">
        <v>1991</v>
      </c>
      <c r="D815" s="35" t="s">
        <v>1844</v>
      </c>
      <c r="E815" s="212" t="s">
        <v>18</v>
      </c>
      <c r="F815" s="36">
        <v>12</v>
      </c>
      <c r="G815" s="37">
        <v>3</v>
      </c>
      <c r="H815" s="211">
        <v>16728.900000000001</v>
      </c>
      <c r="I815" s="211">
        <v>0</v>
      </c>
      <c r="J815" s="211">
        <v>11220</v>
      </c>
      <c r="K815" s="211">
        <f>SUM(L815:O815)</f>
        <v>21406882.600000001</v>
      </c>
      <c r="L815" s="211">
        <v>0</v>
      </c>
      <c r="M815" s="211">
        <v>0</v>
      </c>
      <c r="N815" s="211">
        <v>0</v>
      </c>
      <c r="O815" s="211">
        <f>IFERROR(
  IF(LOOKUP(2,1/($R$16:$R815&lt;&gt;""),$R$16:$R815)="12.2026",
    VLOOKUP(LOOKUP(2,1/($B$16:$B815&lt;&gt;""),$B$16:$B815), [1]Лист1!$C$12:$D$1205, 2, 0),
  IF(LOOKUP(2,1/($R$16:$R815&lt;&gt;""),$R$16:$R815)="12.2027",
    VLOOKUP(LOOKUP(2,1/($B$16:$B815&lt;&gt;""),$B$16:$B815), [1]Лист1!$C$1209:$D$2016, 2, 0),
  IF(LOOKUP(2,1/($R$16:$R815&lt;&gt;""),$R$16:$R815)="12.2028",
    VLOOKUP(LOOKUP(2,1/($B$16:$B815&lt;&gt;""),$B$16:$B815), [1]Лист1!$C$2020:$D$2907, 2, 0),
  ""))), "")</f>
        <v>21406882.600000001</v>
      </c>
      <c r="P815" s="211">
        <f t="shared" ref="P815:P921" si="259">K815/H815</f>
        <v>1279.6347996580766</v>
      </c>
      <c r="Q815" s="211">
        <v>9673</v>
      </c>
      <c r="R815" s="218" t="s">
        <v>565</v>
      </c>
      <c r="S815" s="38"/>
    </row>
    <row r="816" spans="1:21" s="33" customFormat="1" ht="30" customHeight="1" x14ac:dyDescent="0.25">
      <c r="A816" s="212">
        <f>IF(B816&lt;&gt;"",MAX(A$1:A815)+1,"")</f>
        <v>730</v>
      </c>
      <c r="B816" s="223" t="s">
        <v>2392</v>
      </c>
      <c r="C816" s="210">
        <v>1987</v>
      </c>
      <c r="D816" s="212" t="s">
        <v>1844</v>
      </c>
      <c r="E816" s="210" t="s">
        <v>18</v>
      </c>
      <c r="F816" s="210">
        <v>9</v>
      </c>
      <c r="G816" s="210">
        <v>1</v>
      </c>
      <c r="H816" s="211">
        <v>4193.2</v>
      </c>
      <c r="I816" s="211">
        <v>182</v>
      </c>
      <c r="J816" s="211">
        <v>2763.9</v>
      </c>
      <c r="K816" s="211">
        <f t="shared" ref="K816" si="260">SUM(L816:O816)</f>
        <v>3730818.86</v>
      </c>
      <c r="L816" s="211">
        <v>0</v>
      </c>
      <c r="M816" s="211">
        <v>0</v>
      </c>
      <c r="N816" s="211">
        <v>0</v>
      </c>
      <c r="O816" s="211">
        <f>IFERROR(
  IF(LOOKUP(2,1/($R$16:$R816&lt;&gt;""),$R$16:$R816)="12.2026",
    VLOOKUP(LOOKUP(2,1/($B$16:$B816&lt;&gt;""),$B$16:$B816), [1]Лист1!$C$12:$D$1205, 2, 0),
  IF(LOOKUP(2,1/($R$16:$R816&lt;&gt;""),$R$16:$R816)="12.2027",
    VLOOKUP(LOOKUP(2,1/($B$16:$B816&lt;&gt;""),$B$16:$B816), [1]Лист1!$C$1209:$D$2016, 2, 0),
  IF(LOOKUP(2,1/($R$16:$R816&lt;&gt;""),$R$16:$R816)="12.2028",
    VLOOKUP(LOOKUP(2,1/($B$16:$B816&lt;&gt;""),$B$16:$B816), [1]Лист1!$C$2020:$D$2907, 2, 0),
  ""))), "")</f>
        <v>3730818.86</v>
      </c>
      <c r="P816" s="211">
        <f t="shared" ref="P816" si="261">K816/H816</f>
        <v>889.73072116760466</v>
      </c>
      <c r="Q816" s="237">
        <v>9673</v>
      </c>
      <c r="R816" s="30" t="s">
        <v>565</v>
      </c>
      <c r="S816" s="32"/>
      <c r="T816" s="32"/>
      <c r="U816" s="32"/>
    </row>
    <row r="817" spans="1:207" s="48" customFormat="1" ht="27" customHeight="1" x14ac:dyDescent="0.25">
      <c r="A817" s="309">
        <f>IF(B817&lt;&gt;"",MAX(A$1:A816)+1,"")</f>
        <v>731</v>
      </c>
      <c r="B817" s="369" t="s">
        <v>925</v>
      </c>
      <c r="C817" s="309">
        <v>1967</v>
      </c>
      <c r="D817" s="367" t="s">
        <v>1844</v>
      </c>
      <c r="E817" s="309" t="s">
        <v>16</v>
      </c>
      <c r="F817" s="359">
        <v>10</v>
      </c>
      <c r="G817" s="361">
        <v>3</v>
      </c>
      <c r="H817" s="311">
        <v>8112.4</v>
      </c>
      <c r="I817" s="311">
        <v>381.7</v>
      </c>
      <c r="J817" s="311">
        <v>6377.4</v>
      </c>
      <c r="K817" s="211">
        <f t="shared" ref="K817:K818" si="262">SUM(L817:O817)</f>
        <v>10789840.630000001</v>
      </c>
      <c r="L817" s="211">
        <v>0</v>
      </c>
      <c r="M817" s="211">
        <v>0</v>
      </c>
      <c r="N817" s="211">
        <v>0</v>
      </c>
      <c r="O817" s="211">
        <f>IFERROR(
  IF(LOOKUP(2,1/($R$16:$R817&lt;&gt;""),$R$16:$R817)="12.2026",
    VLOOKUP(LOOKUP(2,1/($B$16:$B817&lt;&gt;""),$B$16:$B817), [1]Лист1!$C$12:$D$1205, 2, 0),
  IF(LOOKUP(2,1/($R$16:$R817&lt;&gt;""),$R$16:$R817)="12.2027",
    VLOOKUP(LOOKUP(2,1/($B$16:$B817&lt;&gt;""),$B$16:$B817), [1]Лист1!$C$1209:$D$2016, 2, 0),
  IF(LOOKUP(2,1/($R$16:$R817&lt;&gt;""),$R$16:$R817)="12.2028",
    VLOOKUP(LOOKUP(2,1/($B$16:$B817&lt;&gt;""),$B$16:$B817), [1]Лист1!$C$2020:$D$2907, 2, 0),
  ""))), "")</f>
        <v>10789840.630000001</v>
      </c>
      <c r="P817" s="211">
        <f t="shared" ref="P817" si="263">K817/H817</f>
        <v>1330.0429749519255</v>
      </c>
      <c r="Q817" s="211">
        <v>9673</v>
      </c>
      <c r="R817" s="218" t="s">
        <v>564</v>
      </c>
      <c r="V817" s="49"/>
      <c r="W817" s="49"/>
      <c r="X817" s="49"/>
      <c r="Y817" s="49"/>
      <c r="Z817" s="49"/>
      <c r="AA817" s="49"/>
      <c r="AB817" s="49"/>
      <c r="AC817" s="49"/>
      <c r="AD817" s="49"/>
      <c r="AE817" s="49"/>
      <c r="AF817" s="49"/>
      <c r="AG817" s="49"/>
      <c r="AH817" s="49"/>
      <c r="AI817" s="49"/>
      <c r="AJ817" s="49"/>
      <c r="AK817" s="49"/>
      <c r="AL817" s="49"/>
      <c r="AM817" s="49"/>
      <c r="AN817" s="49"/>
      <c r="AO817" s="49"/>
      <c r="AP817" s="49"/>
      <c r="AQ817" s="49"/>
      <c r="AR817" s="49"/>
      <c r="AS817" s="49"/>
      <c r="AT817" s="49"/>
      <c r="AU817" s="49"/>
      <c r="AV817" s="49"/>
      <c r="AW817" s="49"/>
      <c r="AX817" s="49"/>
      <c r="AY817" s="49"/>
      <c r="AZ817" s="49"/>
      <c r="BA817" s="49"/>
      <c r="BB817" s="49"/>
      <c r="BC817" s="49"/>
      <c r="BD817" s="49"/>
      <c r="BE817" s="49"/>
      <c r="BF817" s="49"/>
      <c r="BG817" s="49"/>
      <c r="BH817" s="49"/>
      <c r="BI817" s="49"/>
      <c r="BJ817" s="49"/>
      <c r="BK817" s="49"/>
      <c r="BL817" s="49"/>
      <c r="BM817" s="49"/>
      <c r="BN817" s="49"/>
      <c r="BO817" s="49"/>
      <c r="BP817" s="49"/>
      <c r="BQ817" s="49"/>
      <c r="BR817" s="49"/>
      <c r="BS817" s="49"/>
      <c r="BT817" s="49"/>
      <c r="BU817" s="49"/>
      <c r="BV817" s="49"/>
      <c r="BW817" s="49"/>
      <c r="BX817" s="49"/>
      <c r="BY817" s="49"/>
      <c r="BZ817" s="49"/>
      <c r="CA817" s="49"/>
      <c r="CB817" s="49"/>
      <c r="CC817" s="49"/>
      <c r="CD817" s="49"/>
      <c r="CE817" s="49"/>
      <c r="CF817" s="49"/>
      <c r="CG817" s="49"/>
      <c r="CH817" s="49"/>
      <c r="CI817" s="49"/>
      <c r="CJ817" s="49"/>
      <c r="CK817" s="49"/>
      <c r="CL817" s="49"/>
      <c r="CM817" s="49"/>
      <c r="CN817" s="49"/>
      <c r="CO817" s="49"/>
      <c r="CP817" s="49"/>
      <c r="CQ817" s="49"/>
      <c r="CR817" s="49"/>
      <c r="CS817" s="49"/>
      <c r="CT817" s="49"/>
      <c r="CU817" s="49"/>
      <c r="CV817" s="49"/>
      <c r="CW817" s="49"/>
      <c r="CX817" s="49"/>
      <c r="CY817" s="49"/>
      <c r="CZ817" s="49"/>
      <c r="DA817" s="49"/>
      <c r="DB817" s="49"/>
      <c r="DC817" s="49"/>
      <c r="DD817" s="49"/>
      <c r="DE817" s="49"/>
      <c r="DF817" s="49"/>
      <c r="DG817" s="49"/>
      <c r="DH817" s="49"/>
      <c r="DI817" s="49"/>
      <c r="DJ817" s="49"/>
      <c r="DK817" s="49"/>
      <c r="DL817" s="49"/>
      <c r="DM817" s="49"/>
      <c r="DN817" s="49"/>
      <c r="DO817" s="49"/>
      <c r="DP817" s="49"/>
      <c r="DQ817" s="49"/>
      <c r="DR817" s="49"/>
      <c r="DS817" s="49"/>
      <c r="DT817" s="49"/>
      <c r="DU817" s="49"/>
      <c r="DV817" s="49"/>
      <c r="DW817" s="49"/>
      <c r="DX817" s="49"/>
      <c r="DY817" s="49"/>
      <c r="DZ817" s="49"/>
      <c r="EA817" s="49"/>
      <c r="EB817" s="49"/>
      <c r="EC817" s="49"/>
      <c r="ED817" s="49"/>
      <c r="EE817" s="49"/>
      <c r="EF817" s="49"/>
      <c r="EG817" s="49"/>
      <c r="EH817" s="49"/>
      <c r="EI817" s="49"/>
      <c r="EJ817" s="49"/>
      <c r="EK817" s="49"/>
      <c r="EL817" s="49"/>
      <c r="EM817" s="49"/>
      <c r="EN817" s="49"/>
      <c r="EO817" s="49"/>
      <c r="EP817" s="49"/>
      <c r="EQ817" s="49"/>
      <c r="ER817" s="49"/>
      <c r="ES817" s="49"/>
      <c r="ET817" s="49"/>
      <c r="EU817" s="49"/>
      <c r="EV817" s="49"/>
      <c r="EW817" s="49"/>
      <c r="EX817" s="49"/>
      <c r="EY817" s="49"/>
      <c r="EZ817" s="49"/>
      <c r="FA817" s="49"/>
      <c r="FB817" s="49"/>
      <c r="FC817" s="49"/>
      <c r="FD817" s="49"/>
      <c r="FE817" s="49"/>
      <c r="FF817" s="49"/>
      <c r="FG817" s="49"/>
      <c r="FH817" s="49"/>
      <c r="FI817" s="49"/>
      <c r="FJ817" s="49"/>
      <c r="FK817" s="49"/>
      <c r="FL817" s="49"/>
      <c r="FM817" s="49"/>
      <c r="FN817" s="49"/>
      <c r="FO817" s="49"/>
      <c r="FP817" s="49"/>
      <c r="FQ817" s="49"/>
      <c r="FR817" s="49"/>
      <c r="FS817" s="49"/>
      <c r="FT817" s="49"/>
      <c r="FU817" s="49"/>
      <c r="FV817" s="49"/>
      <c r="FW817" s="49"/>
      <c r="FX817" s="49"/>
      <c r="FY817" s="49"/>
      <c r="FZ817" s="49"/>
      <c r="GA817" s="49"/>
      <c r="GB817" s="49"/>
      <c r="GC817" s="49"/>
      <c r="GD817" s="49"/>
      <c r="GE817" s="49"/>
      <c r="GF817" s="49"/>
      <c r="GG817" s="49"/>
      <c r="GH817" s="49"/>
      <c r="GI817" s="49"/>
      <c r="GJ817" s="49"/>
      <c r="GK817" s="49"/>
      <c r="GL817" s="49"/>
      <c r="GM817" s="49"/>
      <c r="GN817" s="49"/>
      <c r="GO817" s="49"/>
      <c r="GP817" s="49"/>
      <c r="GQ817" s="49"/>
      <c r="GR817" s="49"/>
      <c r="GS817" s="49"/>
      <c r="GT817" s="49"/>
      <c r="GU817" s="49"/>
      <c r="GV817" s="49"/>
      <c r="GW817" s="49"/>
      <c r="GX817" s="49"/>
      <c r="GY817" s="49"/>
    </row>
    <row r="818" spans="1:207" s="48" customFormat="1" ht="25.5" customHeight="1" x14ac:dyDescent="0.25">
      <c r="A818" s="310"/>
      <c r="B818" s="370"/>
      <c r="C818" s="310"/>
      <c r="D818" s="368"/>
      <c r="E818" s="310"/>
      <c r="F818" s="360"/>
      <c r="G818" s="362"/>
      <c r="H818" s="312"/>
      <c r="I818" s="312"/>
      <c r="J818" s="312"/>
      <c r="K818" s="211">
        <f t="shared" si="262"/>
        <v>47970598</v>
      </c>
      <c r="L818" s="211">
        <v>0</v>
      </c>
      <c r="M818" s="211">
        <v>0</v>
      </c>
      <c r="N818" s="211">
        <v>0</v>
      </c>
      <c r="O818" s="211">
        <f>IFERROR(
  IF(LOOKUP(2,1/($R$16:$R818&lt;&gt;""),$R$16:$R818)="12.2026",
    VLOOKUP(LOOKUP(2,1/($B$16:$B818&lt;&gt;""),$B$16:$B818), [1]Лист1!$C$12:$D$1205, 2, 0),
  IF(LOOKUP(2,1/($R$16:$R818&lt;&gt;""),$R$16:$R818)="12.2027",
    VLOOKUP(LOOKUP(2,1/($B$16:$B818&lt;&gt;""),$B$16:$B818), [1]Лист1!$C$1209:$D$2016, 2, 0),
  IF(LOOKUP(2,1/($R$16:$R818&lt;&gt;""),$R$16:$R818)="12.2028",
    VLOOKUP(LOOKUP(2,1/($B$16:$B818&lt;&gt;""),$B$16:$B818), [1]Лист1!$C$2020:$D$2907, 2, 0),
  ""))), "")</f>
        <v>47970598</v>
      </c>
      <c r="P818" s="211">
        <f>K818/H817</f>
        <v>5913.2436763473206</v>
      </c>
      <c r="Q818" s="211">
        <v>9673</v>
      </c>
      <c r="R818" s="218" t="s">
        <v>563</v>
      </c>
      <c r="V818" s="49"/>
      <c r="W818" s="49"/>
      <c r="X818" s="49"/>
      <c r="Y818" s="49"/>
      <c r="Z818" s="49"/>
      <c r="AA818" s="49"/>
      <c r="AB818" s="49"/>
      <c r="AC818" s="49"/>
      <c r="AD818" s="49"/>
      <c r="AE818" s="49"/>
      <c r="AF818" s="49"/>
      <c r="AG818" s="49"/>
      <c r="AH818" s="49"/>
      <c r="AI818" s="49"/>
      <c r="AJ818" s="49"/>
      <c r="AK818" s="49"/>
      <c r="AL818" s="49"/>
      <c r="AM818" s="49"/>
      <c r="AN818" s="49"/>
      <c r="AO818" s="49"/>
      <c r="AP818" s="49"/>
      <c r="AQ818" s="49"/>
      <c r="AR818" s="49"/>
      <c r="AS818" s="49"/>
      <c r="AT818" s="49"/>
      <c r="AU818" s="49"/>
      <c r="AV818" s="49"/>
      <c r="AW818" s="49"/>
      <c r="AX818" s="49"/>
      <c r="AY818" s="49"/>
      <c r="AZ818" s="49"/>
      <c r="BA818" s="49"/>
      <c r="BB818" s="49"/>
      <c r="BC818" s="49"/>
      <c r="BD818" s="49"/>
      <c r="BE818" s="49"/>
      <c r="BF818" s="49"/>
      <c r="BG818" s="49"/>
      <c r="BH818" s="49"/>
      <c r="BI818" s="49"/>
      <c r="BJ818" s="49"/>
      <c r="BK818" s="49"/>
      <c r="BL818" s="49"/>
      <c r="BM818" s="49"/>
      <c r="BN818" s="49"/>
      <c r="BO818" s="49"/>
      <c r="BP818" s="49"/>
      <c r="BQ818" s="49"/>
      <c r="BR818" s="49"/>
      <c r="BS818" s="49"/>
      <c r="BT818" s="49"/>
      <c r="BU818" s="49"/>
      <c r="BV818" s="49"/>
      <c r="BW818" s="49"/>
      <c r="BX818" s="49"/>
      <c r="BY818" s="49"/>
      <c r="BZ818" s="49"/>
      <c r="CA818" s="49"/>
      <c r="CB818" s="49"/>
      <c r="CC818" s="49"/>
      <c r="CD818" s="49"/>
      <c r="CE818" s="49"/>
      <c r="CF818" s="49"/>
      <c r="CG818" s="49"/>
      <c r="CH818" s="49"/>
      <c r="CI818" s="49"/>
      <c r="CJ818" s="49"/>
      <c r="CK818" s="49"/>
      <c r="CL818" s="49"/>
      <c r="CM818" s="49"/>
      <c r="CN818" s="49"/>
      <c r="CO818" s="49"/>
      <c r="CP818" s="49"/>
      <c r="CQ818" s="49"/>
      <c r="CR818" s="49"/>
      <c r="CS818" s="49"/>
      <c r="CT818" s="49"/>
      <c r="CU818" s="49"/>
      <c r="CV818" s="49"/>
      <c r="CW818" s="49"/>
      <c r="CX818" s="49"/>
      <c r="CY818" s="49"/>
      <c r="CZ818" s="49"/>
      <c r="DA818" s="49"/>
      <c r="DB818" s="49"/>
      <c r="DC818" s="49"/>
      <c r="DD818" s="49"/>
      <c r="DE818" s="49"/>
      <c r="DF818" s="49"/>
      <c r="DG818" s="49"/>
      <c r="DH818" s="49"/>
      <c r="DI818" s="49"/>
      <c r="DJ818" s="49"/>
      <c r="DK818" s="49"/>
      <c r="DL818" s="49"/>
      <c r="DM818" s="49"/>
      <c r="DN818" s="49"/>
      <c r="DO818" s="49"/>
      <c r="DP818" s="49"/>
      <c r="DQ818" s="49"/>
      <c r="DR818" s="49"/>
      <c r="DS818" s="49"/>
      <c r="DT818" s="49"/>
      <c r="DU818" s="49"/>
      <c r="DV818" s="49"/>
      <c r="DW818" s="49"/>
      <c r="DX818" s="49"/>
      <c r="DY818" s="49"/>
      <c r="DZ818" s="49"/>
      <c r="EA818" s="49"/>
      <c r="EB818" s="49"/>
      <c r="EC818" s="49"/>
      <c r="ED818" s="49"/>
      <c r="EE818" s="49"/>
      <c r="EF818" s="49"/>
      <c r="EG818" s="49"/>
      <c r="EH818" s="49"/>
      <c r="EI818" s="49"/>
      <c r="EJ818" s="49"/>
      <c r="EK818" s="49"/>
      <c r="EL818" s="49"/>
      <c r="EM818" s="49"/>
      <c r="EN818" s="49"/>
      <c r="EO818" s="49"/>
      <c r="EP818" s="49"/>
      <c r="EQ818" s="49"/>
      <c r="ER818" s="49"/>
      <c r="ES818" s="49"/>
      <c r="ET818" s="49"/>
      <c r="EU818" s="49"/>
      <c r="EV818" s="49"/>
      <c r="EW818" s="49"/>
      <c r="EX818" s="49"/>
      <c r="EY818" s="49"/>
      <c r="EZ818" s="49"/>
      <c r="FA818" s="49"/>
      <c r="FB818" s="49"/>
      <c r="FC818" s="49"/>
      <c r="FD818" s="49"/>
      <c r="FE818" s="49"/>
      <c r="FF818" s="49"/>
      <c r="FG818" s="49"/>
      <c r="FH818" s="49"/>
      <c r="FI818" s="49"/>
      <c r="FJ818" s="49"/>
      <c r="FK818" s="49"/>
      <c r="FL818" s="49"/>
      <c r="FM818" s="49"/>
      <c r="FN818" s="49"/>
      <c r="FO818" s="49"/>
      <c r="FP818" s="49"/>
      <c r="FQ818" s="49"/>
      <c r="FR818" s="49"/>
      <c r="FS818" s="49"/>
      <c r="FT818" s="49"/>
      <c r="FU818" s="49"/>
      <c r="FV818" s="49"/>
      <c r="FW818" s="49"/>
      <c r="FX818" s="49"/>
      <c r="FY818" s="49"/>
      <c r="FZ818" s="49"/>
      <c r="GA818" s="49"/>
      <c r="GB818" s="49"/>
      <c r="GC818" s="49"/>
      <c r="GD818" s="49"/>
      <c r="GE818" s="49"/>
      <c r="GF818" s="49"/>
      <c r="GG818" s="49"/>
      <c r="GH818" s="49"/>
      <c r="GI818" s="49"/>
      <c r="GJ818" s="49"/>
      <c r="GK818" s="49"/>
      <c r="GL818" s="49"/>
      <c r="GM818" s="49"/>
      <c r="GN818" s="49"/>
      <c r="GO818" s="49"/>
      <c r="GP818" s="49"/>
      <c r="GQ818" s="49"/>
      <c r="GR818" s="49"/>
      <c r="GS818" s="49"/>
      <c r="GT818" s="49"/>
      <c r="GU818" s="49"/>
      <c r="GV818" s="49"/>
      <c r="GW818" s="49"/>
      <c r="GX818" s="49"/>
      <c r="GY818" s="49"/>
    </row>
    <row r="819" spans="1:207" s="33" customFormat="1" ht="30" customHeight="1" x14ac:dyDescent="0.25">
      <c r="A819" s="309">
        <f>IF(B819&lt;&gt;"",MAX(A$1:A818)+1,"")</f>
        <v>732</v>
      </c>
      <c r="B819" s="317" t="s">
        <v>2393</v>
      </c>
      <c r="C819" s="307">
        <v>1976</v>
      </c>
      <c r="D819" s="309" t="s">
        <v>1844</v>
      </c>
      <c r="E819" s="307" t="s">
        <v>18</v>
      </c>
      <c r="F819" s="307">
        <v>9</v>
      </c>
      <c r="G819" s="307">
        <v>4</v>
      </c>
      <c r="H819" s="311">
        <v>9696.2999999999993</v>
      </c>
      <c r="I819" s="311">
        <v>0</v>
      </c>
      <c r="J819" s="311">
        <v>7560.9</v>
      </c>
      <c r="K819" s="211">
        <f t="shared" ref="K819:K824" si="264">SUM(L819:O819)</f>
        <v>43417203.729999989</v>
      </c>
      <c r="L819" s="211">
        <v>0</v>
      </c>
      <c r="M819" s="211">
        <v>0</v>
      </c>
      <c r="N819" s="211">
        <v>0</v>
      </c>
      <c r="O819" s="211">
        <f>IFERROR(
  IF(LOOKUP(2,1/($R$16:$R819&lt;&gt;""),$R$16:$R819)="12.2026",
    VLOOKUP(LOOKUP(2,1/($B$16:$B819&lt;&gt;""),$B$16:$B819), [1]Лист1!$C$12:$D$1205, 2, 0),
  IF(LOOKUP(2,1/($R$16:$R819&lt;&gt;""),$R$16:$R819)="12.2027",
    VLOOKUP(LOOKUP(2,1/($B$16:$B819&lt;&gt;""),$B$16:$B819), [1]Лист1!$C$1209:$D$2016, 2, 0),
  IF(LOOKUP(2,1/($R$16:$R819&lt;&gt;""),$R$16:$R819)="12.2028",
    VLOOKUP(LOOKUP(2,1/($B$16:$B819&lt;&gt;""),$B$16:$B819), [1]Лист1!$C$2020:$D$2907, 2, 0),
  ""))), "")</f>
        <v>43417203.729999989</v>
      </c>
      <c r="P819" s="211">
        <f t="shared" si="259"/>
        <v>4477.7083763909941</v>
      </c>
      <c r="Q819" s="237">
        <v>9673</v>
      </c>
      <c r="R819" s="30" t="s">
        <v>565</v>
      </c>
      <c r="S819" s="32"/>
      <c r="T819" s="32"/>
      <c r="U819" s="32"/>
    </row>
    <row r="820" spans="1:207" s="33" customFormat="1" ht="30" customHeight="1" x14ac:dyDescent="0.25">
      <c r="A820" s="310"/>
      <c r="B820" s="318"/>
      <c r="C820" s="308"/>
      <c r="D820" s="310"/>
      <c r="E820" s="308"/>
      <c r="F820" s="308"/>
      <c r="G820" s="308"/>
      <c r="H820" s="312"/>
      <c r="I820" s="312"/>
      <c r="J820" s="312"/>
      <c r="K820" s="211">
        <f t="shared" ref="K820" si="265">SUM(L820:O820)</f>
        <v>25476792</v>
      </c>
      <c r="L820" s="211">
        <v>0</v>
      </c>
      <c r="M820" s="211">
        <v>0</v>
      </c>
      <c r="N820" s="211">
        <v>0</v>
      </c>
      <c r="O820" s="211">
        <f>IFERROR(
  IF(LOOKUP(2,1/($R$16:$R820&lt;&gt;""),$R$16:$R820)="12.2026",
    VLOOKUP(LOOKUP(2,1/($B$16:$B820&lt;&gt;""),$B$16:$B820), [1]Лист1!$C$12:$D$1205, 2, 0),
  IF(LOOKUP(2,1/($R$16:$R820&lt;&gt;""),$R$16:$R820)="12.2027",
    VLOOKUP(LOOKUP(2,1/($B$16:$B820&lt;&gt;""),$B$16:$B820), [1]Лист1!$C$1209:$D$2016, 2, 0),
  IF(LOOKUP(2,1/($R$16:$R820&lt;&gt;""),$R$16:$R820)="12.2028",
    VLOOKUP(LOOKUP(2,1/($B$16:$B820&lt;&gt;""),$B$16:$B820), [1]Лист1!$C$2020:$D$2907, 2, 0),
  ""))), "")</f>
        <v>25476792</v>
      </c>
      <c r="P820" s="211">
        <f>K820/H819</f>
        <v>2627.4756350360449</v>
      </c>
      <c r="Q820" s="211">
        <v>9673</v>
      </c>
      <c r="R820" s="30" t="s">
        <v>563</v>
      </c>
      <c r="S820" s="32"/>
      <c r="T820" s="32"/>
      <c r="U820" s="32"/>
    </row>
    <row r="821" spans="1:207" s="33" customFormat="1" ht="30" customHeight="1" x14ac:dyDescent="0.25">
      <c r="A821" s="309">
        <f>IF(B821&lt;&gt;"",MAX(A$1:A820)+1,"")</f>
        <v>733</v>
      </c>
      <c r="B821" s="317" t="s">
        <v>2394</v>
      </c>
      <c r="C821" s="307">
        <v>1976</v>
      </c>
      <c r="D821" s="309" t="s">
        <v>1844</v>
      </c>
      <c r="E821" s="307" t="s">
        <v>18</v>
      </c>
      <c r="F821" s="307">
        <v>9</v>
      </c>
      <c r="G821" s="307">
        <v>4</v>
      </c>
      <c r="H821" s="311">
        <v>9631.7999999999993</v>
      </c>
      <c r="I821" s="311">
        <v>0</v>
      </c>
      <c r="J821" s="311">
        <v>7542.9</v>
      </c>
      <c r="K821" s="211">
        <f t="shared" si="264"/>
        <v>42381760.999999993</v>
      </c>
      <c r="L821" s="211">
        <v>0</v>
      </c>
      <c r="M821" s="211">
        <v>0</v>
      </c>
      <c r="N821" s="211">
        <v>0</v>
      </c>
      <c r="O821" s="211">
        <f>IFERROR(
  IF(LOOKUP(2,1/($R$16:$R821&lt;&gt;""),$R$16:$R821)="12.2026",
    VLOOKUP(LOOKUP(2,1/($B$16:$B821&lt;&gt;""),$B$16:$B821), [1]Лист1!$C$12:$D$1205, 2, 0),
  IF(LOOKUP(2,1/($R$16:$R821&lt;&gt;""),$R$16:$R821)="12.2027",
    VLOOKUP(LOOKUP(2,1/($B$16:$B821&lt;&gt;""),$B$16:$B821), [1]Лист1!$C$1209:$D$2016, 2, 0),
  IF(LOOKUP(2,1/($R$16:$R821&lt;&gt;""),$R$16:$R821)="12.2028",
    VLOOKUP(LOOKUP(2,1/($B$16:$B821&lt;&gt;""),$B$16:$B821), [1]Лист1!$C$2020:$D$2907, 2, 0),
  ""))), "")</f>
        <v>42381760.999999993</v>
      </c>
      <c r="P821" s="211">
        <f t="shared" si="259"/>
        <v>4400.191137689736</v>
      </c>
      <c r="Q821" s="237">
        <v>9673</v>
      </c>
      <c r="R821" s="30" t="s">
        <v>564</v>
      </c>
      <c r="S821" s="32"/>
      <c r="T821" s="32"/>
      <c r="U821" s="32"/>
    </row>
    <row r="822" spans="1:207" s="33" customFormat="1" ht="30" customHeight="1" x14ac:dyDescent="0.25">
      <c r="A822" s="310"/>
      <c r="B822" s="318"/>
      <c r="C822" s="308"/>
      <c r="D822" s="310"/>
      <c r="E822" s="308"/>
      <c r="F822" s="308"/>
      <c r="G822" s="308"/>
      <c r="H822" s="312"/>
      <c r="I822" s="312"/>
      <c r="J822" s="312"/>
      <c r="K822" s="211">
        <f t="shared" ref="K822" si="266">SUM(L822:O822)</f>
        <v>25975675</v>
      </c>
      <c r="L822" s="211">
        <v>0</v>
      </c>
      <c r="M822" s="211">
        <v>0</v>
      </c>
      <c r="N822" s="211">
        <v>0</v>
      </c>
      <c r="O822" s="211">
        <f>IFERROR(
  IF(LOOKUP(2,1/($R$16:$R822&lt;&gt;""),$R$16:$R822)="12.2026",
    VLOOKUP(LOOKUP(2,1/($B$16:$B822&lt;&gt;""),$B$16:$B822), [1]Лист1!$C$12:$D$1205, 2, 0),
  IF(LOOKUP(2,1/($R$16:$R822&lt;&gt;""),$R$16:$R822)="12.2027",
    VLOOKUP(LOOKUP(2,1/($B$16:$B822&lt;&gt;""),$B$16:$B822), [1]Лист1!$C$1209:$D$2016, 2, 0),
  IF(LOOKUP(2,1/($R$16:$R822&lt;&gt;""),$R$16:$R822)="12.2028",
    VLOOKUP(LOOKUP(2,1/($B$16:$B822&lt;&gt;""),$B$16:$B822), [1]Лист1!$C$2020:$D$2907, 2, 0),
  ""))), "")</f>
        <v>25975675</v>
      </c>
      <c r="P822" s="211">
        <f>K822/H821</f>
        <v>2696.8661101767066</v>
      </c>
      <c r="Q822" s="211">
        <v>9673</v>
      </c>
      <c r="R822" s="30" t="s">
        <v>563</v>
      </c>
      <c r="S822" s="32"/>
      <c r="T822" s="32"/>
      <c r="U822" s="32"/>
    </row>
    <row r="823" spans="1:207" s="20" customFormat="1" ht="30" customHeight="1" x14ac:dyDescent="0.25">
      <c r="A823" s="212">
        <f>IF(B823&lt;&gt;"",MAX(A$1:A822)+1,"")</f>
        <v>734</v>
      </c>
      <c r="B823" s="34" t="s">
        <v>926</v>
      </c>
      <c r="C823" s="212">
        <v>1969</v>
      </c>
      <c r="D823" s="35" t="s">
        <v>1844</v>
      </c>
      <c r="E823" s="212" t="s">
        <v>16</v>
      </c>
      <c r="F823" s="36">
        <v>3</v>
      </c>
      <c r="G823" s="37">
        <v>2</v>
      </c>
      <c r="H823" s="211">
        <v>1860.3</v>
      </c>
      <c r="I823" s="211">
        <v>0</v>
      </c>
      <c r="J823" s="211">
        <v>940.7</v>
      </c>
      <c r="K823" s="211">
        <f t="shared" si="264"/>
        <v>15221289.5</v>
      </c>
      <c r="L823" s="211">
        <v>0</v>
      </c>
      <c r="M823" s="211">
        <v>0</v>
      </c>
      <c r="N823" s="211">
        <v>0</v>
      </c>
      <c r="O823" s="211">
        <f>IFERROR(
  IF(LOOKUP(2,1/($R$16:$R823&lt;&gt;""),$R$16:$R823)="12.2026",
    VLOOKUP(LOOKUP(2,1/($B$16:$B823&lt;&gt;""),$B$16:$B823), [1]Лист1!$C$12:$D$1205, 2, 0),
  IF(LOOKUP(2,1/($R$16:$R823&lt;&gt;""),$R$16:$R823)="12.2027",
    VLOOKUP(LOOKUP(2,1/($B$16:$B823&lt;&gt;""),$B$16:$B823), [1]Лист1!$C$1209:$D$2016, 2, 0),
  IF(LOOKUP(2,1/($R$16:$R823&lt;&gt;""),$R$16:$R823)="12.2028",
    VLOOKUP(LOOKUP(2,1/($B$16:$B823&lt;&gt;""),$B$16:$B823), [1]Лист1!$C$2020:$D$2907, 2, 0),
  ""))), "")</f>
        <v>15221289.5</v>
      </c>
      <c r="P823" s="211">
        <f t="shared" si="259"/>
        <v>8182.1692737730473</v>
      </c>
      <c r="Q823" s="211">
        <v>9673</v>
      </c>
      <c r="R823" s="218" t="s">
        <v>563</v>
      </c>
      <c r="S823" s="38"/>
    </row>
    <row r="824" spans="1:207" s="33" customFormat="1" ht="30" customHeight="1" x14ac:dyDescent="0.25">
      <c r="A824" s="309">
        <f>IF(B824&lt;&gt;"",MAX(A$1:A823)+1,"")</f>
        <v>735</v>
      </c>
      <c r="B824" s="317" t="s">
        <v>2395</v>
      </c>
      <c r="C824" s="309">
        <v>1987</v>
      </c>
      <c r="D824" s="307" t="s">
        <v>1844</v>
      </c>
      <c r="E824" s="307" t="s">
        <v>16</v>
      </c>
      <c r="F824" s="331">
        <v>3</v>
      </c>
      <c r="G824" s="331">
        <v>2</v>
      </c>
      <c r="H824" s="348">
        <v>1815.1</v>
      </c>
      <c r="I824" s="357">
        <v>0</v>
      </c>
      <c r="J824" s="348">
        <v>859.1</v>
      </c>
      <c r="K824" s="191">
        <f t="shared" si="264"/>
        <v>2944535</v>
      </c>
      <c r="L824" s="191">
        <v>0</v>
      </c>
      <c r="M824" s="191">
        <v>0</v>
      </c>
      <c r="N824" s="191">
        <v>0</v>
      </c>
      <c r="O824" s="211">
        <f>IFERROR(
  IF(LOOKUP(2,1/($R$16:$R824&lt;&gt;""),$R$16:$R824)="12.2026",
    VLOOKUP(LOOKUP(2,1/($B$16:$B824&lt;&gt;""),$B$16:$B824), [1]Лист1!$C$12:$D$1205, 2, 0),
  IF(LOOKUP(2,1/($R$16:$R824&lt;&gt;""),$R$16:$R824)="12.2027",
    VLOOKUP(LOOKUP(2,1/($B$16:$B824&lt;&gt;""),$B$16:$B824), [1]Лист1!$C$1209:$D$2016, 2, 0),
  IF(LOOKUP(2,1/($R$16:$R824&lt;&gt;""),$R$16:$R824)="12.2028",
    VLOOKUP(LOOKUP(2,1/($B$16:$B824&lt;&gt;""),$B$16:$B824), [1]Лист1!$C$2020:$D$2907, 2, 0),
  ""))), "")</f>
        <v>2944535</v>
      </c>
      <c r="P824" s="191">
        <f t="shared" si="259"/>
        <v>1622.2439535011845</v>
      </c>
      <c r="Q824" s="195">
        <v>9673</v>
      </c>
      <c r="R824" s="94" t="s">
        <v>565</v>
      </c>
      <c r="S824" s="32"/>
      <c r="T824" s="32"/>
      <c r="U824" s="32"/>
    </row>
    <row r="825" spans="1:207" s="33" customFormat="1" ht="30" customHeight="1" x14ac:dyDescent="0.25">
      <c r="A825" s="310"/>
      <c r="B825" s="318"/>
      <c r="C825" s="310"/>
      <c r="D825" s="308"/>
      <c r="E825" s="308"/>
      <c r="F825" s="332"/>
      <c r="G825" s="332"/>
      <c r="H825" s="349"/>
      <c r="I825" s="358"/>
      <c r="J825" s="349"/>
      <c r="K825" s="191">
        <f t="shared" ref="K825:K837" si="267">SUM(L825:O825)</f>
        <v>6990942.3999999994</v>
      </c>
      <c r="L825" s="191">
        <v>0</v>
      </c>
      <c r="M825" s="191">
        <v>0</v>
      </c>
      <c r="N825" s="191">
        <v>0</v>
      </c>
      <c r="O825" s="211">
        <f>IFERROR(
  IF(LOOKUP(2,1/($R$16:$R825&lt;&gt;""),$R$16:$R825)="12.2026",
    VLOOKUP(LOOKUP(2,1/($B$16:$B825&lt;&gt;""),$B$16:$B825), [1]Лист1!$C$12:$D$1205, 2, 0),
  IF(LOOKUP(2,1/($R$16:$R825&lt;&gt;""),$R$16:$R825)="12.2027",
    VLOOKUP(LOOKUP(2,1/($B$16:$B825&lt;&gt;""),$B$16:$B825), [1]Лист1!$C$1209:$D$2016, 2, 0),
  IF(LOOKUP(2,1/($R$16:$R825&lt;&gt;""),$R$16:$R825)="12.2028",
    VLOOKUP(LOOKUP(2,1/($B$16:$B825&lt;&gt;""),$B$16:$B825), [1]Лист1!$C$2020:$D$2907, 2, 0),
  ""))), "")</f>
        <v>6990942.3999999994</v>
      </c>
      <c r="P825" s="191">
        <f>K825/H824</f>
        <v>3851.5466916423338</v>
      </c>
      <c r="Q825" s="195">
        <v>9673</v>
      </c>
      <c r="R825" s="94" t="s">
        <v>564</v>
      </c>
      <c r="S825" s="32"/>
      <c r="T825" s="32"/>
      <c r="U825" s="32"/>
    </row>
    <row r="826" spans="1:207" s="111" customFormat="1" ht="30" customHeight="1" x14ac:dyDescent="0.25">
      <c r="A826" s="212">
        <f>IF(B826&lt;&gt;"",MAX(A$1:A825)+1,"")</f>
        <v>736</v>
      </c>
      <c r="B826" s="34" t="s">
        <v>2682</v>
      </c>
      <c r="C826" s="212">
        <v>1971</v>
      </c>
      <c r="D826" s="35" t="s">
        <v>1844</v>
      </c>
      <c r="E826" s="212" t="s">
        <v>16</v>
      </c>
      <c r="F826" s="36">
        <v>5</v>
      </c>
      <c r="G826" s="37">
        <v>1</v>
      </c>
      <c r="H826" s="211">
        <v>4908.7</v>
      </c>
      <c r="I826" s="211">
        <v>0</v>
      </c>
      <c r="J826" s="211">
        <v>3526.5</v>
      </c>
      <c r="K826" s="211">
        <f t="shared" si="267"/>
        <v>135515.4</v>
      </c>
      <c r="L826" s="211">
        <v>0</v>
      </c>
      <c r="M826" s="211">
        <v>0</v>
      </c>
      <c r="N826" s="211">
        <v>0</v>
      </c>
      <c r="O826" s="211">
        <f>IFERROR(
  IF(LOOKUP(2,1/($R$16:$R826&lt;&gt;""),$R$16:$R826)="12.2026",
    VLOOKUP(LOOKUP(2,1/($B$16:$B826&lt;&gt;""),$B$16:$B826), [1]Лист1!$C$12:$D$1205, 2, 0),
  IF(LOOKUP(2,1/($R$16:$R826&lt;&gt;""),$R$16:$R826)="12.2027",
    VLOOKUP(LOOKUP(2,1/($B$16:$B826&lt;&gt;""),$B$16:$B826), [1]Лист1!$C$1209:$D$2016, 2, 0),
  IF(LOOKUP(2,1/($R$16:$R826&lt;&gt;""),$R$16:$R826)="12.2028",
    VLOOKUP(LOOKUP(2,1/($B$16:$B826&lt;&gt;""),$B$16:$B826), [1]Лист1!$C$2020:$D$2907, 2, 0),
  ""))), "")</f>
        <v>135515.4</v>
      </c>
      <c r="P826" s="211">
        <f t="shared" ref="P826:P837" si="268">K826/H826</f>
        <v>27.607187238983844</v>
      </c>
      <c r="Q826" s="211">
        <v>9673</v>
      </c>
      <c r="R826" s="218" t="s">
        <v>564</v>
      </c>
      <c r="V826" s="112"/>
      <c r="W826" s="112"/>
      <c r="X826" s="112"/>
      <c r="Y826" s="112"/>
      <c r="Z826" s="112"/>
      <c r="AA826" s="112"/>
      <c r="AB826" s="112"/>
      <c r="AC826" s="112"/>
      <c r="AD826" s="112"/>
      <c r="AE826" s="112"/>
      <c r="AF826" s="112"/>
      <c r="AG826" s="112"/>
      <c r="AH826" s="112"/>
      <c r="AI826" s="112"/>
      <c r="AJ826" s="112"/>
      <c r="AK826" s="112"/>
      <c r="AL826" s="112"/>
      <c r="AM826" s="112"/>
      <c r="AN826" s="112"/>
      <c r="AO826" s="112"/>
      <c r="AP826" s="112"/>
      <c r="AQ826" s="112"/>
      <c r="AR826" s="112"/>
      <c r="AS826" s="112"/>
      <c r="AT826" s="112"/>
      <c r="AU826" s="112"/>
      <c r="AV826" s="112"/>
      <c r="AW826" s="112"/>
      <c r="AX826" s="112"/>
      <c r="AY826" s="112"/>
      <c r="AZ826" s="112"/>
      <c r="BA826" s="112"/>
      <c r="BB826" s="112"/>
      <c r="BC826" s="112"/>
      <c r="BD826" s="112"/>
      <c r="BE826" s="112"/>
      <c r="BF826" s="112"/>
      <c r="BG826" s="112"/>
      <c r="BH826" s="112"/>
      <c r="BI826" s="112"/>
      <c r="BJ826" s="112"/>
      <c r="BK826" s="112"/>
      <c r="BL826" s="112"/>
      <c r="BM826" s="112"/>
      <c r="BN826" s="112"/>
      <c r="BO826" s="112"/>
      <c r="BP826" s="112"/>
      <c r="BQ826" s="112"/>
      <c r="BR826" s="112"/>
      <c r="BS826" s="112"/>
      <c r="BT826" s="112"/>
      <c r="BU826" s="112"/>
      <c r="BV826" s="112"/>
      <c r="BW826" s="112"/>
      <c r="BX826" s="112"/>
      <c r="BY826" s="112"/>
      <c r="BZ826" s="112"/>
      <c r="CA826" s="112"/>
      <c r="CB826" s="112"/>
      <c r="CC826" s="112"/>
      <c r="CD826" s="112"/>
      <c r="CE826" s="112"/>
      <c r="CF826" s="112"/>
      <c r="CG826" s="112"/>
      <c r="CH826" s="112"/>
      <c r="CI826" s="112"/>
      <c r="CJ826" s="112"/>
      <c r="CK826" s="112"/>
      <c r="CL826" s="112"/>
      <c r="CM826" s="112"/>
      <c r="CN826" s="112"/>
      <c r="CO826" s="112"/>
      <c r="CP826" s="112"/>
      <c r="CQ826" s="112"/>
      <c r="CR826" s="112"/>
      <c r="CS826" s="112"/>
      <c r="CT826" s="112"/>
      <c r="CU826" s="112"/>
      <c r="CV826" s="112"/>
      <c r="CW826" s="112"/>
      <c r="CX826" s="112"/>
      <c r="CY826" s="112"/>
      <c r="CZ826" s="112"/>
      <c r="DA826" s="112"/>
      <c r="DB826" s="112"/>
      <c r="DC826" s="112"/>
      <c r="DD826" s="112"/>
      <c r="DE826" s="112"/>
      <c r="DF826" s="112"/>
      <c r="DG826" s="112"/>
      <c r="DH826" s="112"/>
      <c r="DI826" s="112"/>
      <c r="DJ826" s="112"/>
      <c r="DK826" s="112"/>
      <c r="DL826" s="112"/>
      <c r="DM826" s="112"/>
      <c r="DN826" s="112"/>
      <c r="DO826" s="112"/>
      <c r="DP826" s="112"/>
      <c r="DQ826" s="112"/>
      <c r="DR826" s="112"/>
      <c r="DS826" s="112"/>
      <c r="DT826" s="112"/>
      <c r="DU826" s="112"/>
      <c r="DV826" s="112"/>
      <c r="DW826" s="112"/>
      <c r="DX826" s="112"/>
      <c r="DY826" s="112"/>
      <c r="DZ826" s="112"/>
      <c r="EA826" s="112"/>
      <c r="EB826" s="112"/>
      <c r="EC826" s="112"/>
      <c r="ED826" s="112"/>
      <c r="EE826" s="112"/>
      <c r="EF826" s="112"/>
      <c r="EG826" s="112"/>
      <c r="EH826" s="112"/>
      <c r="EI826" s="112"/>
      <c r="EJ826" s="112"/>
      <c r="EK826" s="112"/>
      <c r="EL826" s="112"/>
      <c r="EM826" s="112"/>
      <c r="EN826" s="112"/>
      <c r="EO826" s="112"/>
      <c r="EP826" s="112"/>
      <c r="EQ826" s="112"/>
      <c r="ER826" s="112"/>
      <c r="ES826" s="112"/>
      <c r="ET826" s="112"/>
      <c r="EU826" s="112"/>
      <c r="EV826" s="112"/>
      <c r="EW826" s="112"/>
      <c r="EX826" s="112"/>
      <c r="EY826" s="112"/>
      <c r="EZ826" s="112"/>
      <c r="FA826" s="112"/>
      <c r="FB826" s="112"/>
      <c r="FC826" s="112"/>
      <c r="FD826" s="112"/>
      <c r="FE826" s="112"/>
      <c r="FF826" s="112"/>
      <c r="FG826" s="112"/>
      <c r="FH826" s="112"/>
      <c r="FI826" s="112"/>
      <c r="FJ826" s="112"/>
      <c r="FK826" s="112"/>
      <c r="FL826" s="112"/>
      <c r="FM826" s="112"/>
      <c r="FN826" s="112"/>
      <c r="FO826" s="112"/>
      <c r="FP826" s="112"/>
      <c r="FQ826" s="112"/>
      <c r="FR826" s="112"/>
      <c r="FS826" s="112"/>
      <c r="FT826" s="112"/>
      <c r="FU826" s="112"/>
      <c r="FV826" s="112"/>
      <c r="FW826" s="112"/>
      <c r="FX826" s="112"/>
      <c r="FY826" s="112"/>
      <c r="FZ826" s="112"/>
      <c r="GA826" s="112"/>
      <c r="GB826" s="112"/>
      <c r="GC826" s="112"/>
      <c r="GD826" s="112"/>
      <c r="GE826" s="112"/>
      <c r="GF826" s="112"/>
      <c r="GG826" s="112"/>
      <c r="GH826" s="112"/>
      <c r="GI826" s="112"/>
      <c r="GJ826" s="112"/>
      <c r="GK826" s="112"/>
      <c r="GL826" s="112"/>
      <c r="GM826" s="112"/>
      <c r="GN826" s="112"/>
      <c r="GO826" s="112"/>
      <c r="GP826" s="112"/>
      <c r="GQ826" s="112"/>
      <c r="GR826" s="112"/>
      <c r="GS826" s="112"/>
      <c r="GT826" s="112"/>
      <c r="GU826" s="112"/>
      <c r="GV826" s="112"/>
      <c r="GW826" s="112"/>
      <c r="GX826" s="112"/>
      <c r="GY826" s="112"/>
    </row>
    <row r="827" spans="1:207" s="20" customFormat="1" ht="30" customHeight="1" x14ac:dyDescent="0.25">
      <c r="A827" s="212">
        <f>IF(B827&lt;&gt;"",MAX(A$1:A826)+1,"")</f>
        <v>737</v>
      </c>
      <c r="B827" s="34" t="s">
        <v>2683</v>
      </c>
      <c r="C827" s="212">
        <v>1971</v>
      </c>
      <c r="D827" s="35" t="s">
        <v>1844</v>
      </c>
      <c r="E827" s="212" t="s">
        <v>16</v>
      </c>
      <c r="F827" s="36">
        <v>5</v>
      </c>
      <c r="G827" s="37">
        <v>3</v>
      </c>
      <c r="H827" s="211">
        <v>5249.7</v>
      </c>
      <c r="I827" s="211">
        <v>152.6</v>
      </c>
      <c r="J827" s="211">
        <v>2570.6</v>
      </c>
      <c r="K827" s="211">
        <f t="shared" si="267"/>
        <v>145206.43</v>
      </c>
      <c r="L827" s="211">
        <v>0</v>
      </c>
      <c r="M827" s="211">
        <v>0</v>
      </c>
      <c r="N827" s="211">
        <v>0</v>
      </c>
      <c r="O827" s="211">
        <f>IFERROR(
  IF(LOOKUP(2,1/($R$16:$R827&lt;&gt;""),$R$16:$R827)="12.2026",
    VLOOKUP(LOOKUP(2,1/($B$16:$B827&lt;&gt;""),$B$16:$B827), [1]Лист1!$C$12:$D$1205, 2, 0),
  IF(LOOKUP(2,1/($R$16:$R827&lt;&gt;""),$R$16:$R827)="12.2027",
    VLOOKUP(LOOKUP(2,1/($B$16:$B827&lt;&gt;""),$B$16:$B827), [1]Лист1!$C$1209:$D$2016, 2, 0),
  IF(LOOKUP(2,1/($R$16:$R827&lt;&gt;""),$R$16:$R827)="12.2028",
    VLOOKUP(LOOKUP(2,1/($B$16:$B827&lt;&gt;""),$B$16:$B827), [1]Лист1!$C$2020:$D$2907, 2, 0),
  ""))), "")</f>
        <v>145206.43</v>
      </c>
      <c r="P827" s="211">
        <f t="shared" si="268"/>
        <v>27.659948187515475</v>
      </c>
      <c r="Q827" s="211">
        <v>9673</v>
      </c>
      <c r="R827" s="218" t="s">
        <v>564</v>
      </c>
      <c r="S827" s="38"/>
    </row>
    <row r="828" spans="1:207" s="48" customFormat="1" ht="30" customHeight="1" x14ac:dyDescent="0.25">
      <c r="A828" s="212">
        <f>IF(B828&lt;&gt;"",MAX(A$1:A827)+1,"")</f>
        <v>738</v>
      </c>
      <c r="B828" s="34" t="s">
        <v>927</v>
      </c>
      <c r="C828" s="212">
        <v>1972</v>
      </c>
      <c r="D828" s="35" t="s">
        <v>1844</v>
      </c>
      <c r="E828" s="212" t="s">
        <v>16</v>
      </c>
      <c r="F828" s="36">
        <v>6</v>
      </c>
      <c r="G828" s="37">
        <v>4</v>
      </c>
      <c r="H828" s="211">
        <v>4652.3</v>
      </c>
      <c r="I828" s="211">
        <v>209.6</v>
      </c>
      <c r="J828" s="211">
        <v>3401.6</v>
      </c>
      <c r="K828" s="211">
        <f t="shared" si="267"/>
        <v>29163075.199999999</v>
      </c>
      <c r="L828" s="211">
        <v>0</v>
      </c>
      <c r="M828" s="211">
        <v>0</v>
      </c>
      <c r="N828" s="211">
        <v>0</v>
      </c>
      <c r="O828" s="211">
        <f>IFERROR(
  IF(LOOKUP(2,1/($R$16:$R828&lt;&gt;""),$R$16:$R828)="12.2026",
    VLOOKUP(LOOKUP(2,1/($B$16:$B828&lt;&gt;""),$B$16:$B828), [1]Лист1!$C$12:$D$1205, 2, 0),
  IF(LOOKUP(2,1/($R$16:$R828&lt;&gt;""),$R$16:$R828)="12.2027",
    VLOOKUP(LOOKUP(2,1/($B$16:$B828&lt;&gt;""),$B$16:$B828), [1]Лист1!$C$1209:$D$2016, 2, 0),
  IF(LOOKUP(2,1/($R$16:$R828&lt;&gt;""),$R$16:$R828)="12.2028",
    VLOOKUP(LOOKUP(2,1/($B$16:$B828&lt;&gt;""),$B$16:$B828), [1]Лист1!$C$2020:$D$2907, 2, 0),
  ""))), "")</f>
        <v>29163075.199999999</v>
      </c>
      <c r="P828" s="211">
        <f t="shared" si="268"/>
        <v>6268.5285127786256</v>
      </c>
      <c r="Q828" s="211">
        <v>9673</v>
      </c>
      <c r="R828" s="218" t="s">
        <v>563</v>
      </c>
      <c r="V828" s="49"/>
      <c r="W828" s="49"/>
      <c r="X828" s="49"/>
      <c r="Y828" s="49"/>
      <c r="Z828" s="49"/>
      <c r="AA828" s="49"/>
      <c r="AB828" s="49"/>
      <c r="AC828" s="49"/>
      <c r="AD828" s="49"/>
      <c r="AE828" s="49"/>
      <c r="AF828" s="49"/>
      <c r="AG828" s="49"/>
      <c r="AH828" s="49"/>
      <c r="AI828" s="49"/>
      <c r="AJ828" s="49"/>
      <c r="AK828" s="49"/>
      <c r="AL828" s="49"/>
      <c r="AM828" s="49"/>
      <c r="AN828" s="49"/>
      <c r="AO828" s="49"/>
      <c r="AP828" s="49"/>
      <c r="AQ828" s="49"/>
      <c r="AR828" s="49"/>
      <c r="AS828" s="49"/>
      <c r="AT828" s="49"/>
      <c r="AU828" s="49"/>
      <c r="AV828" s="49"/>
      <c r="AW828" s="49"/>
      <c r="AX828" s="49"/>
      <c r="AY828" s="49"/>
      <c r="AZ828" s="49"/>
      <c r="BA828" s="49"/>
      <c r="BB828" s="49"/>
      <c r="BC828" s="49"/>
      <c r="BD828" s="49"/>
      <c r="BE828" s="49"/>
      <c r="BF828" s="49"/>
      <c r="BG828" s="49"/>
      <c r="BH828" s="49"/>
      <c r="BI828" s="49"/>
      <c r="BJ828" s="49"/>
      <c r="BK828" s="49"/>
      <c r="BL828" s="49"/>
      <c r="BM828" s="49"/>
      <c r="BN828" s="49"/>
      <c r="BO828" s="49"/>
      <c r="BP828" s="49"/>
      <c r="BQ828" s="49"/>
      <c r="BR828" s="49"/>
      <c r="BS828" s="49"/>
      <c r="BT828" s="49"/>
      <c r="BU828" s="49"/>
      <c r="BV828" s="49"/>
      <c r="BW828" s="49"/>
      <c r="BX828" s="49"/>
      <c r="BY828" s="49"/>
      <c r="BZ828" s="49"/>
      <c r="CA828" s="49"/>
      <c r="CB828" s="49"/>
      <c r="CC828" s="49"/>
      <c r="CD828" s="49"/>
      <c r="CE828" s="49"/>
      <c r="CF828" s="49"/>
      <c r="CG828" s="49"/>
      <c r="CH828" s="49"/>
      <c r="CI828" s="49"/>
      <c r="CJ828" s="49"/>
      <c r="CK828" s="49"/>
      <c r="CL828" s="49"/>
      <c r="CM828" s="49"/>
      <c r="CN828" s="49"/>
      <c r="CO828" s="49"/>
      <c r="CP828" s="49"/>
      <c r="CQ828" s="49"/>
      <c r="CR828" s="49"/>
      <c r="CS828" s="49"/>
      <c r="CT828" s="49"/>
      <c r="CU828" s="49"/>
      <c r="CV828" s="49"/>
      <c r="CW828" s="49"/>
      <c r="CX828" s="49"/>
      <c r="CY828" s="49"/>
      <c r="CZ828" s="49"/>
      <c r="DA828" s="49"/>
      <c r="DB828" s="49"/>
      <c r="DC828" s="49"/>
      <c r="DD828" s="49"/>
      <c r="DE828" s="49"/>
      <c r="DF828" s="49"/>
      <c r="DG828" s="49"/>
      <c r="DH828" s="49"/>
      <c r="DI828" s="49"/>
      <c r="DJ828" s="49"/>
      <c r="DK828" s="49"/>
      <c r="DL828" s="49"/>
      <c r="DM828" s="49"/>
      <c r="DN828" s="49"/>
      <c r="DO828" s="49"/>
      <c r="DP828" s="49"/>
      <c r="DQ828" s="49"/>
      <c r="DR828" s="49"/>
      <c r="DS828" s="49"/>
      <c r="DT828" s="49"/>
      <c r="DU828" s="49"/>
      <c r="DV828" s="49"/>
      <c r="DW828" s="49"/>
      <c r="DX828" s="49"/>
      <c r="DY828" s="49"/>
      <c r="DZ828" s="49"/>
      <c r="EA828" s="49"/>
      <c r="EB828" s="49"/>
      <c r="EC828" s="49"/>
      <c r="ED828" s="49"/>
      <c r="EE828" s="49"/>
      <c r="EF828" s="49"/>
      <c r="EG828" s="49"/>
      <c r="EH828" s="49"/>
      <c r="EI828" s="49"/>
      <c r="EJ828" s="49"/>
      <c r="EK828" s="49"/>
      <c r="EL828" s="49"/>
      <c r="EM828" s="49"/>
      <c r="EN828" s="49"/>
      <c r="EO828" s="49"/>
      <c r="EP828" s="49"/>
      <c r="EQ828" s="49"/>
      <c r="ER828" s="49"/>
      <c r="ES828" s="49"/>
      <c r="ET828" s="49"/>
      <c r="EU828" s="49"/>
      <c r="EV828" s="49"/>
      <c r="EW828" s="49"/>
      <c r="EX828" s="49"/>
      <c r="EY828" s="49"/>
      <c r="EZ828" s="49"/>
      <c r="FA828" s="49"/>
      <c r="FB828" s="49"/>
      <c r="FC828" s="49"/>
      <c r="FD828" s="49"/>
      <c r="FE828" s="49"/>
      <c r="FF828" s="49"/>
      <c r="FG828" s="49"/>
      <c r="FH828" s="49"/>
      <c r="FI828" s="49"/>
      <c r="FJ828" s="49"/>
      <c r="FK828" s="49"/>
      <c r="FL828" s="49"/>
      <c r="FM828" s="49"/>
      <c r="FN828" s="49"/>
      <c r="FO828" s="49"/>
      <c r="FP828" s="49"/>
      <c r="FQ828" s="49"/>
      <c r="FR828" s="49"/>
      <c r="FS828" s="49"/>
      <c r="FT828" s="49"/>
      <c r="FU828" s="49"/>
      <c r="FV828" s="49"/>
      <c r="FW828" s="49"/>
      <c r="FX828" s="49"/>
      <c r="FY828" s="49"/>
      <c r="FZ828" s="49"/>
      <c r="GA828" s="49"/>
      <c r="GB828" s="49"/>
      <c r="GC828" s="49"/>
      <c r="GD828" s="49"/>
      <c r="GE828" s="49"/>
      <c r="GF828" s="49"/>
      <c r="GG828" s="49"/>
      <c r="GH828" s="49"/>
      <c r="GI828" s="49"/>
      <c r="GJ828" s="49"/>
      <c r="GK828" s="49"/>
      <c r="GL828" s="49"/>
      <c r="GM828" s="49"/>
      <c r="GN828" s="49"/>
      <c r="GO828" s="49"/>
      <c r="GP828" s="49"/>
      <c r="GQ828" s="49"/>
      <c r="GR828" s="49"/>
      <c r="GS828" s="49"/>
      <c r="GT828" s="49"/>
      <c r="GU828" s="49"/>
      <c r="GV828" s="49"/>
      <c r="GW828" s="49"/>
      <c r="GX828" s="49"/>
      <c r="GY828" s="49"/>
    </row>
    <row r="829" spans="1:207" s="20" customFormat="1" ht="30" customHeight="1" x14ac:dyDescent="0.25">
      <c r="A829" s="212">
        <f>IF(B829&lt;&gt;"",MAX(A$1:A828)+1,"")</f>
        <v>739</v>
      </c>
      <c r="B829" s="34" t="s">
        <v>928</v>
      </c>
      <c r="C829" s="212">
        <v>1970</v>
      </c>
      <c r="D829" s="35" t="s">
        <v>1844</v>
      </c>
      <c r="E829" s="212" t="s">
        <v>16</v>
      </c>
      <c r="F829" s="36">
        <v>5</v>
      </c>
      <c r="G829" s="37">
        <v>4</v>
      </c>
      <c r="H829" s="211">
        <v>4548.8</v>
      </c>
      <c r="I829" s="211">
        <v>2573</v>
      </c>
      <c r="J829" s="211">
        <v>1820.9</v>
      </c>
      <c r="K829" s="211">
        <f t="shared" si="267"/>
        <v>32848911.199999999</v>
      </c>
      <c r="L829" s="211">
        <v>0</v>
      </c>
      <c r="M829" s="211">
        <v>0</v>
      </c>
      <c r="N829" s="211">
        <v>0</v>
      </c>
      <c r="O829" s="211">
        <f>IFERROR(
  IF(LOOKUP(2,1/($R$16:$R829&lt;&gt;""),$R$16:$R829)="12.2026",
    VLOOKUP(LOOKUP(2,1/($B$16:$B829&lt;&gt;""),$B$16:$B829), [1]Лист1!$C$12:$D$1205, 2, 0),
  IF(LOOKUP(2,1/($R$16:$R829&lt;&gt;""),$R$16:$R829)="12.2027",
    VLOOKUP(LOOKUP(2,1/($B$16:$B829&lt;&gt;""),$B$16:$B829), [1]Лист1!$C$1209:$D$2016, 2, 0),
  IF(LOOKUP(2,1/($R$16:$R829&lt;&gt;""),$R$16:$R829)="12.2028",
    VLOOKUP(LOOKUP(2,1/($B$16:$B829&lt;&gt;""),$B$16:$B829), [1]Лист1!$C$2020:$D$2907, 2, 0),
  ""))), "")</f>
        <v>32848911.199999999</v>
      </c>
      <c r="P829" s="211">
        <f t="shared" si="268"/>
        <v>7221.4454801266265</v>
      </c>
      <c r="Q829" s="211">
        <v>9673</v>
      </c>
      <c r="R829" s="218" t="s">
        <v>563</v>
      </c>
      <c r="S829" s="38"/>
    </row>
    <row r="830" spans="1:207" s="48" customFormat="1" ht="30" customHeight="1" x14ac:dyDescent="0.25">
      <c r="A830" s="212">
        <f>IF(B830&lt;&gt;"",MAX(A$1:A829)+1,"")</f>
        <v>740</v>
      </c>
      <c r="B830" s="223" t="s">
        <v>929</v>
      </c>
      <c r="C830" s="212">
        <v>1967</v>
      </c>
      <c r="D830" s="35" t="s">
        <v>1844</v>
      </c>
      <c r="E830" s="212" t="s">
        <v>16</v>
      </c>
      <c r="F830" s="36">
        <v>2</v>
      </c>
      <c r="G830" s="37">
        <v>1</v>
      </c>
      <c r="H830" s="211">
        <v>390.4</v>
      </c>
      <c r="I830" s="211">
        <v>0</v>
      </c>
      <c r="J830" s="211">
        <v>261.10000000000002</v>
      </c>
      <c r="K830" s="211">
        <f t="shared" si="267"/>
        <v>7144307.5999999996</v>
      </c>
      <c r="L830" s="211">
        <v>0</v>
      </c>
      <c r="M830" s="211">
        <v>0</v>
      </c>
      <c r="N830" s="211">
        <v>0</v>
      </c>
      <c r="O830" s="211">
        <f>IFERROR(
  IF(LOOKUP(2,1/($R$16:$R830&lt;&gt;""),$R$16:$R830)="12.2026",
    VLOOKUP(LOOKUP(2,1/($B$16:$B830&lt;&gt;""),$B$16:$B830), [1]Лист1!$C$12:$D$1205, 2, 0),
  IF(LOOKUP(2,1/($R$16:$R830&lt;&gt;""),$R$16:$R830)="12.2027",
    VLOOKUP(LOOKUP(2,1/($B$16:$B830&lt;&gt;""),$B$16:$B830), [1]Лист1!$C$1209:$D$2016, 2, 0),
  IF(LOOKUP(2,1/($R$16:$R830&lt;&gt;""),$R$16:$R830)="12.2028",
    VLOOKUP(LOOKUP(2,1/($B$16:$B830&lt;&gt;""),$B$16:$B830), [1]Лист1!$C$2020:$D$2907, 2, 0),
  ""))), "")</f>
        <v>7144307.5999999996</v>
      </c>
      <c r="P830" s="211">
        <f t="shared" si="268"/>
        <v>18299.968237704918</v>
      </c>
      <c r="Q830" s="211">
        <v>9673</v>
      </c>
      <c r="R830" s="218" t="s">
        <v>563</v>
      </c>
      <c r="V830" s="49"/>
      <c r="W830" s="49"/>
      <c r="X830" s="49"/>
      <c r="Y830" s="49"/>
      <c r="Z830" s="49"/>
      <c r="AA830" s="49"/>
      <c r="AB830" s="49"/>
      <c r="AC830" s="49"/>
      <c r="AD830" s="49"/>
      <c r="AE830" s="49"/>
      <c r="AF830" s="49"/>
      <c r="AG830" s="49"/>
      <c r="AH830" s="49"/>
      <c r="AI830" s="49"/>
      <c r="AJ830" s="49"/>
      <c r="AK830" s="49"/>
      <c r="AL830" s="49"/>
      <c r="AM830" s="49"/>
      <c r="AN830" s="49"/>
      <c r="AO830" s="49"/>
      <c r="AP830" s="49"/>
      <c r="AQ830" s="49"/>
      <c r="AR830" s="49"/>
      <c r="AS830" s="49"/>
      <c r="AT830" s="49"/>
      <c r="AU830" s="49"/>
      <c r="AV830" s="49"/>
      <c r="AW830" s="49"/>
      <c r="AX830" s="49"/>
      <c r="AY830" s="49"/>
      <c r="AZ830" s="49"/>
      <c r="BA830" s="49"/>
      <c r="BB830" s="49"/>
      <c r="BC830" s="49"/>
      <c r="BD830" s="49"/>
      <c r="BE830" s="49"/>
      <c r="BF830" s="49"/>
      <c r="BG830" s="49"/>
      <c r="BH830" s="49"/>
      <c r="BI830" s="49"/>
      <c r="BJ830" s="49"/>
      <c r="BK830" s="49"/>
      <c r="BL830" s="49"/>
      <c r="BM830" s="49"/>
      <c r="BN830" s="49"/>
      <c r="BO830" s="49"/>
      <c r="BP830" s="49"/>
      <c r="BQ830" s="49"/>
      <c r="BR830" s="49"/>
      <c r="BS830" s="49"/>
      <c r="BT830" s="49"/>
      <c r="BU830" s="49"/>
      <c r="BV830" s="49"/>
      <c r="BW830" s="49"/>
      <c r="BX830" s="49"/>
      <c r="BY830" s="49"/>
      <c r="BZ830" s="49"/>
      <c r="CA830" s="49"/>
      <c r="CB830" s="49"/>
      <c r="CC830" s="49"/>
      <c r="CD830" s="49"/>
      <c r="CE830" s="49"/>
      <c r="CF830" s="49"/>
      <c r="CG830" s="49"/>
      <c r="CH830" s="49"/>
      <c r="CI830" s="49"/>
      <c r="CJ830" s="49"/>
      <c r="CK830" s="49"/>
      <c r="CL830" s="49"/>
      <c r="CM830" s="49"/>
      <c r="CN830" s="49"/>
      <c r="CO830" s="49"/>
      <c r="CP830" s="49"/>
      <c r="CQ830" s="49"/>
      <c r="CR830" s="49"/>
      <c r="CS830" s="49"/>
      <c r="CT830" s="49"/>
      <c r="CU830" s="49"/>
      <c r="CV830" s="49"/>
      <c r="CW830" s="49"/>
      <c r="CX830" s="49"/>
      <c r="CY830" s="49"/>
      <c r="CZ830" s="49"/>
      <c r="DA830" s="49"/>
      <c r="DB830" s="49"/>
      <c r="DC830" s="49"/>
      <c r="DD830" s="49"/>
      <c r="DE830" s="49"/>
      <c r="DF830" s="49"/>
      <c r="DG830" s="49"/>
      <c r="DH830" s="49"/>
      <c r="DI830" s="49"/>
      <c r="DJ830" s="49"/>
      <c r="DK830" s="49"/>
      <c r="DL830" s="49"/>
      <c r="DM830" s="49"/>
      <c r="DN830" s="49"/>
      <c r="DO830" s="49"/>
      <c r="DP830" s="49"/>
      <c r="DQ830" s="49"/>
      <c r="DR830" s="49"/>
      <c r="DS830" s="49"/>
      <c r="DT830" s="49"/>
      <c r="DU830" s="49"/>
      <c r="DV830" s="49"/>
      <c r="DW830" s="49"/>
      <c r="DX830" s="49"/>
      <c r="DY830" s="49"/>
      <c r="DZ830" s="49"/>
      <c r="EA830" s="49"/>
      <c r="EB830" s="49"/>
      <c r="EC830" s="49"/>
      <c r="ED830" s="49"/>
      <c r="EE830" s="49"/>
      <c r="EF830" s="49"/>
      <c r="EG830" s="49"/>
      <c r="EH830" s="49"/>
      <c r="EI830" s="49"/>
      <c r="EJ830" s="49"/>
      <c r="EK830" s="49"/>
      <c r="EL830" s="49"/>
      <c r="EM830" s="49"/>
      <c r="EN830" s="49"/>
      <c r="EO830" s="49"/>
      <c r="EP830" s="49"/>
      <c r="EQ830" s="49"/>
      <c r="ER830" s="49"/>
      <c r="ES830" s="49"/>
      <c r="ET830" s="49"/>
      <c r="EU830" s="49"/>
      <c r="EV830" s="49"/>
      <c r="EW830" s="49"/>
      <c r="EX830" s="49"/>
      <c r="EY830" s="49"/>
      <c r="EZ830" s="49"/>
      <c r="FA830" s="49"/>
      <c r="FB830" s="49"/>
      <c r="FC830" s="49"/>
      <c r="FD830" s="49"/>
      <c r="FE830" s="49"/>
      <c r="FF830" s="49"/>
      <c r="FG830" s="49"/>
      <c r="FH830" s="49"/>
      <c r="FI830" s="49"/>
      <c r="FJ830" s="49"/>
      <c r="FK830" s="49"/>
      <c r="FL830" s="49"/>
      <c r="FM830" s="49"/>
      <c r="FN830" s="49"/>
      <c r="FO830" s="49"/>
      <c r="FP830" s="49"/>
      <c r="FQ830" s="49"/>
      <c r="FR830" s="49"/>
      <c r="FS830" s="49"/>
      <c r="FT830" s="49"/>
      <c r="FU830" s="49"/>
      <c r="FV830" s="49"/>
      <c r="FW830" s="49"/>
      <c r="FX830" s="49"/>
      <c r="FY830" s="49"/>
      <c r="FZ830" s="49"/>
      <c r="GA830" s="49"/>
      <c r="GB830" s="49"/>
      <c r="GC830" s="49"/>
      <c r="GD830" s="49"/>
      <c r="GE830" s="49"/>
      <c r="GF830" s="49"/>
      <c r="GG830" s="49"/>
      <c r="GH830" s="49"/>
      <c r="GI830" s="49"/>
      <c r="GJ830" s="49"/>
      <c r="GK830" s="49"/>
      <c r="GL830" s="49"/>
      <c r="GM830" s="49"/>
      <c r="GN830" s="49"/>
      <c r="GO830" s="49"/>
      <c r="GP830" s="49"/>
      <c r="GQ830" s="49"/>
      <c r="GR830" s="49"/>
      <c r="GS830" s="49"/>
      <c r="GT830" s="49"/>
      <c r="GU830" s="49"/>
      <c r="GV830" s="49"/>
      <c r="GW830" s="49"/>
      <c r="GX830" s="49"/>
      <c r="GY830" s="49"/>
    </row>
    <row r="831" spans="1:207" s="20" customFormat="1" ht="30" customHeight="1" x14ac:dyDescent="0.25">
      <c r="A831" s="212">
        <f>IF(B831&lt;&gt;"",MAX(A$1:A830)+1,"")</f>
        <v>741</v>
      </c>
      <c r="B831" s="34" t="s">
        <v>95</v>
      </c>
      <c r="C831" s="212">
        <v>1963</v>
      </c>
      <c r="D831" s="35" t="s">
        <v>1844</v>
      </c>
      <c r="E831" s="212" t="s">
        <v>16</v>
      </c>
      <c r="F831" s="36">
        <v>2</v>
      </c>
      <c r="G831" s="37">
        <v>1</v>
      </c>
      <c r="H831" s="211">
        <v>601</v>
      </c>
      <c r="I831" s="211">
        <v>326.10000000000002</v>
      </c>
      <c r="J831" s="211">
        <v>275.10000000000002</v>
      </c>
      <c r="K831" s="211">
        <f t="shared" si="267"/>
        <v>646793</v>
      </c>
      <c r="L831" s="211">
        <v>0</v>
      </c>
      <c r="M831" s="211">
        <v>0</v>
      </c>
      <c r="N831" s="211">
        <v>0</v>
      </c>
      <c r="O831" s="211">
        <f>IFERROR(
  IF(LOOKUP(2,1/($R$16:$R831&lt;&gt;""),$R$16:$R831)="12.2026",
    VLOOKUP(LOOKUP(2,1/($B$16:$B831&lt;&gt;""),$B$16:$B831), [1]Лист1!$C$12:$D$1205, 2, 0),
  IF(LOOKUP(2,1/($R$16:$R831&lt;&gt;""),$R$16:$R831)="12.2027",
    VLOOKUP(LOOKUP(2,1/($B$16:$B831&lt;&gt;""),$B$16:$B831), [1]Лист1!$C$1209:$D$2016, 2, 0),
  IF(LOOKUP(2,1/($R$16:$R831&lt;&gt;""),$R$16:$R831)="12.2028",
    VLOOKUP(LOOKUP(2,1/($B$16:$B831&lt;&gt;""),$B$16:$B831), [1]Лист1!$C$2020:$D$2907, 2, 0),
  ""))), "")</f>
        <v>646793</v>
      </c>
      <c r="P831" s="211">
        <f t="shared" si="268"/>
        <v>1076.1946755407655</v>
      </c>
      <c r="Q831" s="211">
        <v>9673</v>
      </c>
      <c r="R831" s="218" t="s">
        <v>563</v>
      </c>
      <c r="S831" s="38"/>
    </row>
    <row r="832" spans="1:207" s="33" customFormat="1" ht="30" customHeight="1" x14ac:dyDescent="0.25">
      <c r="A832" s="212">
        <f>IF(B832&lt;&gt;"",MAX(A$1:A831)+1,"")</f>
        <v>742</v>
      </c>
      <c r="B832" s="223" t="s">
        <v>2396</v>
      </c>
      <c r="C832" s="212">
        <v>1961</v>
      </c>
      <c r="D832" s="210" t="s">
        <v>1844</v>
      </c>
      <c r="E832" s="210" t="s">
        <v>16</v>
      </c>
      <c r="F832" s="238">
        <v>2</v>
      </c>
      <c r="G832" s="238">
        <v>2</v>
      </c>
      <c r="H832" s="237">
        <v>485.1</v>
      </c>
      <c r="I832" s="239">
        <v>0</v>
      </c>
      <c r="J832" s="237">
        <v>267.7</v>
      </c>
      <c r="K832" s="211">
        <f t="shared" si="267"/>
        <v>3910681.4899999998</v>
      </c>
      <c r="L832" s="211">
        <v>0</v>
      </c>
      <c r="M832" s="211">
        <v>0</v>
      </c>
      <c r="N832" s="211">
        <v>0</v>
      </c>
      <c r="O832" s="211">
        <f>IFERROR(
  IF(LOOKUP(2,1/($R$16:$R832&lt;&gt;""),$R$16:$R832)="12.2026",
    VLOOKUP(LOOKUP(2,1/($B$16:$B832&lt;&gt;""),$B$16:$B832), [1]Лист1!$C$12:$D$1205, 2, 0),
  IF(LOOKUP(2,1/($R$16:$R832&lt;&gt;""),$R$16:$R832)="12.2027",
    VLOOKUP(LOOKUP(2,1/($B$16:$B832&lt;&gt;""),$B$16:$B832), [1]Лист1!$C$1209:$D$2016, 2, 0),
  IF(LOOKUP(2,1/($R$16:$R832&lt;&gt;""),$R$16:$R832)="12.2028",
    VLOOKUP(LOOKUP(2,1/($B$16:$B832&lt;&gt;""),$B$16:$B832), [1]Лист1!$C$2020:$D$2907, 2, 0),
  ""))), "")</f>
        <v>3910681.4899999998</v>
      </c>
      <c r="P832" s="211">
        <f t="shared" si="268"/>
        <v>8061.5986188414754</v>
      </c>
      <c r="Q832" s="237">
        <v>9673</v>
      </c>
      <c r="R832" s="30" t="s">
        <v>565</v>
      </c>
      <c r="S832" s="32"/>
      <c r="T832" s="32"/>
      <c r="U832" s="32"/>
    </row>
    <row r="833" spans="1:207" s="33" customFormat="1" ht="30" customHeight="1" x14ac:dyDescent="0.25">
      <c r="A833" s="212">
        <f>IF(B833&lt;&gt;"",MAX(A$1:A832)+1,"")</f>
        <v>743</v>
      </c>
      <c r="B833" s="223" t="s">
        <v>2397</v>
      </c>
      <c r="C833" s="212">
        <v>1963</v>
      </c>
      <c r="D833" s="210" t="s">
        <v>1844</v>
      </c>
      <c r="E833" s="210" t="s">
        <v>16</v>
      </c>
      <c r="F833" s="238">
        <v>2</v>
      </c>
      <c r="G833" s="238">
        <v>2</v>
      </c>
      <c r="H833" s="237">
        <v>494.5</v>
      </c>
      <c r="I833" s="239">
        <v>0</v>
      </c>
      <c r="J833" s="237">
        <v>275.2</v>
      </c>
      <c r="K833" s="211">
        <f t="shared" si="267"/>
        <v>5019855.09</v>
      </c>
      <c r="L833" s="211">
        <v>0</v>
      </c>
      <c r="M833" s="211">
        <v>0</v>
      </c>
      <c r="N833" s="211">
        <v>0</v>
      </c>
      <c r="O833" s="211">
        <f>IFERROR(
  IF(LOOKUP(2,1/($R$16:$R833&lt;&gt;""),$R$16:$R833)="12.2026",
    VLOOKUP(LOOKUP(2,1/($B$16:$B833&lt;&gt;""),$B$16:$B833), [1]Лист1!$C$12:$D$1205, 2, 0),
  IF(LOOKUP(2,1/($R$16:$R833&lt;&gt;""),$R$16:$R833)="12.2027",
    VLOOKUP(LOOKUP(2,1/($B$16:$B833&lt;&gt;""),$B$16:$B833), [1]Лист1!$C$1209:$D$2016, 2, 0),
  IF(LOOKUP(2,1/($R$16:$R833&lt;&gt;""),$R$16:$R833)="12.2028",
    VLOOKUP(LOOKUP(2,1/($B$16:$B833&lt;&gt;""),$B$16:$B833), [1]Лист1!$C$2020:$D$2907, 2, 0),
  ""))), "")</f>
        <v>5019855.09</v>
      </c>
      <c r="P833" s="211">
        <f t="shared" si="268"/>
        <v>10151.375308392315</v>
      </c>
      <c r="Q833" s="237">
        <v>9673</v>
      </c>
      <c r="R833" s="30" t="s">
        <v>565</v>
      </c>
      <c r="S833" s="32"/>
      <c r="T833" s="32"/>
      <c r="U833" s="32"/>
    </row>
    <row r="834" spans="1:207" s="33" customFormat="1" ht="30" customHeight="1" x14ac:dyDescent="0.25">
      <c r="A834" s="212">
        <f>IF(B834&lt;&gt;"",MAX(A$1:A833)+1,"")</f>
        <v>744</v>
      </c>
      <c r="B834" s="223" t="s">
        <v>2398</v>
      </c>
      <c r="C834" s="212">
        <v>1962</v>
      </c>
      <c r="D834" s="210" t="s">
        <v>1844</v>
      </c>
      <c r="E834" s="210" t="s">
        <v>16</v>
      </c>
      <c r="F834" s="238">
        <v>2</v>
      </c>
      <c r="G834" s="238">
        <v>1</v>
      </c>
      <c r="H834" s="237">
        <v>716.2</v>
      </c>
      <c r="I834" s="239">
        <v>0</v>
      </c>
      <c r="J834" s="237">
        <v>385.9</v>
      </c>
      <c r="K834" s="211">
        <f t="shared" si="267"/>
        <v>5504279.4299999997</v>
      </c>
      <c r="L834" s="211">
        <v>0</v>
      </c>
      <c r="M834" s="211">
        <v>0</v>
      </c>
      <c r="N834" s="211">
        <v>0</v>
      </c>
      <c r="O834" s="211">
        <f>IFERROR(
  IF(LOOKUP(2,1/($R$16:$R834&lt;&gt;""),$R$16:$R834)="12.2026",
    VLOOKUP(LOOKUP(2,1/($B$16:$B834&lt;&gt;""),$B$16:$B834), [1]Лист1!$C$12:$D$1205, 2, 0),
  IF(LOOKUP(2,1/($R$16:$R834&lt;&gt;""),$R$16:$R834)="12.2027",
    VLOOKUP(LOOKUP(2,1/($B$16:$B834&lt;&gt;""),$B$16:$B834), [1]Лист1!$C$1209:$D$2016, 2, 0),
  IF(LOOKUP(2,1/($R$16:$R834&lt;&gt;""),$R$16:$R834)="12.2028",
    VLOOKUP(LOOKUP(2,1/($B$16:$B834&lt;&gt;""),$B$16:$B834), [1]Лист1!$C$2020:$D$2907, 2, 0),
  ""))), "")</f>
        <v>5504279.4299999997</v>
      </c>
      <c r="P834" s="211">
        <f t="shared" si="268"/>
        <v>7685.394345154984</v>
      </c>
      <c r="Q834" s="237">
        <v>9673</v>
      </c>
      <c r="R834" s="30" t="s">
        <v>565</v>
      </c>
      <c r="S834" s="32"/>
      <c r="T834" s="32"/>
      <c r="U834" s="32"/>
    </row>
    <row r="835" spans="1:207" s="33" customFormat="1" ht="30" customHeight="1" x14ac:dyDescent="0.25">
      <c r="A835" s="212">
        <f>IF(B835&lt;&gt;"",MAX(A$1:A834)+1,"")</f>
        <v>745</v>
      </c>
      <c r="B835" s="223" t="s">
        <v>2399</v>
      </c>
      <c r="C835" s="212">
        <v>1937</v>
      </c>
      <c r="D835" s="210" t="s">
        <v>1844</v>
      </c>
      <c r="E835" s="210" t="s">
        <v>16</v>
      </c>
      <c r="F835" s="238">
        <v>3</v>
      </c>
      <c r="G835" s="238">
        <v>3</v>
      </c>
      <c r="H835" s="237">
        <v>2253</v>
      </c>
      <c r="I835" s="237">
        <v>21.1</v>
      </c>
      <c r="J835" s="237">
        <v>1119.3</v>
      </c>
      <c r="K835" s="211">
        <f t="shared" si="267"/>
        <v>10255799</v>
      </c>
      <c r="L835" s="211">
        <v>0</v>
      </c>
      <c r="M835" s="211">
        <v>0</v>
      </c>
      <c r="N835" s="211">
        <v>0</v>
      </c>
      <c r="O835" s="211">
        <f>IFERROR(
  IF(LOOKUP(2,1/($R$16:$R835&lt;&gt;""),$R$16:$R835)="12.2026",
    VLOOKUP(LOOKUP(2,1/($B$16:$B835&lt;&gt;""),$B$16:$B835), [1]Лист1!$C$12:$D$1205, 2, 0),
  IF(LOOKUP(2,1/($R$16:$R835&lt;&gt;""),$R$16:$R835)="12.2027",
    VLOOKUP(LOOKUP(2,1/($B$16:$B835&lt;&gt;""),$B$16:$B835), [1]Лист1!$C$1209:$D$2016, 2, 0),
  IF(LOOKUP(2,1/($R$16:$R835&lt;&gt;""),$R$16:$R835)="12.2028",
    VLOOKUP(LOOKUP(2,1/($B$16:$B835&lt;&gt;""),$B$16:$B835), [1]Лист1!$C$2020:$D$2907, 2, 0),
  ""))), "")</f>
        <v>10255799</v>
      </c>
      <c r="P835" s="211">
        <f t="shared" si="268"/>
        <v>4552.0634709276519</v>
      </c>
      <c r="Q835" s="237">
        <v>9673</v>
      </c>
      <c r="R835" s="30" t="s">
        <v>564</v>
      </c>
      <c r="S835" s="32"/>
      <c r="T835" s="32"/>
      <c r="U835" s="32"/>
    </row>
    <row r="836" spans="1:207" s="20" customFormat="1" ht="30" customHeight="1" x14ac:dyDescent="0.25">
      <c r="A836" s="212">
        <f>IF(B836&lt;&gt;"",MAX(A$1:A835)+1,"")</f>
        <v>746</v>
      </c>
      <c r="B836" s="34" t="s">
        <v>1875</v>
      </c>
      <c r="C836" s="212">
        <v>1988</v>
      </c>
      <c r="D836" s="35" t="s">
        <v>1844</v>
      </c>
      <c r="E836" s="212" t="s">
        <v>16</v>
      </c>
      <c r="F836" s="36">
        <v>9</v>
      </c>
      <c r="G836" s="37">
        <v>1</v>
      </c>
      <c r="H836" s="211">
        <v>4235.3999999999996</v>
      </c>
      <c r="I836" s="211">
        <v>0</v>
      </c>
      <c r="J836" s="211">
        <v>4235</v>
      </c>
      <c r="K836" s="211">
        <f t="shared" si="267"/>
        <v>7278907.46</v>
      </c>
      <c r="L836" s="211">
        <v>0</v>
      </c>
      <c r="M836" s="211">
        <v>0</v>
      </c>
      <c r="N836" s="211">
        <v>0</v>
      </c>
      <c r="O836" s="211">
        <f>IFERROR(
  IF(LOOKUP(2,1/($R$16:$R836&lt;&gt;""),$R$16:$R836)="12.2026",
    VLOOKUP(LOOKUP(2,1/($B$16:$B836&lt;&gt;""),$B$16:$B836), [1]Лист1!$C$12:$D$1205, 2, 0),
  IF(LOOKUP(2,1/($R$16:$R836&lt;&gt;""),$R$16:$R836)="12.2027",
    VLOOKUP(LOOKUP(2,1/($B$16:$B836&lt;&gt;""),$B$16:$B836), [1]Лист1!$C$1209:$D$2016, 2, 0),
  IF(LOOKUP(2,1/($R$16:$R836&lt;&gt;""),$R$16:$R836)="12.2028",
    VLOOKUP(LOOKUP(2,1/($B$16:$B836&lt;&gt;""),$B$16:$B836), [1]Лист1!$C$2020:$D$2907, 2, 0),
  ""))), "")</f>
        <v>7278907.46</v>
      </c>
      <c r="P836" s="211">
        <f t="shared" si="268"/>
        <v>1718.5879633564718</v>
      </c>
      <c r="Q836" s="211">
        <v>9673</v>
      </c>
      <c r="R836" s="218" t="s">
        <v>565</v>
      </c>
      <c r="S836" s="38"/>
    </row>
    <row r="837" spans="1:207" s="20" customFormat="1" ht="30" customHeight="1" x14ac:dyDescent="0.25">
      <c r="A837" s="212">
        <f>IF(B837&lt;&gt;"",MAX(A$1:A836)+1,"")</f>
        <v>747</v>
      </c>
      <c r="B837" s="34" t="s">
        <v>1876</v>
      </c>
      <c r="C837" s="212">
        <v>1990</v>
      </c>
      <c r="D837" s="35" t="s">
        <v>1844</v>
      </c>
      <c r="E837" s="212" t="s">
        <v>16</v>
      </c>
      <c r="F837" s="36">
        <v>9</v>
      </c>
      <c r="G837" s="37">
        <v>1</v>
      </c>
      <c r="H837" s="211">
        <v>4009.5</v>
      </c>
      <c r="I837" s="211">
        <v>0</v>
      </c>
      <c r="J837" s="211">
        <v>4009</v>
      </c>
      <c r="K837" s="211">
        <f t="shared" si="267"/>
        <v>7306263.9500000002</v>
      </c>
      <c r="L837" s="211">
        <v>0</v>
      </c>
      <c r="M837" s="211">
        <v>0</v>
      </c>
      <c r="N837" s="211">
        <v>0</v>
      </c>
      <c r="O837" s="211">
        <f>IFERROR(
  IF(LOOKUP(2,1/($R$16:$R837&lt;&gt;""),$R$16:$R837)="12.2026",
    VLOOKUP(LOOKUP(2,1/($B$16:$B837&lt;&gt;""),$B$16:$B837), [1]Лист1!$C$12:$D$1205, 2, 0),
  IF(LOOKUP(2,1/($R$16:$R837&lt;&gt;""),$R$16:$R837)="12.2027",
    VLOOKUP(LOOKUP(2,1/($B$16:$B837&lt;&gt;""),$B$16:$B837), [1]Лист1!$C$1209:$D$2016, 2, 0),
  IF(LOOKUP(2,1/($R$16:$R837&lt;&gt;""),$R$16:$R837)="12.2028",
    VLOOKUP(LOOKUP(2,1/($B$16:$B837&lt;&gt;""),$B$16:$B837), [1]Лист1!$C$2020:$D$2907, 2, 0),
  ""))), "")</f>
        <v>7306263.9500000002</v>
      </c>
      <c r="P837" s="211">
        <f t="shared" si="268"/>
        <v>1822.2381718418756</v>
      </c>
      <c r="Q837" s="211">
        <v>9673</v>
      </c>
      <c r="R837" s="218" t="s">
        <v>565</v>
      </c>
      <c r="S837" s="38"/>
    </row>
    <row r="838" spans="1:207" s="33" customFormat="1" ht="30" customHeight="1" x14ac:dyDescent="0.25">
      <c r="A838" s="309">
        <f>IF(B838&lt;&gt;"",MAX(A$1:A837)+1,"")</f>
        <v>748</v>
      </c>
      <c r="B838" s="317" t="s">
        <v>2400</v>
      </c>
      <c r="C838" s="309">
        <v>1959</v>
      </c>
      <c r="D838" s="307" t="s">
        <v>1844</v>
      </c>
      <c r="E838" s="307" t="s">
        <v>16</v>
      </c>
      <c r="F838" s="331">
        <v>2</v>
      </c>
      <c r="G838" s="331">
        <v>1</v>
      </c>
      <c r="H838" s="348">
        <v>848</v>
      </c>
      <c r="I838" s="357">
        <v>0</v>
      </c>
      <c r="J838" s="348">
        <v>388.4</v>
      </c>
      <c r="K838" s="211">
        <f t="shared" ref="K838:K843" si="269">SUM(L838:O838)</f>
        <v>4973820</v>
      </c>
      <c r="L838" s="211">
        <v>0</v>
      </c>
      <c r="M838" s="211">
        <v>0</v>
      </c>
      <c r="N838" s="211">
        <v>0</v>
      </c>
      <c r="O838" s="211">
        <f>IFERROR(
  IF(LOOKUP(2,1/($R$16:$R838&lt;&gt;""),$R$16:$R838)="12.2026",
    VLOOKUP(LOOKUP(2,1/($B$16:$B838&lt;&gt;""),$B$16:$B838), [1]Лист1!$C$12:$D$1205, 2, 0),
  IF(LOOKUP(2,1/($R$16:$R838&lt;&gt;""),$R$16:$R838)="12.2027",
    VLOOKUP(LOOKUP(2,1/($B$16:$B838&lt;&gt;""),$B$16:$B838), [1]Лист1!$C$1209:$D$2016, 2, 0),
  IF(LOOKUP(2,1/($R$16:$R838&lt;&gt;""),$R$16:$R838)="12.2028",
    VLOOKUP(LOOKUP(2,1/($B$16:$B838&lt;&gt;""),$B$16:$B838), [1]Лист1!$C$2020:$D$2907, 2, 0),
  ""))), "")</f>
        <v>4973820</v>
      </c>
      <c r="P838" s="211">
        <f t="shared" si="259"/>
        <v>5865.3537735849059</v>
      </c>
      <c r="Q838" s="237">
        <v>9673</v>
      </c>
      <c r="R838" s="30" t="s">
        <v>565</v>
      </c>
      <c r="S838" s="32"/>
      <c r="T838" s="32"/>
      <c r="U838" s="32"/>
    </row>
    <row r="839" spans="1:207" s="33" customFormat="1" ht="30" customHeight="1" x14ac:dyDescent="0.25">
      <c r="A839" s="310"/>
      <c r="B839" s="318"/>
      <c r="C839" s="310"/>
      <c r="D839" s="308"/>
      <c r="E839" s="308"/>
      <c r="F839" s="332"/>
      <c r="G839" s="332"/>
      <c r="H839" s="349"/>
      <c r="I839" s="358"/>
      <c r="J839" s="349"/>
      <c r="K839" s="211">
        <f t="shared" ref="K839" si="270">SUM(L839:O839)</f>
        <v>3292752</v>
      </c>
      <c r="L839" s="211">
        <v>0</v>
      </c>
      <c r="M839" s="211">
        <v>0</v>
      </c>
      <c r="N839" s="211">
        <v>0</v>
      </c>
      <c r="O839" s="211">
        <f>IFERROR(
  IF(LOOKUP(2,1/($R$16:$R839&lt;&gt;""),$R$16:$R839)="12.2026",
    VLOOKUP(LOOKUP(2,1/($B$16:$B839&lt;&gt;""),$B$16:$B839), [1]Лист1!$C$12:$D$1205, 2, 0),
  IF(LOOKUP(2,1/($R$16:$R839&lt;&gt;""),$R$16:$R839)="12.2027",
    VLOOKUP(LOOKUP(2,1/($B$16:$B839&lt;&gt;""),$B$16:$B839), [1]Лист1!$C$1209:$D$2016, 2, 0),
  IF(LOOKUP(2,1/($R$16:$R839&lt;&gt;""),$R$16:$R839)="12.2028",
    VLOOKUP(LOOKUP(2,1/($B$16:$B839&lt;&gt;""),$B$16:$B839), [1]Лист1!$C$2020:$D$2907, 2, 0),
  ""))), "")</f>
        <v>3292752</v>
      </c>
      <c r="P839" s="211">
        <f>K839/H838</f>
        <v>3882.9622641509436</v>
      </c>
      <c r="Q839" s="237">
        <v>9673</v>
      </c>
      <c r="R839" s="30" t="s">
        <v>563</v>
      </c>
      <c r="S839" s="32"/>
      <c r="T839" s="32"/>
      <c r="U839" s="32"/>
    </row>
    <row r="840" spans="1:207" s="33" customFormat="1" ht="30" customHeight="1" x14ac:dyDescent="0.25">
      <c r="A840" s="309">
        <f>IF(B840&lt;&gt;"",MAX(A$1:A839)+1,"")</f>
        <v>749</v>
      </c>
      <c r="B840" s="317" t="s">
        <v>2401</v>
      </c>
      <c r="C840" s="307">
        <v>1965</v>
      </c>
      <c r="D840" s="307" t="s">
        <v>1844</v>
      </c>
      <c r="E840" s="307" t="s">
        <v>16</v>
      </c>
      <c r="F840" s="331">
        <v>5</v>
      </c>
      <c r="G840" s="331">
        <v>2</v>
      </c>
      <c r="H840" s="357">
        <v>1876</v>
      </c>
      <c r="I840" s="357">
        <v>73.900000000000006</v>
      </c>
      <c r="J840" s="348">
        <v>1682.6</v>
      </c>
      <c r="K840" s="211">
        <f t="shared" si="269"/>
        <v>6463145</v>
      </c>
      <c r="L840" s="211">
        <v>0</v>
      </c>
      <c r="M840" s="211">
        <v>0</v>
      </c>
      <c r="N840" s="211">
        <v>0</v>
      </c>
      <c r="O840" s="211">
        <f>IFERROR(
  IF(LOOKUP(2,1/($R$16:$R840&lt;&gt;""),$R$16:$R840)="12.2026",
    VLOOKUP(LOOKUP(2,1/($B$16:$B840&lt;&gt;""),$B$16:$B840), [1]Лист1!$C$12:$D$1205, 2, 0),
  IF(LOOKUP(2,1/($R$16:$R840&lt;&gt;""),$R$16:$R840)="12.2027",
    VLOOKUP(LOOKUP(2,1/($B$16:$B840&lt;&gt;""),$B$16:$B840), [1]Лист1!$C$1209:$D$2016, 2, 0),
  IF(LOOKUP(2,1/($R$16:$R840&lt;&gt;""),$R$16:$R840)="12.2028",
    VLOOKUP(LOOKUP(2,1/($B$16:$B840&lt;&gt;""),$B$16:$B840), [1]Лист1!$C$2020:$D$2907, 2, 0),
  ""))), "")</f>
        <v>6463145</v>
      </c>
      <c r="P840" s="211">
        <f t="shared" si="259"/>
        <v>3445.1732409381661</v>
      </c>
      <c r="Q840" s="237">
        <v>9673</v>
      </c>
      <c r="R840" s="30" t="s">
        <v>564</v>
      </c>
      <c r="S840" s="32"/>
      <c r="T840" s="32"/>
      <c r="U840" s="32"/>
    </row>
    <row r="841" spans="1:207" s="33" customFormat="1" ht="30" customHeight="1" x14ac:dyDescent="0.25">
      <c r="A841" s="310"/>
      <c r="B841" s="318"/>
      <c r="C841" s="308"/>
      <c r="D841" s="308"/>
      <c r="E841" s="308"/>
      <c r="F841" s="332"/>
      <c r="G841" s="332"/>
      <c r="H841" s="358"/>
      <c r="I841" s="358"/>
      <c r="J841" s="349"/>
      <c r="K841" s="211">
        <f t="shared" ref="K841" si="271">SUM(L841:O841)</f>
        <v>5926580</v>
      </c>
      <c r="L841" s="211">
        <v>0</v>
      </c>
      <c r="M841" s="211">
        <v>0</v>
      </c>
      <c r="N841" s="211">
        <v>0</v>
      </c>
      <c r="O841" s="211">
        <f>IFERROR(
  IF(LOOKUP(2,1/($R$16:$R841&lt;&gt;""),$R$16:$R841)="12.2026",
    VLOOKUP(LOOKUP(2,1/($B$16:$B841&lt;&gt;""),$B$16:$B841), [1]Лист1!$C$12:$D$1205, 2, 0),
  IF(LOOKUP(2,1/($R$16:$R841&lt;&gt;""),$R$16:$R841)="12.2027",
    VLOOKUP(LOOKUP(2,1/($B$16:$B841&lt;&gt;""),$B$16:$B841), [1]Лист1!$C$1209:$D$2016, 2, 0),
  IF(LOOKUP(2,1/($R$16:$R841&lt;&gt;""),$R$16:$R841)="12.2028",
    VLOOKUP(LOOKUP(2,1/($B$16:$B841&lt;&gt;""),$B$16:$B841), [1]Лист1!$C$2020:$D$2907, 2, 0),
  ""))), "")</f>
        <v>5926580</v>
      </c>
      <c r="P841" s="211">
        <f>K841/H840</f>
        <v>3159.1577825159916</v>
      </c>
      <c r="Q841" s="237">
        <v>9673</v>
      </c>
      <c r="R841" s="30" t="s">
        <v>563</v>
      </c>
      <c r="S841" s="32"/>
      <c r="T841" s="32"/>
      <c r="U841" s="32"/>
    </row>
    <row r="842" spans="1:207" s="48" customFormat="1" ht="30" customHeight="1" x14ac:dyDescent="0.25">
      <c r="A842" s="212">
        <f>IF(B842&lt;&gt;"",MAX(A$1:A841)+1,"")</f>
        <v>750</v>
      </c>
      <c r="B842" s="34" t="s">
        <v>930</v>
      </c>
      <c r="C842" s="212">
        <v>1970</v>
      </c>
      <c r="D842" s="35" t="s">
        <v>1844</v>
      </c>
      <c r="E842" s="212" t="s">
        <v>16</v>
      </c>
      <c r="F842" s="36">
        <v>5</v>
      </c>
      <c r="G842" s="37">
        <v>4</v>
      </c>
      <c r="H842" s="211">
        <v>4176.6000000000004</v>
      </c>
      <c r="I842" s="211">
        <v>187.7</v>
      </c>
      <c r="J842" s="211">
        <v>3241</v>
      </c>
      <c r="K842" s="211">
        <f t="shared" si="269"/>
        <v>25996120.400000002</v>
      </c>
      <c r="L842" s="211">
        <v>0</v>
      </c>
      <c r="M842" s="211">
        <v>0</v>
      </c>
      <c r="N842" s="211">
        <v>0</v>
      </c>
      <c r="O842" s="211">
        <f>IFERROR(
  IF(LOOKUP(2,1/($R$16:$R842&lt;&gt;""),$R$16:$R842)="12.2026",
    VLOOKUP(LOOKUP(2,1/($B$16:$B842&lt;&gt;""),$B$16:$B842), [1]Лист1!$C$12:$D$1205, 2, 0),
  IF(LOOKUP(2,1/($R$16:$R842&lt;&gt;""),$R$16:$R842)="12.2027",
    VLOOKUP(LOOKUP(2,1/($B$16:$B842&lt;&gt;""),$B$16:$B842), [1]Лист1!$C$1209:$D$2016, 2, 0),
  IF(LOOKUP(2,1/($R$16:$R842&lt;&gt;""),$R$16:$R842)="12.2028",
    VLOOKUP(LOOKUP(2,1/($B$16:$B842&lt;&gt;""),$B$16:$B842), [1]Лист1!$C$2020:$D$2907, 2, 0),
  ""))), "")</f>
        <v>25996120.400000002</v>
      </c>
      <c r="P842" s="211">
        <f t="shared" si="259"/>
        <v>6224.2303308911551</v>
      </c>
      <c r="Q842" s="211">
        <v>9673</v>
      </c>
      <c r="R842" s="218" t="s">
        <v>563</v>
      </c>
      <c r="V842" s="49"/>
      <c r="W842" s="49"/>
      <c r="X842" s="49"/>
      <c r="Y842" s="49"/>
      <c r="Z842" s="49"/>
      <c r="AA842" s="49"/>
      <c r="AB842" s="49"/>
      <c r="AC842" s="49"/>
      <c r="AD842" s="49"/>
      <c r="AE842" s="49"/>
      <c r="AF842" s="49"/>
      <c r="AG842" s="49"/>
      <c r="AH842" s="49"/>
      <c r="AI842" s="49"/>
      <c r="AJ842" s="49"/>
      <c r="AK842" s="49"/>
      <c r="AL842" s="49"/>
      <c r="AM842" s="49"/>
      <c r="AN842" s="49"/>
      <c r="AO842" s="49"/>
      <c r="AP842" s="49"/>
      <c r="AQ842" s="49"/>
      <c r="AR842" s="49"/>
      <c r="AS842" s="49"/>
      <c r="AT842" s="49"/>
      <c r="AU842" s="49"/>
      <c r="AV842" s="49"/>
      <c r="AW842" s="49"/>
      <c r="AX842" s="49"/>
      <c r="AY842" s="49"/>
      <c r="AZ842" s="49"/>
      <c r="BA842" s="49"/>
      <c r="BB842" s="49"/>
      <c r="BC842" s="49"/>
      <c r="BD842" s="49"/>
      <c r="BE842" s="49"/>
      <c r="BF842" s="49"/>
      <c r="BG842" s="49"/>
      <c r="BH842" s="49"/>
      <c r="BI842" s="49"/>
      <c r="BJ842" s="49"/>
      <c r="BK842" s="49"/>
      <c r="BL842" s="49"/>
      <c r="BM842" s="49"/>
      <c r="BN842" s="49"/>
      <c r="BO842" s="49"/>
      <c r="BP842" s="49"/>
      <c r="BQ842" s="49"/>
      <c r="BR842" s="49"/>
      <c r="BS842" s="49"/>
      <c r="BT842" s="49"/>
      <c r="BU842" s="49"/>
      <c r="BV842" s="49"/>
      <c r="BW842" s="49"/>
      <c r="BX842" s="49"/>
      <c r="BY842" s="49"/>
      <c r="BZ842" s="49"/>
      <c r="CA842" s="49"/>
      <c r="CB842" s="49"/>
      <c r="CC842" s="49"/>
      <c r="CD842" s="49"/>
      <c r="CE842" s="49"/>
      <c r="CF842" s="49"/>
      <c r="CG842" s="49"/>
      <c r="CH842" s="49"/>
      <c r="CI842" s="49"/>
      <c r="CJ842" s="49"/>
      <c r="CK842" s="49"/>
      <c r="CL842" s="49"/>
      <c r="CM842" s="49"/>
      <c r="CN842" s="49"/>
      <c r="CO842" s="49"/>
      <c r="CP842" s="49"/>
      <c r="CQ842" s="49"/>
      <c r="CR842" s="49"/>
      <c r="CS842" s="49"/>
      <c r="CT842" s="49"/>
      <c r="CU842" s="49"/>
      <c r="CV842" s="49"/>
      <c r="CW842" s="49"/>
      <c r="CX842" s="49"/>
      <c r="CY842" s="49"/>
      <c r="CZ842" s="49"/>
      <c r="DA842" s="49"/>
      <c r="DB842" s="49"/>
      <c r="DC842" s="49"/>
      <c r="DD842" s="49"/>
      <c r="DE842" s="49"/>
      <c r="DF842" s="49"/>
      <c r="DG842" s="49"/>
      <c r="DH842" s="49"/>
      <c r="DI842" s="49"/>
      <c r="DJ842" s="49"/>
      <c r="DK842" s="49"/>
      <c r="DL842" s="49"/>
      <c r="DM842" s="49"/>
      <c r="DN842" s="49"/>
      <c r="DO842" s="49"/>
      <c r="DP842" s="49"/>
      <c r="DQ842" s="49"/>
      <c r="DR842" s="49"/>
      <c r="DS842" s="49"/>
      <c r="DT842" s="49"/>
      <c r="DU842" s="49"/>
      <c r="DV842" s="49"/>
      <c r="DW842" s="49"/>
      <c r="DX842" s="49"/>
      <c r="DY842" s="49"/>
      <c r="DZ842" s="49"/>
      <c r="EA842" s="49"/>
      <c r="EB842" s="49"/>
      <c r="EC842" s="49"/>
      <c r="ED842" s="49"/>
      <c r="EE842" s="49"/>
      <c r="EF842" s="49"/>
      <c r="EG842" s="49"/>
      <c r="EH842" s="49"/>
      <c r="EI842" s="49"/>
      <c r="EJ842" s="49"/>
      <c r="EK842" s="49"/>
      <c r="EL842" s="49"/>
      <c r="EM842" s="49"/>
      <c r="EN842" s="49"/>
      <c r="EO842" s="49"/>
      <c r="EP842" s="49"/>
      <c r="EQ842" s="49"/>
      <c r="ER842" s="49"/>
      <c r="ES842" s="49"/>
      <c r="ET842" s="49"/>
      <c r="EU842" s="49"/>
      <c r="EV842" s="49"/>
      <c r="EW842" s="49"/>
      <c r="EX842" s="49"/>
      <c r="EY842" s="49"/>
      <c r="EZ842" s="49"/>
      <c r="FA842" s="49"/>
      <c r="FB842" s="49"/>
      <c r="FC842" s="49"/>
      <c r="FD842" s="49"/>
      <c r="FE842" s="49"/>
      <c r="FF842" s="49"/>
      <c r="FG842" s="49"/>
      <c r="FH842" s="49"/>
      <c r="FI842" s="49"/>
      <c r="FJ842" s="49"/>
      <c r="FK842" s="49"/>
      <c r="FL842" s="49"/>
      <c r="FM842" s="49"/>
      <c r="FN842" s="49"/>
      <c r="FO842" s="49"/>
      <c r="FP842" s="49"/>
      <c r="FQ842" s="49"/>
      <c r="FR842" s="49"/>
      <c r="FS842" s="49"/>
      <c r="FT842" s="49"/>
      <c r="FU842" s="49"/>
      <c r="FV842" s="49"/>
      <c r="FW842" s="49"/>
      <c r="FX842" s="49"/>
      <c r="FY842" s="49"/>
      <c r="FZ842" s="49"/>
      <c r="GA842" s="49"/>
      <c r="GB842" s="49"/>
      <c r="GC842" s="49"/>
      <c r="GD842" s="49"/>
      <c r="GE842" s="49"/>
      <c r="GF842" s="49"/>
      <c r="GG842" s="49"/>
      <c r="GH842" s="49"/>
      <c r="GI842" s="49"/>
      <c r="GJ842" s="49"/>
      <c r="GK842" s="49"/>
      <c r="GL842" s="49"/>
      <c r="GM842" s="49"/>
      <c r="GN842" s="49"/>
      <c r="GO842" s="49"/>
      <c r="GP842" s="49"/>
      <c r="GQ842" s="49"/>
      <c r="GR842" s="49"/>
      <c r="GS842" s="49"/>
      <c r="GT842" s="49"/>
      <c r="GU842" s="49"/>
      <c r="GV842" s="49"/>
      <c r="GW842" s="49"/>
      <c r="GX842" s="49"/>
      <c r="GY842" s="49"/>
    </row>
    <row r="843" spans="1:207" s="33" customFormat="1" ht="30" customHeight="1" x14ac:dyDescent="0.25">
      <c r="A843" s="309">
        <f>IF(B843&lt;&gt;"",MAX(A$1:A842)+1,"")</f>
        <v>751</v>
      </c>
      <c r="B843" s="317" t="s">
        <v>2402</v>
      </c>
      <c r="C843" s="309">
        <v>1961</v>
      </c>
      <c r="D843" s="307" t="s">
        <v>1844</v>
      </c>
      <c r="E843" s="307" t="s">
        <v>16</v>
      </c>
      <c r="F843" s="331">
        <v>5</v>
      </c>
      <c r="G843" s="331">
        <v>4</v>
      </c>
      <c r="H843" s="348">
        <v>3832.5</v>
      </c>
      <c r="I843" s="357">
        <v>0</v>
      </c>
      <c r="J843" s="348">
        <v>2762</v>
      </c>
      <c r="K843" s="211">
        <f t="shared" si="269"/>
        <v>18655040</v>
      </c>
      <c r="L843" s="211">
        <v>0</v>
      </c>
      <c r="M843" s="211">
        <v>0</v>
      </c>
      <c r="N843" s="211">
        <v>0</v>
      </c>
      <c r="O843" s="211">
        <f>IFERROR(
  IF(LOOKUP(2,1/($R$16:$R843&lt;&gt;""),$R$16:$R843)="12.2026",
    VLOOKUP(LOOKUP(2,1/($B$16:$B843&lt;&gt;""),$B$16:$B843), [1]Лист1!$C$12:$D$1205, 2, 0),
  IF(LOOKUP(2,1/($R$16:$R843&lt;&gt;""),$R$16:$R843)="12.2027",
    VLOOKUP(LOOKUP(2,1/($B$16:$B843&lt;&gt;""),$B$16:$B843), [1]Лист1!$C$1209:$D$2016, 2, 0),
  IF(LOOKUP(2,1/($R$16:$R843&lt;&gt;""),$R$16:$R843)="12.2028",
    VLOOKUP(LOOKUP(2,1/($B$16:$B843&lt;&gt;""),$B$16:$B843), [1]Лист1!$C$2020:$D$2907, 2, 0),
  ""))), "")</f>
        <v>18655040</v>
      </c>
      <c r="P843" s="211">
        <f t="shared" si="259"/>
        <v>4867.5903457273316</v>
      </c>
      <c r="Q843" s="237">
        <v>9673</v>
      </c>
      <c r="R843" s="30" t="s">
        <v>564</v>
      </c>
      <c r="S843" s="32"/>
      <c r="T843" s="32"/>
      <c r="U843" s="32"/>
    </row>
    <row r="844" spans="1:207" s="33" customFormat="1" ht="30" customHeight="1" x14ac:dyDescent="0.25">
      <c r="A844" s="310"/>
      <c r="B844" s="318"/>
      <c r="C844" s="310"/>
      <c r="D844" s="308"/>
      <c r="E844" s="308"/>
      <c r="F844" s="332"/>
      <c r="G844" s="332"/>
      <c r="H844" s="349"/>
      <c r="I844" s="358"/>
      <c r="J844" s="349"/>
      <c r="K844" s="211">
        <f t="shared" ref="K844" si="272">SUM(L844:O844)</f>
        <v>8079654</v>
      </c>
      <c r="L844" s="211">
        <v>0</v>
      </c>
      <c r="M844" s="211">
        <v>0</v>
      </c>
      <c r="N844" s="211">
        <v>0</v>
      </c>
      <c r="O844" s="211">
        <f>IFERROR(
  IF(LOOKUP(2,1/($R$16:$R844&lt;&gt;""),$R$16:$R844)="12.2026",
    VLOOKUP(LOOKUP(2,1/($B$16:$B844&lt;&gt;""),$B$16:$B844), [1]Лист1!$C$12:$D$1205, 2, 0),
  IF(LOOKUP(2,1/($R$16:$R844&lt;&gt;""),$R$16:$R844)="12.2027",
    VLOOKUP(LOOKUP(2,1/($B$16:$B844&lt;&gt;""),$B$16:$B844), [1]Лист1!$C$1209:$D$2016, 2, 0),
  IF(LOOKUP(2,1/($R$16:$R844&lt;&gt;""),$R$16:$R844)="12.2028",
    VLOOKUP(LOOKUP(2,1/($B$16:$B844&lt;&gt;""),$B$16:$B844), [1]Лист1!$C$2020:$D$2907, 2, 0),
  ""))), "")</f>
        <v>8079654</v>
      </c>
      <c r="P844" s="211">
        <f>K844/H843</f>
        <v>2108.1941291585126</v>
      </c>
      <c r="Q844" s="237">
        <v>9673</v>
      </c>
      <c r="R844" s="30" t="s">
        <v>563</v>
      </c>
      <c r="S844" s="32"/>
      <c r="T844" s="32"/>
      <c r="U844" s="32"/>
    </row>
    <row r="845" spans="1:207" s="33" customFormat="1" ht="30" customHeight="1" x14ac:dyDescent="0.25">
      <c r="A845" s="212">
        <f>IF(B845&lt;&gt;"",MAX(A$1:A844)+1,"")</f>
        <v>752</v>
      </c>
      <c r="B845" s="194" t="s">
        <v>2534</v>
      </c>
      <c r="C845" s="212">
        <v>1955</v>
      </c>
      <c r="D845" s="210" t="s">
        <v>1844</v>
      </c>
      <c r="E845" s="210" t="s">
        <v>16</v>
      </c>
      <c r="F845" s="238">
        <v>2</v>
      </c>
      <c r="G845" s="238">
        <v>2</v>
      </c>
      <c r="H845" s="237">
        <v>1257.8</v>
      </c>
      <c r="I845" s="239">
        <v>0</v>
      </c>
      <c r="J845" s="237">
        <v>711.3</v>
      </c>
      <c r="K845" s="211">
        <f t="shared" ref="K845" si="273">SUM(L845:O845)</f>
        <v>4859827.2</v>
      </c>
      <c r="L845" s="211">
        <v>0</v>
      </c>
      <c r="M845" s="211">
        <v>0</v>
      </c>
      <c r="N845" s="211">
        <v>0</v>
      </c>
      <c r="O845" s="211">
        <f>IFERROR(
  IF(LOOKUP(2,1/($R$16:$R845&lt;&gt;""),$R$16:$R845)="12.2026",
    VLOOKUP(LOOKUP(2,1/($B$16:$B845&lt;&gt;""),$B$16:$B845), [1]Лист1!$C$12:$D$1205, 2, 0),
  IF(LOOKUP(2,1/($R$16:$R845&lt;&gt;""),$R$16:$R845)="12.2027",
    VLOOKUP(LOOKUP(2,1/($B$16:$B845&lt;&gt;""),$B$16:$B845), [1]Лист1!$C$1209:$D$2016, 2, 0),
  IF(LOOKUP(2,1/($R$16:$R845&lt;&gt;""),$R$16:$R845)="12.2028",
    VLOOKUP(LOOKUP(2,1/($B$16:$B845&lt;&gt;""),$B$16:$B845), [1]Лист1!$C$2020:$D$2907, 2, 0),
  ""))), "")</f>
        <v>4859827.2</v>
      </c>
      <c r="P845" s="211">
        <f t="shared" ref="P845:P851" si="274">K845/H845</f>
        <v>3863.7519478454446</v>
      </c>
      <c r="Q845" s="211">
        <v>9673</v>
      </c>
      <c r="R845" s="30" t="s">
        <v>563</v>
      </c>
      <c r="S845" s="32"/>
      <c r="T845" s="32"/>
      <c r="U845" s="32"/>
    </row>
    <row r="846" spans="1:207" s="48" customFormat="1" ht="30" customHeight="1" x14ac:dyDescent="0.25">
      <c r="A846" s="212">
        <f>IF(B846&lt;&gt;"",MAX(A$1:A845)+1,"")</f>
        <v>753</v>
      </c>
      <c r="B846" s="34" t="s">
        <v>910</v>
      </c>
      <c r="C846" s="212">
        <v>1960</v>
      </c>
      <c r="D846" s="35" t="s">
        <v>1844</v>
      </c>
      <c r="E846" s="212" t="s">
        <v>16</v>
      </c>
      <c r="F846" s="36">
        <v>2</v>
      </c>
      <c r="G846" s="37">
        <v>1</v>
      </c>
      <c r="H846" s="211">
        <v>503.6</v>
      </c>
      <c r="I846" s="211">
        <v>0</v>
      </c>
      <c r="J846" s="211">
        <v>279.3</v>
      </c>
      <c r="K846" s="211">
        <f t="shared" ref="K846:K851" si="275">SUM(L846:O846)</f>
        <v>550074.80000000005</v>
      </c>
      <c r="L846" s="211">
        <v>0</v>
      </c>
      <c r="M846" s="211">
        <v>0</v>
      </c>
      <c r="N846" s="211">
        <v>0</v>
      </c>
      <c r="O846" s="211">
        <f>IFERROR(
  IF(LOOKUP(2,1/($R$16:$R846&lt;&gt;""),$R$16:$R846)="12.2026",
    VLOOKUP(LOOKUP(2,1/($B$16:$B846&lt;&gt;""),$B$16:$B846), [1]Лист1!$C$12:$D$1205, 2, 0),
  IF(LOOKUP(2,1/($R$16:$R846&lt;&gt;""),$R$16:$R846)="12.2027",
    VLOOKUP(LOOKUP(2,1/($B$16:$B846&lt;&gt;""),$B$16:$B846), [1]Лист1!$C$1209:$D$2016, 2, 0),
  IF(LOOKUP(2,1/($R$16:$R846&lt;&gt;""),$R$16:$R846)="12.2028",
    VLOOKUP(LOOKUP(2,1/($B$16:$B846&lt;&gt;""),$B$16:$B846), [1]Лист1!$C$2020:$D$2907, 2, 0),
  ""))), "")</f>
        <v>550074.80000000005</v>
      </c>
      <c r="P846" s="211">
        <f t="shared" si="274"/>
        <v>1092.2851469420175</v>
      </c>
      <c r="Q846" s="211">
        <v>9673</v>
      </c>
      <c r="R846" s="218" t="s">
        <v>564</v>
      </c>
      <c r="V846" s="49"/>
      <c r="W846" s="49"/>
      <c r="X846" s="49"/>
      <c r="Y846" s="49"/>
      <c r="Z846" s="49"/>
      <c r="AA846" s="49"/>
      <c r="AB846" s="49"/>
      <c r="AC846" s="49"/>
      <c r="AD846" s="49"/>
      <c r="AE846" s="49"/>
      <c r="AF846" s="49"/>
      <c r="AG846" s="49"/>
      <c r="AH846" s="49"/>
      <c r="AI846" s="49"/>
      <c r="AJ846" s="49"/>
      <c r="AK846" s="49"/>
      <c r="AL846" s="49"/>
      <c r="AM846" s="49"/>
      <c r="AN846" s="49"/>
      <c r="AO846" s="49"/>
      <c r="AP846" s="49"/>
      <c r="AQ846" s="49"/>
      <c r="AR846" s="49"/>
      <c r="AS846" s="49"/>
      <c r="AT846" s="49"/>
      <c r="AU846" s="49"/>
      <c r="AV846" s="49"/>
      <c r="AW846" s="49"/>
      <c r="AX846" s="49"/>
      <c r="AY846" s="49"/>
      <c r="AZ846" s="49"/>
      <c r="BA846" s="49"/>
      <c r="BB846" s="49"/>
      <c r="BC846" s="49"/>
      <c r="BD846" s="49"/>
      <c r="BE846" s="49"/>
      <c r="BF846" s="49"/>
      <c r="BG846" s="49"/>
      <c r="BH846" s="49"/>
      <c r="BI846" s="49"/>
      <c r="BJ846" s="49"/>
      <c r="BK846" s="49"/>
      <c r="BL846" s="49"/>
      <c r="BM846" s="49"/>
      <c r="BN846" s="49"/>
      <c r="BO846" s="49"/>
      <c r="BP846" s="49"/>
      <c r="BQ846" s="49"/>
      <c r="BR846" s="49"/>
      <c r="BS846" s="49"/>
      <c r="BT846" s="49"/>
      <c r="BU846" s="49"/>
      <c r="BV846" s="49"/>
      <c r="BW846" s="49"/>
      <c r="BX846" s="49"/>
      <c r="BY846" s="49"/>
      <c r="BZ846" s="49"/>
      <c r="CA846" s="49"/>
      <c r="CB846" s="49"/>
      <c r="CC846" s="49"/>
      <c r="CD846" s="49"/>
      <c r="CE846" s="49"/>
      <c r="CF846" s="49"/>
      <c r="CG846" s="49"/>
      <c r="CH846" s="49"/>
      <c r="CI846" s="49"/>
      <c r="CJ846" s="49"/>
      <c r="CK846" s="49"/>
      <c r="CL846" s="49"/>
      <c r="CM846" s="49"/>
      <c r="CN846" s="49"/>
      <c r="CO846" s="49"/>
      <c r="CP846" s="49"/>
      <c r="CQ846" s="49"/>
      <c r="CR846" s="49"/>
      <c r="CS846" s="49"/>
      <c r="CT846" s="49"/>
      <c r="CU846" s="49"/>
      <c r="CV846" s="49"/>
      <c r="CW846" s="49"/>
      <c r="CX846" s="49"/>
      <c r="CY846" s="49"/>
      <c r="CZ846" s="49"/>
      <c r="DA846" s="49"/>
      <c r="DB846" s="49"/>
      <c r="DC846" s="49"/>
      <c r="DD846" s="49"/>
      <c r="DE846" s="49"/>
      <c r="DF846" s="49"/>
      <c r="DG846" s="49"/>
      <c r="DH846" s="49"/>
      <c r="DI846" s="49"/>
      <c r="DJ846" s="49"/>
      <c r="DK846" s="49"/>
      <c r="DL846" s="49"/>
      <c r="DM846" s="49"/>
      <c r="DN846" s="49"/>
      <c r="DO846" s="49"/>
      <c r="DP846" s="49"/>
      <c r="DQ846" s="49"/>
      <c r="DR846" s="49"/>
      <c r="DS846" s="49"/>
      <c r="DT846" s="49"/>
      <c r="DU846" s="49"/>
      <c r="DV846" s="49"/>
      <c r="DW846" s="49"/>
      <c r="DX846" s="49"/>
      <c r="DY846" s="49"/>
      <c r="DZ846" s="49"/>
      <c r="EA846" s="49"/>
      <c r="EB846" s="49"/>
      <c r="EC846" s="49"/>
      <c r="ED846" s="49"/>
      <c r="EE846" s="49"/>
      <c r="EF846" s="49"/>
      <c r="EG846" s="49"/>
      <c r="EH846" s="49"/>
      <c r="EI846" s="49"/>
      <c r="EJ846" s="49"/>
      <c r="EK846" s="49"/>
      <c r="EL846" s="49"/>
      <c r="EM846" s="49"/>
      <c r="EN846" s="49"/>
      <c r="EO846" s="49"/>
      <c r="EP846" s="49"/>
      <c r="EQ846" s="49"/>
      <c r="ER846" s="49"/>
      <c r="ES846" s="49"/>
      <c r="ET846" s="49"/>
      <c r="EU846" s="49"/>
      <c r="EV846" s="49"/>
      <c r="EW846" s="49"/>
      <c r="EX846" s="49"/>
      <c r="EY846" s="49"/>
      <c r="EZ846" s="49"/>
      <c r="FA846" s="49"/>
      <c r="FB846" s="49"/>
      <c r="FC846" s="49"/>
      <c r="FD846" s="49"/>
      <c r="FE846" s="49"/>
      <c r="FF846" s="49"/>
      <c r="FG846" s="49"/>
      <c r="FH846" s="49"/>
      <c r="FI846" s="49"/>
      <c r="FJ846" s="49"/>
      <c r="FK846" s="49"/>
      <c r="FL846" s="49"/>
      <c r="FM846" s="49"/>
      <c r="FN846" s="49"/>
      <c r="FO846" s="49"/>
      <c r="FP846" s="49"/>
      <c r="FQ846" s="49"/>
      <c r="FR846" s="49"/>
      <c r="FS846" s="49"/>
      <c r="FT846" s="49"/>
      <c r="FU846" s="49"/>
      <c r="FV846" s="49"/>
      <c r="FW846" s="49"/>
      <c r="FX846" s="49"/>
      <c r="FY846" s="49"/>
      <c r="FZ846" s="49"/>
      <c r="GA846" s="49"/>
      <c r="GB846" s="49"/>
      <c r="GC846" s="49"/>
      <c r="GD846" s="49"/>
      <c r="GE846" s="49"/>
      <c r="GF846" s="49"/>
      <c r="GG846" s="49"/>
      <c r="GH846" s="49"/>
      <c r="GI846" s="49"/>
      <c r="GJ846" s="49"/>
      <c r="GK846" s="49"/>
      <c r="GL846" s="49"/>
      <c r="GM846" s="49"/>
      <c r="GN846" s="49"/>
      <c r="GO846" s="49"/>
      <c r="GP846" s="49"/>
      <c r="GQ846" s="49"/>
      <c r="GR846" s="49"/>
      <c r="GS846" s="49"/>
      <c r="GT846" s="49"/>
      <c r="GU846" s="49"/>
      <c r="GV846" s="49"/>
      <c r="GW846" s="49"/>
      <c r="GX846" s="49"/>
      <c r="GY846" s="49"/>
    </row>
    <row r="847" spans="1:207" s="20" customFormat="1" ht="30" customHeight="1" x14ac:dyDescent="0.25">
      <c r="A847" s="212">
        <f>IF(B847&lt;&gt;"",MAX(A$1:A846)+1,"")</f>
        <v>754</v>
      </c>
      <c r="B847" s="223" t="s">
        <v>911</v>
      </c>
      <c r="C847" s="212">
        <v>1968</v>
      </c>
      <c r="D847" s="35" t="s">
        <v>1844</v>
      </c>
      <c r="E847" s="212" t="s">
        <v>16</v>
      </c>
      <c r="F847" s="36">
        <v>5</v>
      </c>
      <c r="G847" s="37">
        <v>2</v>
      </c>
      <c r="H847" s="211">
        <v>1762.7</v>
      </c>
      <c r="I847" s="211">
        <v>0</v>
      </c>
      <c r="J847" s="211">
        <v>1159.8</v>
      </c>
      <c r="K847" s="211">
        <f t="shared" si="275"/>
        <v>12884825.800000001</v>
      </c>
      <c r="L847" s="211">
        <v>0</v>
      </c>
      <c r="M847" s="211">
        <v>0</v>
      </c>
      <c r="N847" s="211">
        <v>0</v>
      </c>
      <c r="O847" s="211">
        <f>IFERROR(
  IF(LOOKUP(2,1/($R$16:$R847&lt;&gt;""),$R$16:$R847)="12.2026",
    VLOOKUP(LOOKUP(2,1/($B$16:$B847&lt;&gt;""),$B$16:$B847), [1]Лист1!$C$12:$D$1205, 2, 0),
  IF(LOOKUP(2,1/($R$16:$R847&lt;&gt;""),$R$16:$R847)="12.2027",
    VLOOKUP(LOOKUP(2,1/($B$16:$B847&lt;&gt;""),$B$16:$B847), [1]Лист1!$C$1209:$D$2016, 2, 0),
  IF(LOOKUP(2,1/($R$16:$R847&lt;&gt;""),$R$16:$R847)="12.2028",
    VLOOKUP(LOOKUP(2,1/($B$16:$B847&lt;&gt;""),$B$16:$B847), [1]Лист1!$C$2020:$D$2907, 2, 0),
  ""))), "")</f>
        <v>12884825.800000001</v>
      </c>
      <c r="P847" s="211">
        <f t="shared" si="274"/>
        <v>7309.7099903557046</v>
      </c>
      <c r="Q847" s="211">
        <v>9673</v>
      </c>
      <c r="R847" s="218" t="s">
        <v>564</v>
      </c>
      <c r="S847" s="38"/>
    </row>
    <row r="848" spans="1:207" s="48" customFormat="1" ht="30" customHeight="1" x14ac:dyDescent="0.25">
      <c r="A848" s="212">
        <f>IF(B848&lt;&gt;"",MAX(A$1:A847)+1,"")</f>
        <v>755</v>
      </c>
      <c r="B848" s="34" t="s">
        <v>912</v>
      </c>
      <c r="C848" s="212" t="s">
        <v>948</v>
      </c>
      <c r="D848" s="35" t="s">
        <v>1844</v>
      </c>
      <c r="E848" s="212" t="s">
        <v>16</v>
      </c>
      <c r="F848" s="36">
        <v>2</v>
      </c>
      <c r="G848" s="37">
        <v>2</v>
      </c>
      <c r="H848" s="211">
        <v>1253.9000000000001</v>
      </c>
      <c r="I848" s="211">
        <v>0</v>
      </c>
      <c r="J848" s="211">
        <v>341.5</v>
      </c>
      <c r="K848" s="211">
        <f t="shared" si="275"/>
        <v>66415.179999999993</v>
      </c>
      <c r="L848" s="211">
        <v>0</v>
      </c>
      <c r="M848" s="211">
        <v>0</v>
      </c>
      <c r="N848" s="211">
        <v>0</v>
      </c>
      <c r="O848" s="211">
        <f>IFERROR(
  IF(LOOKUP(2,1/($R$16:$R848&lt;&gt;""),$R$16:$R848)="12.2026",
    VLOOKUP(LOOKUP(2,1/($B$16:$B848&lt;&gt;""),$B$16:$B848), [1]Лист1!$C$12:$D$1205, 2, 0),
  IF(LOOKUP(2,1/($R$16:$R848&lt;&gt;""),$R$16:$R848)="12.2027",
    VLOOKUP(LOOKUP(2,1/($B$16:$B848&lt;&gt;""),$B$16:$B848), [1]Лист1!$C$1209:$D$2016, 2, 0),
  IF(LOOKUP(2,1/($R$16:$R848&lt;&gt;""),$R$16:$R848)="12.2028",
    VLOOKUP(LOOKUP(2,1/($B$16:$B848&lt;&gt;""),$B$16:$B848), [1]Лист1!$C$2020:$D$2907, 2, 0),
  ""))), "")</f>
        <v>66415.179999999993</v>
      </c>
      <c r="P848" s="211">
        <f t="shared" si="274"/>
        <v>52.96688731158784</v>
      </c>
      <c r="Q848" s="211">
        <v>9673</v>
      </c>
      <c r="R848" s="218" t="s">
        <v>564</v>
      </c>
      <c r="V848" s="49"/>
      <c r="W848" s="49"/>
      <c r="X848" s="49"/>
      <c r="Y848" s="49"/>
      <c r="Z848" s="49"/>
      <c r="AA848" s="49"/>
      <c r="AB848" s="49"/>
      <c r="AC848" s="49"/>
      <c r="AD848" s="49"/>
      <c r="AE848" s="49"/>
      <c r="AF848" s="49"/>
      <c r="AG848" s="49"/>
      <c r="AH848" s="49"/>
      <c r="AI848" s="49"/>
      <c r="AJ848" s="49"/>
      <c r="AK848" s="49"/>
      <c r="AL848" s="49"/>
      <c r="AM848" s="49"/>
      <c r="AN848" s="49"/>
      <c r="AO848" s="49"/>
      <c r="AP848" s="49"/>
      <c r="AQ848" s="49"/>
      <c r="AR848" s="49"/>
      <c r="AS848" s="49"/>
      <c r="AT848" s="49"/>
      <c r="AU848" s="49"/>
      <c r="AV848" s="49"/>
      <c r="AW848" s="49"/>
      <c r="AX848" s="49"/>
      <c r="AY848" s="49"/>
      <c r="AZ848" s="49"/>
      <c r="BA848" s="49"/>
      <c r="BB848" s="49"/>
      <c r="BC848" s="49"/>
      <c r="BD848" s="49"/>
      <c r="BE848" s="49"/>
      <c r="BF848" s="49"/>
      <c r="BG848" s="49"/>
      <c r="BH848" s="49"/>
      <c r="BI848" s="49"/>
      <c r="BJ848" s="49"/>
      <c r="BK848" s="49"/>
      <c r="BL848" s="49"/>
      <c r="BM848" s="49"/>
      <c r="BN848" s="49"/>
      <c r="BO848" s="49"/>
      <c r="BP848" s="49"/>
      <c r="BQ848" s="49"/>
      <c r="BR848" s="49"/>
      <c r="BS848" s="49"/>
      <c r="BT848" s="49"/>
      <c r="BU848" s="49"/>
      <c r="BV848" s="49"/>
      <c r="BW848" s="49"/>
      <c r="BX848" s="49"/>
      <c r="BY848" s="49"/>
      <c r="BZ848" s="49"/>
      <c r="CA848" s="49"/>
      <c r="CB848" s="49"/>
      <c r="CC848" s="49"/>
      <c r="CD848" s="49"/>
      <c r="CE848" s="49"/>
      <c r="CF848" s="49"/>
      <c r="CG848" s="49"/>
      <c r="CH848" s="49"/>
      <c r="CI848" s="49"/>
      <c r="CJ848" s="49"/>
      <c r="CK848" s="49"/>
      <c r="CL848" s="49"/>
      <c r="CM848" s="49"/>
      <c r="CN848" s="49"/>
      <c r="CO848" s="49"/>
      <c r="CP848" s="49"/>
      <c r="CQ848" s="49"/>
      <c r="CR848" s="49"/>
      <c r="CS848" s="49"/>
      <c r="CT848" s="49"/>
      <c r="CU848" s="49"/>
      <c r="CV848" s="49"/>
      <c r="CW848" s="49"/>
      <c r="CX848" s="49"/>
      <c r="CY848" s="49"/>
      <c r="CZ848" s="49"/>
      <c r="DA848" s="49"/>
      <c r="DB848" s="49"/>
      <c r="DC848" s="49"/>
      <c r="DD848" s="49"/>
      <c r="DE848" s="49"/>
      <c r="DF848" s="49"/>
      <c r="DG848" s="49"/>
      <c r="DH848" s="49"/>
      <c r="DI848" s="49"/>
      <c r="DJ848" s="49"/>
      <c r="DK848" s="49"/>
      <c r="DL848" s="49"/>
      <c r="DM848" s="49"/>
      <c r="DN848" s="49"/>
      <c r="DO848" s="49"/>
      <c r="DP848" s="49"/>
      <c r="DQ848" s="49"/>
      <c r="DR848" s="49"/>
      <c r="DS848" s="49"/>
      <c r="DT848" s="49"/>
      <c r="DU848" s="49"/>
      <c r="DV848" s="49"/>
      <c r="DW848" s="49"/>
      <c r="DX848" s="49"/>
      <c r="DY848" s="49"/>
      <c r="DZ848" s="49"/>
      <c r="EA848" s="49"/>
      <c r="EB848" s="49"/>
      <c r="EC848" s="49"/>
      <c r="ED848" s="49"/>
      <c r="EE848" s="49"/>
      <c r="EF848" s="49"/>
      <c r="EG848" s="49"/>
      <c r="EH848" s="49"/>
      <c r="EI848" s="49"/>
      <c r="EJ848" s="49"/>
      <c r="EK848" s="49"/>
      <c r="EL848" s="49"/>
      <c r="EM848" s="49"/>
      <c r="EN848" s="49"/>
      <c r="EO848" s="49"/>
      <c r="EP848" s="49"/>
      <c r="EQ848" s="49"/>
      <c r="ER848" s="49"/>
      <c r="ES848" s="49"/>
      <c r="ET848" s="49"/>
      <c r="EU848" s="49"/>
      <c r="EV848" s="49"/>
      <c r="EW848" s="49"/>
      <c r="EX848" s="49"/>
      <c r="EY848" s="49"/>
      <c r="EZ848" s="49"/>
      <c r="FA848" s="49"/>
      <c r="FB848" s="49"/>
      <c r="FC848" s="49"/>
      <c r="FD848" s="49"/>
      <c r="FE848" s="49"/>
      <c r="FF848" s="49"/>
      <c r="FG848" s="49"/>
      <c r="FH848" s="49"/>
      <c r="FI848" s="49"/>
      <c r="FJ848" s="49"/>
      <c r="FK848" s="49"/>
      <c r="FL848" s="49"/>
      <c r="FM848" s="49"/>
      <c r="FN848" s="49"/>
      <c r="FO848" s="49"/>
      <c r="FP848" s="49"/>
      <c r="FQ848" s="49"/>
      <c r="FR848" s="49"/>
      <c r="FS848" s="49"/>
      <c r="FT848" s="49"/>
      <c r="FU848" s="49"/>
      <c r="FV848" s="49"/>
      <c r="FW848" s="49"/>
      <c r="FX848" s="49"/>
      <c r="FY848" s="49"/>
      <c r="FZ848" s="49"/>
      <c r="GA848" s="49"/>
      <c r="GB848" s="49"/>
      <c r="GC848" s="49"/>
      <c r="GD848" s="49"/>
      <c r="GE848" s="49"/>
      <c r="GF848" s="49"/>
      <c r="GG848" s="49"/>
      <c r="GH848" s="49"/>
      <c r="GI848" s="49"/>
      <c r="GJ848" s="49"/>
      <c r="GK848" s="49"/>
      <c r="GL848" s="49"/>
      <c r="GM848" s="49"/>
      <c r="GN848" s="49"/>
      <c r="GO848" s="49"/>
      <c r="GP848" s="49"/>
      <c r="GQ848" s="49"/>
      <c r="GR848" s="49"/>
      <c r="GS848" s="49"/>
      <c r="GT848" s="49"/>
      <c r="GU848" s="49"/>
      <c r="GV848" s="49"/>
      <c r="GW848" s="49"/>
      <c r="GX848" s="49"/>
      <c r="GY848" s="49"/>
    </row>
    <row r="849" spans="1:207" s="20" customFormat="1" ht="30" customHeight="1" x14ac:dyDescent="0.25">
      <c r="A849" s="212">
        <f>IF(B849&lt;&gt;"",MAX(A$1:A848)+1,"")</f>
        <v>756</v>
      </c>
      <c r="B849" s="34" t="s">
        <v>913</v>
      </c>
      <c r="C849" s="212">
        <v>1977</v>
      </c>
      <c r="D849" s="35" t="s">
        <v>1844</v>
      </c>
      <c r="E849" s="212" t="s">
        <v>16</v>
      </c>
      <c r="F849" s="36">
        <v>5</v>
      </c>
      <c r="G849" s="37">
        <v>1</v>
      </c>
      <c r="H849" s="211">
        <v>1273.0999999999999</v>
      </c>
      <c r="I849" s="211">
        <v>0</v>
      </c>
      <c r="J849" s="211">
        <v>771.7</v>
      </c>
      <c r="K849" s="211">
        <f t="shared" si="275"/>
        <v>42573.88</v>
      </c>
      <c r="L849" s="211">
        <v>0</v>
      </c>
      <c r="M849" s="211">
        <v>0</v>
      </c>
      <c r="N849" s="211">
        <v>0</v>
      </c>
      <c r="O849" s="211">
        <f>IFERROR(
  IF(LOOKUP(2,1/($R$16:$R849&lt;&gt;""),$R$16:$R849)="12.2026",
    VLOOKUP(LOOKUP(2,1/($B$16:$B849&lt;&gt;""),$B$16:$B849), [1]Лист1!$C$12:$D$1205, 2, 0),
  IF(LOOKUP(2,1/($R$16:$R849&lt;&gt;""),$R$16:$R849)="12.2027",
    VLOOKUP(LOOKUP(2,1/($B$16:$B849&lt;&gt;""),$B$16:$B849), [1]Лист1!$C$1209:$D$2016, 2, 0),
  IF(LOOKUP(2,1/($R$16:$R849&lt;&gt;""),$R$16:$R849)="12.2028",
    VLOOKUP(LOOKUP(2,1/($B$16:$B849&lt;&gt;""),$B$16:$B849), [1]Лист1!$C$2020:$D$2907, 2, 0),
  ""))), "")</f>
        <v>42573.88</v>
      </c>
      <c r="P849" s="211">
        <f t="shared" si="274"/>
        <v>33.441112245699472</v>
      </c>
      <c r="Q849" s="211">
        <v>9673</v>
      </c>
      <c r="R849" s="218" t="s">
        <v>564</v>
      </c>
      <c r="S849" s="38"/>
    </row>
    <row r="850" spans="1:207" s="48" customFormat="1" ht="30" customHeight="1" x14ac:dyDescent="0.25">
      <c r="A850" s="253">
        <f>IF(B850&lt;&gt;"",MAX(A$1:A849)+1,"")</f>
        <v>757</v>
      </c>
      <c r="B850" s="278" t="s">
        <v>97</v>
      </c>
      <c r="C850" s="253">
        <v>1917</v>
      </c>
      <c r="D850" s="276" t="s">
        <v>1844</v>
      </c>
      <c r="E850" s="253" t="s">
        <v>16</v>
      </c>
      <c r="F850" s="280">
        <v>2</v>
      </c>
      <c r="G850" s="281">
        <v>2</v>
      </c>
      <c r="H850" s="255">
        <v>836.9</v>
      </c>
      <c r="I850" s="255">
        <v>0</v>
      </c>
      <c r="J850" s="255">
        <v>276.95</v>
      </c>
      <c r="K850" s="255">
        <f t="shared" si="275"/>
        <v>54178.65</v>
      </c>
      <c r="L850" s="255">
        <v>0</v>
      </c>
      <c r="M850" s="255">
        <v>0</v>
      </c>
      <c r="N850" s="255">
        <v>0</v>
      </c>
      <c r="O850" s="255">
        <f>IFERROR(
  IF(LOOKUP(2,1/($R$16:$R850&lt;&gt;""),$R$16:$R850)="12.2026",
    VLOOKUP(LOOKUP(2,1/($B$16:$B850&lt;&gt;""),$B$16:$B850), [1]Лист1!$C$12:$D$1205, 2, 0),
  IF(LOOKUP(2,1/($R$16:$R850&lt;&gt;""),$R$16:$R850)="12.2027",
    VLOOKUP(LOOKUP(2,1/($B$16:$B850&lt;&gt;""),$B$16:$B850), [1]Лист1!$C$1209:$D$2016, 2, 0),
  IF(LOOKUP(2,1/($R$16:$R850&lt;&gt;""),$R$16:$R850)="12.2028",
    VLOOKUP(LOOKUP(2,1/($B$16:$B850&lt;&gt;""),$B$16:$B850), [1]Лист1!$C$2020:$D$2907, 2, 0),
  ""))), "")</f>
        <v>54178.65</v>
      </c>
      <c r="P850" s="255">
        <f t="shared" si="274"/>
        <v>64.737304337435774</v>
      </c>
      <c r="Q850" s="255">
        <v>9673</v>
      </c>
      <c r="R850" s="101" t="s">
        <v>564</v>
      </c>
      <c r="V850" s="49"/>
      <c r="W850" s="49"/>
      <c r="X850" s="49"/>
      <c r="Y850" s="49"/>
      <c r="Z850" s="49"/>
      <c r="AA850" s="49"/>
      <c r="AB850" s="49"/>
      <c r="AC850" s="49"/>
      <c r="AD850" s="49"/>
      <c r="AE850" s="49"/>
      <c r="AF850" s="49"/>
      <c r="AG850" s="49"/>
      <c r="AH850" s="49"/>
      <c r="AI850" s="49"/>
      <c r="AJ850" s="49"/>
      <c r="AK850" s="49"/>
      <c r="AL850" s="49"/>
      <c r="AM850" s="49"/>
      <c r="AN850" s="49"/>
      <c r="AO850" s="49"/>
      <c r="AP850" s="49"/>
      <c r="AQ850" s="49"/>
      <c r="AR850" s="49"/>
      <c r="AS850" s="49"/>
      <c r="AT850" s="49"/>
      <c r="AU850" s="49"/>
      <c r="AV850" s="49"/>
      <c r="AW850" s="49"/>
      <c r="AX850" s="49"/>
      <c r="AY850" s="49"/>
      <c r="AZ850" s="49"/>
      <c r="BA850" s="49"/>
      <c r="BB850" s="49"/>
      <c r="BC850" s="49"/>
      <c r="BD850" s="49"/>
      <c r="BE850" s="49"/>
      <c r="BF850" s="49"/>
      <c r="BG850" s="49"/>
      <c r="BH850" s="49"/>
      <c r="BI850" s="49"/>
      <c r="BJ850" s="49"/>
      <c r="BK850" s="49"/>
      <c r="BL850" s="49"/>
      <c r="BM850" s="49"/>
      <c r="BN850" s="49"/>
      <c r="BO850" s="49"/>
      <c r="BP850" s="49"/>
      <c r="BQ850" s="49"/>
      <c r="BR850" s="49"/>
      <c r="BS850" s="49"/>
      <c r="BT850" s="49"/>
      <c r="BU850" s="49"/>
      <c r="BV850" s="49"/>
      <c r="BW850" s="49"/>
      <c r="BX850" s="49"/>
      <c r="BY850" s="49"/>
      <c r="BZ850" s="49"/>
      <c r="CA850" s="49"/>
      <c r="CB850" s="49"/>
      <c r="CC850" s="49"/>
      <c r="CD850" s="49"/>
      <c r="CE850" s="49"/>
      <c r="CF850" s="49"/>
      <c r="CG850" s="49"/>
      <c r="CH850" s="49"/>
      <c r="CI850" s="49"/>
      <c r="CJ850" s="49"/>
      <c r="CK850" s="49"/>
      <c r="CL850" s="49"/>
      <c r="CM850" s="49"/>
      <c r="CN850" s="49"/>
      <c r="CO850" s="49"/>
      <c r="CP850" s="49"/>
      <c r="CQ850" s="49"/>
      <c r="CR850" s="49"/>
      <c r="CS850" s="49"/>
      <c r="CT850" s="49"/>
      <c r="CU850" s="49"/>
      <c r="CV850" s="49"/>
      <c r="CW850" s="49"/>
      <c r="CX850" s="49"/>
      <c r="CY850" s="49"/>
      <c r="CZ850" s="49"/>
      <c r="DA850" s="49"/>
      <c r="DB850" s="49"/>
      <c r="DC850" s="49"/>
      <c r="DD850" s="49"/>
      <c r="DE850" s="49"/>
      <c r="DF850" s="49"/>
      <c r="DG850" s="49"/>
      <c r="DH850" s="49"/>
      <c r="DI850" s="49"/>
      <c r="DJ850" s="49"/>
      <c r="DK850" s="49"/>
      <c r="DL850" s="49"/>
      <c r="DM850" s="49"/>
      <c r="DN850" s="49"/>
      <c r="DO850" s="49"/>
      <c r="DP850" s="49"/>
      <c r="DQ850" s="49"/>
      <c r="DR850" s="49"/>
      <c r="DS850" s="49"/>
      <c r="DT850" s="49"/>
      <c r="DU850" s="49"/>
      <c r="DV850" s="49"/>
      <c r="DW850" s="49"/>
      <c r="DX850" s="49"/>
      <c r="DY850" s="49"/>
      <c r="DZ850" s="49"/>
      <c r="EA850" s="49"/>
      <c r="EB850" s="49"/>
      <c r="EC850" s="49"/>
      <c r="ED850" s="49"/>
      <c r="EE850" s="49"/>
      <c r="EF850" s="49"/>
      <c r="EG850" s="49"/>
      <c r="EH850" s="49"/>
      <c r="EI850" s="49"/>
      <c r="EJ850" s="49"/>
      <c r="EK850" s="49"/>
      <c r="EL850" s="49"/>
      <c r="EM850" s="49"/>
      <c r="EN850" s="49"/>
      <c r="EO850" s="49"/>
      <c r="EP850" s="49"/>
      <c r="EQ850" s="49"/>
      <c r="ER850" s="49"/>
      <c r="ES850" s="49"/>
      <c r="ET850" s="49"/>
      <c r="EU850" s="49"/>
      <c r="EV850" s="49"/>
      <c r="EW850" s="49"/>
      <c r="EX850" s="49"/>
      <c r="EY850" s="49"/>
      <c r="EZ850" s="49"/>
      <c r="FA850" s="49"/>
      <c r="FB850" s="49"/>
      <c r="FC850" s="49"/>
      <c r="FD850" s="49"/>
      <c r="FE850" s="49"/>
      <c r="FF850" s="49"/>
      <c r="FG850" s="49"/>
      <c r="FH850" s="49"/>
      <c r="FI850" s="49"/>
      <c r="FJ850" s="49"/>
      <c r="FK850" s="49"/>
      <c r="FL850" s="49"/>
      <c r="FM850" s="49"/>
      <c r="FN850" s="49"/>
      <c r="FO850" s="49"/>
      <c r="FP850" s="49"/>
      <c r="FQ850" s="49"/>
      <c r="FR850" s="49"/>
      <c r="FS850" s="49"/>
      <c r="FT850" s="49"/>
      <c r="FU850" s="49"/>
      <c r="FV850" s="49"/>
      <c r="FW850" s="49"/>
      <c r="FX850" s="49"/>
      <c r="FY850" s="49"/>
      <c r="FZ850" s="49"/>
      <c r="GA850" s="49"/>
      <c r="GB850" s="49"/>
      <c r="GC850" s="49"/>
      <c r="GD850" s="49"/>
      <c r="GE850" s="49"/>
      <c r="GF850" s="49"/>
      <c r="GG850" s="49"/>
      <c r="GH850" s="49"/>
      <c r="GI850" s="49"/>
      <c r="GJ850" s="49"/>
      <c r="GK850" s="49"/>
      <c r="GL850" s="49"/>
      <c r="GM850" s="49"/>
      <c r="GN850" s="49"/>
      <c r="GO850" s="49"/>
      <c r="GP850" s="49"/>
      <c r="GQ850" s="49"/>
      <c r="GR850" s="49"/>
      <c r="GS850" s="49"/>
      <c r="GT850" s="49"/>
      <c r="GU850" s="49"/>
      <c r="GV850" s="49"/>
      <c r="GW850" s="49"/>
      <c r="GX850" s="49"/>
      <c r="GY850" s="49"/>
    </row>
    <row r="851" spans="1:207" s="111" customFormat="1" ht="30" customHeight="1" x14ac:dyDescent="0.25">
      <c r="A851" s="285">
        <f>IF(B851&lt;&gt;"",MAX(A$1:A850)+1,"")</f>
        <v>758</v>
      </c>
      <c r="B851" s="34" t="s">
        <v>2535</v>
      </c>
      <c r="C851" s="285">
        <v>1952</v>
      </c>
      <c r="D851" s="287" t="s">
        <v>1844</v>
      </c>
      <c r="E851" s="285" t="s">
        <v>16</v>
      </c>
      <c r="F851" s="52">
        <v>2</v>
      </c>
      <c r="G851" s="52">
        <v>1</v>
      </c>
      <c r="H851" s="282">
        <v>1437.8</v>
      </c>
      <c r="I851" s="40">
        <v>277.89999999999998</v>
      </c>
      <c r="J851" s="289">
        <v>245.1</v>
      </c>
      <c r="K851" s="282">
        <f t="shared" si="275"/>
        <v>5548147.2000000002</v>
      </c>
      <c r="L851" s="282">
        <v>0</v>
      </c>
      <c r="M851" s="282">
        <v>0</v>
      </c>
      <c r="N851" s="282">
        <v>0</v>
      </c>
      <c r="O851" s="282">
        <f>IFERROR(
  IF(LOOKUP(2,1/($R$16:$R851&lt;&gt;""),$R$16:$R851)="12.2026",
    VLOOKUP(LOOKUP(2,1/($B$16:$B851&lt;&gt;""),$B$16:$B851), [1]Лист1!$C$12:$D$1205, 2, 0),
  IF(LOOKUP(2,1/($R$16:$R851&lt;&gt;""),$R$16:$R851)="12.2027",
    VLOOKUP(LOOKUP(2,1/($B$16:$B851&lt;&gt;""),$B$16:$B851), [1]Лист1!$C$1209:$D$2016, 2, 0),
  IF(LOOKUP(2,1/($R$16:$R851&lt;&gt;""),$R$16:$R851)="12.2028",
    VLOOKUP(LOOKUP(2,1/($B$16:$B851&lt;&gt;""),$B$16:$B851), [1]Лист1!$C$2020:$D$2907, 2, 0),
  ""))), "")</f>
        <v>5548147.2000000002</v>
      </c>
      <c r="P851" s="282">
        <f t="shared" si="274"/>
        <v>3858.7753512310478</v>
      </c>
      <c r="Q851" s="282">
        <v>9673</v>
      </c>
      <c r="R851" s="294" t="s">
        <v>563</v>
      </c>
      <c r="V851" s="112"/>
      <c r="W851" s="112"/>
      <c r="X851" s="112"/>
      <c r="Y851" s="112"/>
      <c r="Z851" s="112"/>
      <c r="AA851" s="112"/>
      <c r="AB851" s="112"/>
      <c r="AC851" s="112"/>
      <c r="AD851" s="112"/>
      <c r="AE851" s="112"/>
      <c r="AF851" s="112"/>
      <c r="AG851" s="112"/>
      <c r="AH851" s="112"/>
      <c r="AI851" s="112"/>
      <c r="AJ851" s="112"/>
      <c r="AK851" s="112"/>
      <c r="AL851" s="112"/>
      <c r="AM851" s="112"/>
      <c r="AN851" s="112"/>
      <c r="AO851" s="112"/>
      <c r="AP851" s="112"/>
      <c r="AQ851" s="112"/>
      <c r="AR851" s="112"/>
      <c r="AS851" s="112"/>
      <c r="AT851" s="112"/>
      <c r="AU851" s="112"/>
      <c r="AV851" s="112"/>
      <c r="AW851" s="112"/>
      <c r="AX851" s="112"/>
      <c r="AY851" s="112"/>
      <c r="AZ851" s="112"/>
      <c r="BA851" s="112"/>
      <c r="BB851" s="112"/>
      <c r="BC851" s="112"/>
      <c r="BD851" s="112"/>
      <c r="BE851" s="112"/>
      <c r="BF851" s="112"/>
      <c r="BG851" s="112"/>
      <c r="BH851" s="112"/>
      <c r="BI851" s="112"/>
      <c r="BJ851" s="112"/>
      <c r="BK851" s="112"/>
      <c r="BL851" s="112"/>
      <c r="BM851" s="112"/>
      <c r="BN851" s="112"/>
      <c r="BO851" s="112"/>
      <c r="BP851" s="112"/>
      <c r="BQ851" s="112"/>
      <c r="BR851" s="112"/>
      <c r="BS851" s="112"/>
      <c r="BT851" s="112"/>
      <c r="BU851" s="112"/>
      <c r="BV851" s="112"/>
      <c r="BW851" s="112"/>
      <c r="BX851" s="112"/>
      <c r="BY851" s="112"/>
      <c r="BZ851" s="112"/>
      <c r="CA851" s="112"/>
      <c r="CB851" s="112"/>
      <c r="CC851" s="112"/>
      <c r="CD851" s="112"/>
      <c r="CE851" s="112"/>
      <c r="CF851" s="112"/>
      <c r="CG851" s="112"/>
      <c r="CH851" s="112"/>
      <c r="CI851" s="112"/>
      <c r="CJ851" s="112"/>
      <c r="CK851" s="112"/>
      <c r="CL851" s="112"/>
      <c r="CM851" s="112"/>
      <c r="CN851" s="112"/>
      <c r="CO851" s="112"/>
      <c r="CP851" s="112"/>
      <c r="CQ851" s="112"/>
      <c r="CR851" s="112"/>
      <c r="CS851" s="112"/>
      <c r="CT851" s="112"/>
      <c r="CU851" s="112"/>
      <c r="CV851" s="112"/>
      <c r="CW851" s="112"/>
      <c r="CX851" s="112"/>
      <c r="CY851" s="112"/>
      <c r="CZ851" s="112"/>
      <c r="DA851" s="112"/>
      <c r="DB851" s="112"/>
      <c r="DC851" s="112"/>
      <c r="DD851" s="112"/>
      <c r="DE851" s="112"/>
      <c r="DF851" s="112"/>
      <c r="DG851" s="112"/>
      <c r="DH851" s="112"/>
      <c r="DI851" s="112"/>
      <c r="DJ851" s="112"/>
      <c r="DK851" s="112"/>
      <c r="DL851" s="112"/>
      <c r="DM851" s="112"/>
      <c r="DN851" s="112"/>
      <c r="DO851" s="112"/>
      <c r="DP851" s="112"/>
      <c r="DQ851" s="112"/>
      <c r="DR851" s="112"/>
      <c r="DS851" s="112"/>
      <c r="DT851" s="112"/>
      <c r="DU851" s="112"/>
      <c r="DV851" s="112"/>
      <c r="DW851" s="112"/>
      <c r="DX851" s="112"/>
      <c r="DY851" s="112"/>
      <c r="DZ851" s="112"/>
      <c r="EA851" s="112"/>
      <c r="EB851" s="112"/>
      <c r="EC851" s="112"/>
      <c r="ED851" s="112"/>
      <c r="EE851" s="112"/>
      <c r="EF851" s="112"/>
      <c r="EG851" s="112"/>
      <c r="EH851" s="112"/>
      <c r="EI851" s="112"/>
      <c r="EJ851" s="112"/>
      <c r="EK851" s="112"/>
      <c r="EL851" s="112"/>
      <c r="EM851" s="112"/>
      <c r="EN851" s="112"/>
      <c r="EO851" s="112"/>
      <c r="EP851" s="112"/>
      <c r="EQ851" s="112"/>
      <c r="ER851" s="112"/>
      <c r="ES851" s="112"/>
      <c r="ET851" s="112"/>
      <c r="EU851" s="112"/>
      <c r="EV851" s="112"/>
      <c r="EW851" s="112"/>
      <c r="EX851" s="112"/>
      <c r="EY851" s="112"/>
      <c r="EZ851" s="112"/>
      <c r="FA851" s="112"/>
      <c r="FB851" s="112"/>
      <c r="FC851" s="112"/>
      <c r="FD851" s="112"/>
      <c r="FE851" s="112"/>
      <c r="FF851" s="112"/>
      <c r="FG851" s="112"/>
      <c r="FH851" s="112"/>
      <c r="FI851" s="112"/>
      <c r="FJ851" s="112"/>
      <c r="FK851" s="112"/>
      <c r="FL851" s="112"/>
      <c r="FM851" s="112"/>
      <c r="FN851" s="112"/>
      <c r="FO851" s="112"/>
      <c r="FP851" s="112"/>
      <c r="FQ851" s="112"/>
      <c r="FR851" s="112"/>
      <c r="FS851" s="112"/>
      <c r="FT851" s="112"/>
      <c r="FU851" s="112"/>
      <c r="FV851" s="112"/>
      <c r="FW851" s="112"/>
      <c r="FX851" s="112"/>
      <c r="FY851" s="112"/>
      <c r="FZ851" s="112"/>
      <c r="GA851" s="112"/>
      <c r="GB851" s="112"/>
      <c r="GC851" s="112"/>
      <c r="GD851" s="112"/>
      <c r="GE851" s="112"/>
      <c r="GF851" s="112"/>
      <c r="GG851" s="112"/>
      <c r="GH851" s="112"/>
      <c r="GI851" s="112"/>
      <c r="GJ851" s="112"/>
      <c r="GK851" s="112"/>
      <c r="GL851" s="112"/>
      <c r="GM851" s="112"/>
      <c r="GN851" s="112"/>
      <c r="GO851" s="112"/>
      <c r="GP851" s="112"/>
      <c r="GQ851" s="112"/>
      <c r="GR851" s="112"/>
      <c r="GS851" s="112"/>
      <c r="GT851" s="112"/>
      <c r="GU851" s="112"/>
      <c r="GV851" s="112"/>
      <c r="GW851" s="112"/>
      <c r="GX851" s="112"/>
      <c r="GY851" s="112"/>
    </row>
    <row r="852" spans="1:207" s="20" customFormat="1" ht="30" customHeight="1" x14ac:dyDescent="0.25">
      <c r="A852" s="309">
        <f>IF(B852&lt;&gt;"",MAX(A$1:A851)+1,"")</f>
        <v>759</v>
      </c>
      <c r="B852" s="369" t="s">
        <v>903</v>
      </c>
      <c r="C852" s="309">
        <v>1947</v>
      </c>
      <c r="D852" s="367" t="s">
        <v>1844</v>
      </c>
      <c r="E852" s="309" t="s">
        <v>16</v>
      </c>
      <c r="F852" s="359">
        <v>3</v>
      </c>
      <c r="G852" s="361">
        <v>3</v>
      </c>
      <c r="H852" s="311">
        <v>1929.4</v>
      </c>
      <c r="I852" s="311">
        <v>0</v>
      </c>
      <c r="J852" s="311">
        <v>973.7</v>
      </c>
      <c r="K852" s="211">
        <f>SUM(L852:O852)</f>
        <v>846524.12</v>
      </c>
      <c r="L852" s="211">
        <v>0</v>
      </c>
      <c r="M852" s="211">
        <v>0</v>
      </c>
      <c r="N852" s="211">
        <v>0</v>
      </c>
      <c r="O852" s="211">
        <f>IFERROR(
  IF(LOOKUP(2,1/($R$16:$R852&lt;&gt;""),$R$16:$R852)="12.2026",
    VLOOKUP(LOOKUP(2,1/($B$16:$B852&lt;&gt;""),$B$16:$B852), [1]Лист1!$C$12:$D$1205, 2, 0),
  IF(LOOKUP(2,1/($R$16:$R852&lt;&gt;""),$R$16:$R852)="12.2027",
    VLOOKUP(LOOKUP(2,1/($B$16:$B852&lt;&gt;""),$B$16:$B852), [1]Лист1!$C$1209:$D$2016, 2, 0),
  IF(LOOKUP(2,1/($R$16:$R852&lt;&gt;""),$R$16:$R852)="12.2028",
    VLOOKUP(LOOKUP(2,1/($B$16:$B852&lt;&gt;""),$B$16:$B852), [1]Лист1!$C$2020:$D$2907, 2, 0),
  ""))), "")</f>
        <v>846524.12</v>
      </c>
      <c r="P852" s="211">
        <f>K852/H852</f>
        <v>438.74993262154032</v>
      </c>
      <c r="Q852" s="211">
        <v>9673</v>
      </c>
      <c r="R852" s="218" t="s">
        <v>565</v>
      </c>
      <c r="S852" s="38"/>
    </row>
    <row r="853" spans="1:207" s="20" customFormat="1" ht="30" customHeight="1" x14ac:dyDescent="0.25">
      <c r="A853" s="310"/>
      <c r="B853" s="370"/>
      <c r="C853" s="310"/>
      <c r="D853" s="368"/>
      <c r="E853" s="310"/>
      <c r="F853" s="360"/>
      <c r="G853" s="362"/>
      <c r="H853" s="312"/>
      <c r="I853" s="312"/>
      <c r="J853" s="312"/>
      <c r="K853" s="211">
        <f>SUM(L853:O853)</f>
        <v>16838118.199999999</v>
      </c>
      <c r="L853" s="211">
        <v>0</v>
      </c>
      <c r="M853" s="211">
        <v>0</v>
      </c>
      <c r="N853" s="211">
        <v>0</v>
      </c>
      <c r="O853" s="211">
        <f>IFERROR(
  IF(LOOKUP(2,1/($R$16:$R853&lt;&gt;""),$R$16:$R853)="12.2026",
    VLOOKUP(LOOKUP(2,1/($B$16:$B853&lt;&gt;""),$B$16:$B853), [1]Лист1!$C$12:$D$1205, 2, 0),
  IF(LOOKUP(2,1/($R$16:$R853&lt;&gt;""),$R$16:$R853)="12.2027",
    VLOOKUP(LOOKUP(2,1/($B$16:$B853&lt;&gt;""),$B$16:$B853), [1]Лист1!$C$1209:$D$2016, 2, 0),
  IF(LOOKUP(2,1/($R$16:$R853&lt;&gt;""),$R$16:$R853)="12.2028",
    VLOOKUP(LOOKUP(2,1/($B$16:$B853&lt;&gt;""),$B$16:$B853), [1]Лист1!$C$2020:$D$2907, 2, 0),
  ""))), "")</f>
        <v>16838118.199999999</v>
      </c>
      <c r="P853" s="211">
        <f>K853/H852</f>
        <v>8727.1266715040929</v>
      </c>
      <c r="Q853" s="211">
        <v>9673</v>
      </c>
      <c r="R853" s="218" t="s">
        <v>564</v>
      </c>
      <c r="S853" s="38"/>
    </row>
    <row r="854" spans="1:207" s="20" customFormat="1" ht="30" customHeight="1" x14ac:dyDescent="0.25">
      <c r="A854" s="198">
        <f>IF(B854&lt;&gt;"",MAX(A$1:A853)+1,"")</f>
        <v>760</v>
      </c>
      <c r="B854" s="214" t="s">
        <v>100</v>
      </c>
      <c r="C854" s="198">
        <v>1963</v>
      </c>
      <c r="D854" s="197" t="s">
        <v>1844</v>
      </c>
      <c r="E854" s="198" t="s">
        <v>16</v>
      </c>
      <c r="F854" s="200">
        <v>3</v>
      </c>
      <c r="G854" s="201">
        <v>3</v>
      </c>
      <c r="H854" s="191">
        <v>3474.5</v>
      </c>
      <c r="I854" s="191">
        <v>217.6</v>
      </c>
      <c r="J854" s="191">
        <v>1501</v>
      </c>
      <c r="K854" s="211">
        <f t="shared" ref="K854:K921" si="276">SUM(L854:O854)</f>
        <v>13512228</v>
      </c>
      <c r="L854" s="211">
        <v>0</v>
      </c>
      <c r="M854" s="211">
        <v>0</v>
      </c>
      <c r="N854" s="211">
        <v>0</v>
      </c>
      <c r="O854" s="211">
        <f>IFERROR(
  IF(LOOKUP(2,1/($R$16:$R854&lt;&gt;""),$R$16:$R854)="12.2026",
    VLOOKUP(LOOKUP(2,1/($B$16:$B854&lt;&gt;""),$B$16:$B854), [1]Лист1!$C$12:$D$1205, 2, 0),
  IF(LOOKUP(2,1/($R$16:$R854&lt;&gt;""),$R$16:$R854)="12.2027",
    VLOOKUP(LOOKUP(2,1/($B$16:$B854&lt;&gt;""),$B$16:$B854), [1]Лист1!$C$1209:$D$2016, 2, 0),
  IF(LOOKUP(2,1/($R$16:$R854&lt;&gt;""),$R$16:$R854)="12.2028",
    VLOOKUP(LOOKUP(2,1/($B$16:$B854&lt;&gt;""),$B$16:$B854), [1]Лист1!$C$2020:$D$2907, 2, 0),
  ""))), "")</f>
        <v>13512228</v>
      </c>
      <c r="P854" s="211">
        <f t="shared" si="259"/>
        <v>3888.9704993524247</v>
      </c>
      <c r="Q854" s="211">
        <v>9673</v>
      </c>
      <c r="R854" s="30" t="s">
        <v>564</v>
      </c>
      <c r="S854" s="38"/>
    </row>
    <row r="855" spans="1:207" s="20" customFormat="1" ht="30" customHeight="1" x14ac:dyDescent="0.25">
      <c r="A855" s="212">
        <f>IF(B855&lt;&gt;"",MAX(A$1:A854)+1,"")</f>
        <v>761</v>
      </c>
      <c r="B855" s="34" t="s">
        <v>98</v>
      </c>
      <c r="C855" s="212">
        <v>1954</v>
      </c>
      <c r="D855" s="35" t="s">
        <v>1844</v>
      </c>
      <c r="E855" s="212" t="s">
        <v>16</v>
      </c>
      <c r="F855" s="36">
        <v>2</v>
      </c>
      <c r="G855" s="37">
        <v>2</v>
      </c>
      <c r="H855" s="211">
        <v>1197.9000000000001</v>
      </c>
      <c r="I855" s="211">
        <v>62.2</v>
      </c>
      <c r="J855" s="211">
        <v>597.70000000000005</v>
      </c>
      <c r="K855" s="211">
        <f t="shared" si="276"/>
        <v>2625700</v>
      </c>
      <c r="L855" s="211">
        <v>0</v>
      </c>
      <c r="M855" s="211">
        <v>0</v>
      </c>
      <c r="N855" s="211">
        <v>0</v>
      </c>
      <c r="O855" s="211">
        <f>IFERROR(
  IF(LOOKUP(2,1/($R$16:$R855&lt;&gt;""),$R$16:$R855)="12.2026",
    VLOOKUP(LOOKUP(2,1/($B$16:$B855&lt;&gt;""),$B$16:$B855), [1]Лист1!$C$12:$D$1205, 2, 0),
  IF(LOOKUP(2,1/($R$16:$R855&lt;&gt;""),$R$16:$R855)="12.2027",
    VLOOKUP(LOOKUP(2,1/($B$16:$B855&lt;&gt;""),$B$16:$B855), [1]Лист1!$C$1209:$D$2016, 2, 0),
  IF(LOOKUP(2,1/($R$16:$R855&lt;&gt;""),$R$16:$R855)="12.2028",
    VLOOKUP(LOOKUP(2,1/($B$16:$B855&lt;&gt;""),$B$16:$B855), [1]Лист1!$C$2020:$D$2907, 2, 0),
  ""))), "")</f>
        <v>2625700</v>
      </c>
      <c r="P855" s="211">
        <f t="shared" ref="P855:P856" si="277">K855/H855</f>
        <v>2191.9191919191917</v>
      </c>
      <c r="Q855" s="211">
        <v>9673</v>
      </c>
      <c r="R855" s="218" t="s">
        <v>564</v>
      </c>
      <c r="S855" s="38"/>
    </row>
    <row r="856" spans="1:207" s="48" customFormat="1" ht="30" customHeight="1" x14ac:dyDescent="0.25">
      <c r="A856" s="212">
        <f>IF(B856&lt;&gt;"",MAX(A$1:A855)+1,"")</f>
        <v>762</v>
      </c>
      <c r="B856" s="34" t="s">
        <v>99</v>
      </c>
      <c r="C856" s="212">
        <v>1960</v>
      </c>
      <c r="D856" s="35" t="s">
        <v>1844</v>
      </c>
      <c r="E856" s="212" t="s">
        <v>16</v>
      </c>
      <c r="F856" s="36">
        <v>2</v>
      </c>
      <c r="G856" s="37">
        <v>2</v>
      </c>
      <c r="H856" s="211">
        <v>1229.3</v>
      </c>
      <c r="I856" s="211">
        <v>171.7</v>
      </c>
      <c r="J856" s="211">
        <v>408.3</v>
      </c>
      <c r="K856" s="211">
        <f t="shared" si="276"/>
        <v>3420912</v>
      </c>
      <c r="L856" s="211">
        <v>0</v>
      </c>
      <c r="M856" s="211">
        <v>0</v>
      </c>
      <c r="N856" s="211">
        <v>0</v>
      </c>
      <c r="O856" s="211">
        <f>IFERROR(
  IF(LOOKUP(2,1/($R$16:$R856&lt;&gt;""),$R$16:$R856)="12.2026",
    VLOOKUP(LOOKUP(2,1/($B$16:$B856&lt;&gt;""),$B$16:$B856), [1]Лист1!$C$12:$D$1205, 2, 0),
  IF(LOOKUP(2,1/($R$16:$R856&lt;&gt;""),$R$16:$R856)="12.2027",
    VLOOKUP(LOOKUP(2,1/($B$16:$B856&lt;&gt;""),$B$16:$B856), [1]Лист1!$C$1209:$D$2016, 2, 0),
  IF(LOOKUP(2,1/($R$16:$R856&lt;&gt;""),$R$16:$R856)="12.2028",
    VLOOKUP(LOOKUP(2,1/($B$16:$B856&lt;&gt;""),$B$16:$B856), [1]Лист1!$C$2020:$D$2907, 2, 0),
  ""))), "")</f>
        <v>3420912</v>
      </c>
      <c r="P856" s="211">
        <f t="shared" si="277"/>
        <v>2782.8129829984546</v>
      </c>
      <c r="Q856" s="211">
        <v>9673</v>
      </c>
      <c r="R856" s="218" t="s">
        <v>564</v>
      </c>
      <c r="V856" s="49"/>
      <c r="W856" s="49"/>
      <c r="X856" s="49"/>
      <c r="Y856" s="49"/>
      <c r="Z856" s="49"/>
      <c r="AA856" s="49"/>
      <c r="AB856" s="49"/>
      <c r="AC856" s="49"/>
      <c r="AD856" s="49"/>
      <c r="AE856" s="49"/>
      <c r="AF856" s="49"/>
      <c r="AG856" s="49"/>
      <c r="AH856" s="49"/>
      <c r="AI856" s="49"/>
      <c r="AJ856" s="49"/>
      <c r="AK856" s="49"/>
      <c r="AL856" s="49"/>
      <c r="AM856" s="49"/>
      <c r="AN856" s="49"/>
      <c r="AO856" s="49"/>
      <c r="AP856" s="49"/>
      <c r="AQ856" s="49"/>
      <c r="AR856" s="49"/>
      <c r="AS856" s="49"/>
      <c r="AT856" s="49"/>
      <c r="AU856" s="49"/>
      <c r="AV856" s="49"/>
      <c r="AW856" s="49"/>
      <c r="AX856" s="49"/>
      <c r="AY856" s="49"/>
      <c r="AZ856" s="49"/>
      <c r="BA856" s="49"/>
      <c r="BB856" s="49"/>
      <c r="BC856" s="49"/>
      <c r="BD856" s="49"/>
      <c r="BE856" s="49"/>
      <c r="BF856" s="49"/>
      <c r="BG856" s="49"/>
      <c r="BH856" s="49"/>
      <c r="BI856" s="49"/>
      <c r="BJ856" s="49"/>
      <c r="BK856" s="49"/>
      <c r="BL856" s="49"/>
      <c r="BM856" s="49"/>
      <c r="BN856" s="49"/>
      <c r="BO856" s="49"/>
      <c r="BP856" s="49"/>
      <c r="BQ856" s="49"/>
      <c r="BR856" s="49"/>
      <c r="BS856" s="49"/>
      <c r="BT856" s="49"/>
      <c r="BU856" s="49"/>
      <c r="BV856" s="49"/>
      <c r="BW856" s="49"/>
      <c r="BX856" s="49"/>
      <c r="BY856" s="49"/>
      <c r="BZ856" s="49"/>
      <c r="CA856" s="49"/>
      <c r="CB856" s="49"/>
      <c r="CC856" s="49"/>
      <c r="CD856" s="49"/>
      <c r="CE856" s="49"/>
      <c r="CF856" s="49"/>
      <c r="CG856" s="49"/>
      <c r="CH856" s="49"/>
      <c r="CI856" s="49"/>
      <c r="CJ856" s="49"/>
      <c r="CK856" s="49"/>
      <c r="CL856" s="49"/>
      <c r="CM856" s="49"/>
      <c r="CN856" s="49"/>
      <c r="CO856" s="49"/>
      <c r="CP856" s="49"/>
      <c r="CQ856" s="49"/>
      <c r="CR856" s="49"/>
      <c r="CS856" s="49"/>
      <c r="CT856" s="49"/>
      <c r="CU856" s="49"/>
      <c r="CV856" s="49"/>
      <c r="CW856" s="49"/>
      <c r="CX856" s="49"/>
      <c r="CY856" s="49"/>
      <c r="CZ856" s="49"/>
      <c r="DA856" s="49"/>
      <c r="DB856" s="49"/>
      <c r="DC856" s="49"/>
      <c r="DD856" s="49"/>
      <c r="DE856" s="49"/>
      <c r="DF856" s="49"/>
      <c r="DG856" s="49"/>
      <c r="DH856" s="49"/>
      <c r="DI856" s="49"/>
      <c r="DJ856" s="49"/>
      <c r="DK856" s="49"/>
      <c r="DL856" s="49"/>
      <c r="DM856" s="49"/>
      <c r="DN856" s="49"/>
      <c r="DO856" s="49"/>
      <c r="DP856" s="49"/>
      <c r="DQ856" s="49"/>
      <c r="DR856" s="49"/>
      <c r="DS856" s="49"/>
      <c r="DT856" s="49"/>
      <c r="DU856" s="49"/>
      <c r="DV856" s="49"/>
      <c r="DW856" s="49"/>
      <c r="DX856" s="49"/>
      <c r="DY856" s="49"/>
      <c r="DZ856" s="49"/>
      <c r="EA856" s="49"/>
      <c r="EB856" s="49"/>
      <c r="EC856" s="49"/>
      <c r="ED856" s="49"/>
      <c r="EE856" s="49"/>
      <c r="EF856" s="49"/>
      <c r="EG856" s="49"/>
      <c r="EH856" s="49"/>
      <c r="EI856" s="49"/>
      <c r="EJ856" s="49"/>
      <c r="EK856" s="49"/>
      <c r="EL856" s="49"/>
      <c r="EM856" s="49"/>
      <c r="EN856" s="49"/>
      <c r="EO856" s="49"/>
      <c r="EP856" s="49"/>
      <c r="EQ856" s="49"/>
      <c r="ER856" s="49"/>
      <c r="ES856" s="49"/>
      <c r="ET856" s="49"/>
      <c r="EU856" s="49"/>
      <c r="EV856" s="49"/>
      <c r="EW856" s="49"/>
      <c r="EX856" s="49"/>
      <c r="EY856" s="49"/>
      <c r="EZ856" s="49"/>
      <c r="FA856" s="49"/>
      <c r="FB856" s="49"/>
      <c r="FC856" s="49"/>
      <c r="FD856" s="49"/>
      <c r="FE856" s="49"/>
      <c r="FF856" s="49"/>
      <c r="FG856" s="49"/>
      <c r="FH856" s="49"/>
      <c r="FI856" s="49"/>
      <c r="FJ856" s="49"/>
      <c r="FK856" s="49"/>
      <c r="FL856" s="49"/>
      <c r="FM856" s="49"/>
      <c r="FN856" s="49"/>
      <c r="FO856" s="49"/>
      <c r="FP856" s="49"/>
      <c r="FQ856" s="49"/>
      <c r="FR856" s="49"/>
      <c r="FS856" s="49"/>
      <c r="FT856" s="49"/>
      <c r="FU856" s="49"/>
      <c r="FV856" s="49"/>
      <c r="FW856" s="49"/>
      <c r="FX856" s="49"/>
      <c r="FY856" s="49"/>
      <c r="FZ856" s="49"/>
      <c r="GA856" s="49"/>
      <c r="GB856" s="49"/>
      <c r="GC856" s="49"/>
      <c r="GD856" s="49"/>
      <c r="GE856" s="49"/>
      <c r="GF856" s="49"/>
      <c r="GG856" s="49"/>
      <c r="GH856" s="49"/>
      <c r="GI856" s="49"/>
      <c r="GJ856" s="49"/>
      <c r="GK856" s="49"/>
      <c r="GL856" s="49"/>
      <c r="GM856" s="49"/>
      <c r="GN856" s="49"/>
      <c r="GO856" s="49"/>
      <c r="GP856" s="49"/>
      <c r="GQ856" s="49"/>
      <c r="GR856" s="49"/>
      <c r="GS856" s="49"/>
      <c r="GT856" s="49"/>
      <c r="GU856" s="49"/>
      <c r="GV856" s="49"/>
      <c r="GW856" s="49"/>
      <c r="GX856" s="49"/>
      <c r="GY856" s="49"/>
    </row>
    <row r="857" spans="1:207" s="48" customFormat="1" ht="30" customHeight="1" x14ac:dyDescent="0.25">
      <c r="A857" s="212">
        <f>IF(B857&lt;&gt;"",MAX(A$1:A856)+1,"")</f>
        <v>763</v>
      </c>
      <c r="B857" s="34" t="s">
        <v>914</v>
      </c>
      <c r="C857" s="212">
        <v>1959</v>
      </c>
      <c r="D857" s="35" t="s">
        <v>1844</v>
      </c>
      <c r="E857" s="212" t="s">
        <v>16</v>
      </c>
      <c r="F857" s="36">
        <v>2</v>
      </c>
      <c r="G857" s="37">
        <v>2</v>
      </c>
      <c r="H857" s="211">
        <v>1224.5</v>
      </c>
      <c r="I857" s="211">
        <v>0</v>
      </c>
      <c r="J857" s="211">
        <v>662</v>
      </c>
      <c r="K857" s="211">
        <f t="shared" ref="K857:K864" si="278">SUM(L857:O857)</f>
        <v>64857.95</v>
      </c>
      <c r="L857" s="211">
        <v>0</v>
      </c>
      <c r="M857" s="211">
        <v>0</v>
      </c>
      <c r="N857" s="211">
        <v>0</v>
      </c>
      <c r="O857" s="211">
        <f>IFERROR(
  IF(LOOKUP(2,1/($R$16:$R857&lt;&gt;""),$R$16:$R857)="12.2026",
    VLOOKUP(LOOKUP(2,1/($B$16:$B857&lt;&gt;""),$B$16:$B857), [1]Лист1!$C$12:$D$1205, 2, 0),
  IF(LOOKUP(2,1/($R$16:$R857&lt;&gt;""),$R$16:$R857)="12.2027",
    VLOOKUP(LOOKUP(2,1/($B$16:$B857&lt;&gt;""),$B$16:$B857), [1]Лист1!$C$1209:$D$2016, 2, 0),
  IF(LOOKUP(2,1/($R$16:$R857&lt;&gt;""),$R$16:$R857)="12.2028",
    VLOOKUP(LOOKUP(2,1/($B$16:$B857&lt;&gt;""),$B$16:$B857), [1]Лист1!$C$2020:$D$2907, 2, 0),
  ""))), "")</f>
        <v>64857.95</v>
      </c>
      <c r="P857" s="211">
        <f t="shared" ref="P857:P864" si="279">K857/H857</f>
        <v>52.966884442629642</v>
      </c>
      <c r="Q857" s="211">
        <v>9673</v>
      </c>
      <c r="R857" s="218" t="s">
        <v>564</v>
      </c>
      <c r="V857" s="49"/>
      <c r="W857" s="49"/>
      <c r="X857" s="49"/>
      <c r="Y857" s="49"/>
      <c r="Z857" s="49"/>
      <c r="AA857" s="49"/>
      <c r="AB857" s="49"/>
      <c r="AC857" s="49"/>
      <c r="AD857" s="49"/>
      <c r="AE857" s="49"/>
      <c r="AF857" s="49"/>
      <c r="AG857" s="49"/>
      <c r="AH857" s="49"/>
      <c r="AI857" s="49"/>
      <c r="AJ857" s="49"/>
      <c r="AK857" s="49"/>
      <c r="AL857" s="49"/>
      <c r="AM857" s="49"/>
      <c r="AN857" s="49"/>
      <c r="AO857" s="49"/>
      <c r="AP857" s="49"/>
      <c r="AQ857" s="49"/>
      <c r="AR857" s="49"/>
      <c r="AS857" s="49"/>
      <c r="AT857" s="49"/>
      <c r="AU857" s="49"/>
      <c r="AV857" s="49"/>
      <c r="AW857" s="49"/>
      <c r="AX857" s="49"/>
      <c r="AY857" s="49"/>
      <c r="AZ857" s="49"/>
      <c r="BA857" s="49"/>
      <c r="BB857" s="49"/>
      <c r="BC857" s="49"/>
      <c r="BD857" s="49"/>
      <c r="BE857" s="49"/>
      <c r="BF857" s="49"/>
      <c r="BG857" s="49"/>
      <c r="BH857" s="49"/>
      <c r="BI857" s="49"/>
      <c r="BJ857" s="49"/>
      <c r="BK857" s="49"/>
      <c r="BL857" s="49"/>
      <c r="BM857" s="49"/>
      <c r="BN857" s="49"/>
      <c r="BO857" s="49"/>
      <c r="BP857" s="49"/>
      <c r="BQ857" s="49"/>
      <c r="BR857" s="49"/>
      <c r="BS857" s="49"/>
      <c r="BT857" s="49"/>
      <c r="BU857" s="49"/>
      <c r="BV857" s="49"/>
      <c r="BW857" s="49"/>
      <c r="BX857" s="49"/>
      <c r="BY857" s="49"/>
      <c r="BZ857" s="49"/>
      <c r="CA857" s="49"/>
      <c r="CB857" s="49"/>
      <c r="CC857" s="49"/>
      <c r="CD857" s="49"/>
      <c r="CE857" s="49"/>
      <c r="CF857" s="49"/>
      <c r="CG857" s="49"/>
      <c r="CH857" s="49"/>
      <c r="CI857" s="49"/>
      <c r="CJ857" s="49"/>
      <c r="CK857" s="49"/>
      <c r="CL857" s="49"/>
      <c r="CM857" s="49"/>
      <c r="CN857" s="49"/>
      <c r="CO857" s="49"/>
      <c r="CP857" s="49"/>
      <c r="CQ857" s="49"/>
      <c r="CR857" s="49"/>
      <c r="CS857" s="49"/>
      <c r="CT857" s="49"/>
      <c r="CU857" s="49"/>
      <c r="CV857" s="49"/>
      <c r="CW857" s="49"/>
      <c r="CX857" s="49"/>
      <c r="CY857" s="49"/>
      <c r="CZ857" s="49"/>
      <c r="DA857" s="49"/>
      <c r="DB857" s="49"/>
      <c r="DC857" s="49"/>
      <c r="DD857" s="49"/>
      <c r="DE857" s="49"/>
      <c r="DF857" s="49"/>
      <c r="DG857" s="49"/>
      <c r="DH857" s="49"/>
      <c r="DI857" s="49"/>
      <c r="DJ857" s="49"/>
      <c r="DK857" s="49"/>
      <c r="DL857" s="49"/>
      <c r="DM857" s="49"/>
      <c r="DN857" s="49"/>
      <c r="DO857" s="49"/>
      <c r="DP857" s="49"/>
      <c r="DQ857" s="49"/>
      <c r="DR857" s="49"/>
      <c r="DS857" s="49"/>
      <c r="DT857" s="49"/>
      <c r="DU857" s="49"/>
      <c r="DV857" s="49"/>
      <c r="DW857" s="49"/>
      <c r="DX857" s="49"/>
      <c r="DY857" s="49"/>
      <c r="DZ857" s="49"/>
      <c r="EA857" s="49"/>
      <c r="EB857" s="49"/>
      <c r="EC857" s="49"/>
      <c r="ED857" s="49"/>
      <c r="EE857" s="49"/>
      <c r="EF857" s="49"/>
      <c r="EG857" s="49"/>
      <c r="EH857" s="49"/>
      <c r="EI857" s="49"/>
      <c r="EJ857" s="49"/>
      <c r="EK857" s="49"/>
      <c r="EL857" s="49"/>
      <c r="EM857" s="49"/>
      <c r="EN857" s="49"/>
      <c r="EO857" s="49"/>
      <c r="EP857" s="49"/>
      <c r="EQ857" s="49"/>
      <c r="ER857" s="49"/>
      <c r="ES857" s="49"/>
      <c r="ET857" s="49"/>
      <c r="EU857" s="49"/>
      <c r="EV857" s="49"/>
      <c r="EW857" s="49"/>
      <c r="EX857" s="49"/>
      <c r="EY857" s="49"/>
      <c r="EZ857" s="49"/>
      <c r="FA857" s="49"/>
      <c r="FB857" s="49"/>
      <c r="FC857" s="49"/>
      <c r="FD857" s="49"/>
      <c r="FE857" s="49"/>
      <c r="FF857" s="49"/>
      <c r="FG857" s="49"/>
      <c r="FH857" s="49"/>
      <c r="FI857" s="49"/>
      <c r="FJ857" s="49"/>
      <c r="FK857" s="49"/>
      <c r="FL857" s="49"/>
      <c r="FM857" s="49"/>
      <c r="FN857" s="49"/>
      <c r="FO857" s="49"/>
      <c r="FP857" s="49"/>
      <c r="FQ857" s="49"/>
      <c r="FR857" s="49"/>
      <c r="FS857" s="49"/>
      <c r="FT857" s="49"/>
      <c r="FU857" s="49"/>
      <c r="FV857" s="49"/>
      <c r="FW857" s="49"/>
      <c r="FX857" s="49"/>
      <c r="FY857" s="49"/>
      <c r="FZ857" s="49"/>
      <c r="GA857" s="49"/>
      <c r="GB857" s="49"/>
      <c r="GC857" s="49"/>
      <c r="GD857" s="49"/>
      <c r="GE857" s="49"/>
      <c r="GF857" s="49"/>
      <c r="GG857" s="49"/>
      <c r="GH857" s="49"/>
      <c r="GI857" s="49"/>
      <c r="GJ857" s="49"/>
      <c r="GK857" s="49"/>
      <c r="GL857" s="49"/>
      <c r="GM857" s="49"/>
      <c r="GN857" s="49"/>
      <c r="GO857" s="49"/>
      <c r="GP857" s="49"/>
      <c r="GQ857" s="49"/>
      <c r="GR857" s="49"/>
      <c r="GS857" s="49"/>
      <c r="GT857" s="49"/>
      <c r="GU857" s="49"/>
      <c r="GV857" s="49"/>
      <c r="GW857" s="49"/>
      <c r="GX857" s="49"/>
      <c r="GY857" s="49"/>
    </row>
    <row r="858" spans="1:207" s="20" customFormat="1" ht="30" customHeight="1" x14ac:dyDescent="0.25">
      <c r="A858" s="212">
        <f>IF(B858&lt;&gt;"",MAX(A$1:A857)+1,"")</f>
        <v>764</v>
      </c>
      <c r="B858" s="34" t="s">
        <v>915</v>
      </c>
      <c r="C858" s="212">
        <v>1967</v>
      </c>
      <c r="D858" s="35" t="s">
        <v>1844</v>
      </c>
      <c r="E858" s="212" t="s">
        <v>16</v>
      </c>
      <c r="F858" s="36">
        <v>1</v>
      </c>
      <c r="G858" s="37">
        <v>2</v>
      </c>
      <c r="H858" s="211">
        <v>697.3</v>
      </c>
      <c r="I858" s="211">
        <v>0</v>
      </c>
      <c r="J858" s="211">
        <v>373.2</v>
      </c>
      <c r="K858" s="211">
        <f t="shared" si="278"/>
        <v>59138.78</v>
      </c>
      <c r="L858" s="211">
        <v>0</v>
      </c>
      <c r="M858" s="211">
        <v>0</v>
      </c>
      <c r="N858" s="211">
        <v>0</v>
      </c>
      <c r="O858" s="211">
        <f>IFERROR(
  IF(LOOKUP(2,1/($R$16:$R858&lt;&gt;""),$R$16:$R858)="12.2026",
    VLOOKUP(LOOKUP(2,1/($B$16:$B858&lt;&gt;""),$B$16:$B858), [1]Лист1!$C$12:$D$1205, 2, 0),
  IF(LOOKUP(2,1/($R$16:$R858&lt;&gt;""),$R$16:$R858)="12.2027",
    VLOOKUP(LOOKUP(2,1/($B$16:$B858&lt;&gt;""),$B$16:$B858), [1]Лист1!$C$1209:$D$2016, 2, 0),
  IF(LOOKUP(2,1/($R$16:$R858&lt;&gt;""),$R$16:$R858)="12.2028",
    VLOOKUP(LOOKUP(2,1/($B$16:$B858&lt;&gt;""),$B$16:$B858), [1]Лист1!$C$2020:$D$2907, 2, 0),
  ""))), "")</f>
        <v>59138.78</v>
      </c>
      <c r="P858" s="211">
        <f t="shared" si="279"/>
        <v>84.811099956976918</v>
      </c>
      <c r="Q858" s="211">
        <v>9673</v>
      </c>
      <c r="R858" s="218" t="s">
        <v>564</v>
      </c>
      <c r="S858" s="38"/>
    </row>
    <row r="859" spans="1:207" s="48" customFormat="1" ht="30" customHeight="1" x14ac:dyDescent="0.25">
      <c r="A859" s="212">
        <f>IF(B859&lt;&gt;"",MAX(A$1:A858)+1,"")</f>
        <v>765</v>
      </c>
      <c r="B859" s="34" t="s">
        <v>916</v>
      </c>
      <c r="C859" s="212">
        <v>1968</v>
      </c>
      <c r="D859" s="35" t="s">
        <v>1844</v>
      </c>
      <c r="E859" s="212" t="s">
        <v>16</v>
      </c>
      <c r="F859" s="36">
        <v>2</v>
      </c>
      <c r="G859" s="37">
        <v>2</v>
      </c>
      <c r="H859" s="211">
        <v>1145.9000000000001</v>
      </c>
      <c r="I859" s="211">
        <v>94.9</v>
      </c>
      <c r="J859" s="211">
        <v>410.4</v>
      </c>
      <c r="K859" s="211">
        <f t="shared" si="278"/>
        <v>76779.320000000007</v>
      </c>
      <c r="L859" s="211">
        <v>0</v>
      </c>
      <c r="M859" s="211">
        <v>0</v>
      </c>
      <c r="N859" s="211">
        <v>0</v>
      </c>
      <c r="O859" s="211">
        <f>IFERROR(
  IF(LOOKUP(2,1/($R$16:$R859&lt;&gt;""),$R$16:$R859)="12.2026",
    VLOOKUP(LOOKUP(2,1/($B$16:$B859&lt;&gt;""),$B$16:$B859), [1]Лист1!$C$12:$D$1205, 2, 0),
  IF(LOOKUP(2,1/($R$16:$R859&lt;&gt;""),$R$16:$R859)="12.2027",
    VLOOKUP(LOOKUP(2,1/($B$16:$B859&lt;&gt;""),$B$16:$B859), [1]Лист1!$C$1209:$D$2016, 2, 0),
  IF(LOOKUP(2,1/($R$16:$R859&lt;&gt;""),$R$16:$R859)="12.2028",
    VLOOKUP(LOOKUP(2,1/($B$16:$B859&lt;&gt;""),$B$16:$B859), [1]Лист1!$C$2020:$D$2907, 2, 0),
  ""))), "")</f>
        <v>76779.320000000007</v>
      </c>
      <c r="P859" s="211">
        <f t="shared" si="279"/>
        <v>67.003508159525268</v>
      </c>
      <c r="Q859" s="211">
        <v>9673</v>
      </c>
      <c r="R859" s="218" t="s">
        <v>564</v>
      </c>
      <c r="V859" s="49"/>
      <c r="W859" s="49"/>
      <c r="X859" s="49"/>
      <c r="Y859" s="49"/>
      <c r="Z859" s="49"/>
      <c r="AA859" s="49"/>
      <c r="AB859" s="49"/>
      <c r="AC859" s="49"/>
      <c r="AD859" s="49"/>
      <c r="AE859" s="49"/>
      <c r="AF859" s="49"/>
      <c r="AG859" s="49"/>
      <c r="AH859" s="49"/>
      <c r="AI859" s="49"/>
      <c r="AJ859" s="49"/>
      <c r="AK859" s="49"/>
      <c r="AL859" s="49"/>
      <c r="AM859" s="49"/>
      <c r="AN859" s="49"/>
      <c r="AO859" s="49"/>
      <c r="AP859" s="49"/>
      <c r="AQ859" s="49"/>
      <c r="AR859" s="49"/>
      <c r="AS859" s="49"/>
      <c r="AT859" s="49"/>
      <c r="AU859" s="49"/>
      <c r="AV859" s="49"/>
      <c r="AW859" s="49"/>
      <c r="AX859" s="49"/>
      <c r="AY859" s="49"/>
      <c r="AZ859" s="49"/>
      <c r="BA859" s="49"/>
      <c r="BB859" s="49"/>
      <c r="BC859" s="49"/>
      <c r="BD859" s="49"/>
      <c r="BE859" s="49"/>
      <c r="BF859" s="49"/>
      <c r="BG859" s="49"/>
      <c r="BH859" s="49"/>
      <c r="BI859" s="49"/>
      <c r="BJ859" s="49"/>
      <c r="BK859" s="49"/>
      <c r="BL859" s="49"/>
      <c r="BM859" s="49"/>
      <c r="BN859" s="49"/>
      <c r="BO859" s="49"/>
      <c r="BP859" s="49"/>
      <c r="BQ859" s="49"/>
      <c r="BR859" s="49"/>
      <c r="BS859" s="49"/>
      <c r="BT859" s="49"/>
      <c r="BU859" s="49"/>
      <c r="BV859" s="49"/>
      <c r="BW859" s="49"/>
      <c r="BX859" s="49"/>
      <c r="BY859" s="49"/>
      <c r="BZ859" s="49"/>
      <c r="CA859" s="49"/>
      <c r="CB859" s="49"/>
      <c r="CC859" s="49"/>
      <c r="CD859" s="49"/>
      <c r="CE859" s="49"/>
      <c r="CF859" s="49"/>
      <c r="CG859" s="49"/>
      <c r="CH859" s="49"/>
      <c r="CI859" s="49"/>
      <c r="CJ859" s="49"/>
      <c r="CK859" s="49"/>
      <c r="CL859" s="49"/>
      <c r="CM859" s="49"/>
      <c r="CN859" s="49"/>
      <c r="CO859" s="49"/>
      <c r="CP859" s="49"/>
      <c r="CQ859" s="49"/>
      <c r="CR859" s="49"/>
      <c r="CS859" s="49"/>
      <c r="CT859" s="49"/>
      <c r="CU859" s="49"/>
      <c r="CV859" s="49"/>
      <c r="CW859" s="49"/>
      <c r="CX859" s="49"/>
      <c r="CY859" s="49"/>
      <c r="CZ859" s="49"/>
      <c r="DA859" s="49"/>
      <c r="DB859" s="49"/>
      <c r="DC859" s="49"/>
      <c r="DD859" s="49"/>
      <c r="DE859" s="49"/>
      <c r="DF859" s="49"/>
      <c r="DG859" s="49"/>
      <c r="DH859" s="49"/>
      <c r="DI859" s="49"/>
      <c r="DJ859" s="49"/>
      <c r="DK859" s="49"/>
      <c r="DL859" s="49"/>
      <c r="DM859" s="49"/>
      <c r="DN859" s="49"/>
      <c r="DO859" s="49"/>
      <c r="DP859" s="49"/>
      <c r="DQ859" s="49"/>
      <c r="DR859" s="49"/>
      <c r="DS859" s="49"/>
      <c r="DT859" s="49"/>
      <c r="DU859" s="49"/>
      <c r="DV859" s="49"/>
      <c r="DW859" s="49"/>
      <c r="DX859" s="49"/>
      <c r="DY859" s="49"/>
      <c r="DZ859" s="49"/>
      <c r="EA859" s="49"/>
      <c r="EB859" s="49"/>
      <c r="EC859" s="49"/>
      <c r="ED859" s="49"/>
      <c r="EE859" s="49"/>
      <c r="EF859" s="49"/>
      <c r="EG859" s="49"/>
      <c r="EH859" s="49"/>
      <c r="EI859" s="49"/>
      <c r="EJ859" s="49"/>
      <c r="EK859" s="49"/>
      <c r="EL859" s="49"/>
      <c r="EM859" s="49"/>
      <c r="EN859" s="49"/>
      <c r="EO859" s="49"/>
      <c r="EP859" s="49"/>
      <c r="EQ859" s="49"/>
      <c r="ER859" s="49"/>
      <c r="ES859" s="49"/>
      <c r="ET859" s="49"/>
      <c r="EU859" s="49"/>
      <c r="EV859" s="49"/>
      <c r="EW859" s="49"/>
      <c r="EX859" s="49"/>
      <c r="EY859" s="49"/>
      <c r="EZ859" s="49"/>
      <c r="FA859" s="49"/>
      <c r="FB859" s="49"/>
      <c r="FC859" s="49"/>
      <c r="FD859" s="49"/>
      <c r="FE859" s="49"/>
      <c r="FF859" s="49"/>
      <c r="FG859" s="49"/>
      <c r="FH859" s="49"/>
      <c r="FI859" s="49"/>
      <c r="FJ859" s="49"/>
      <c r="FK859" s="49"/>
      <c r="FL859" s="49"/>
      <c r="FM859" s="49"/>
      <c r="FN859" s="49"/>
      <c r="FO859" s="49"/>
      <c r="FP859" s="49"/>
      <c r="FQ859" s="49"/>
      <c r="FR859" s="49"/>
      <c r="FS859" s="49"/>
      <c r="FT859" s="49"/>
      <c r="FU859" s="49"/>
      <c r="FV859" s="49"/>
      <c r="FW859" s="49"/>
      <c r="FX859" s="49"/>
      <c r="FY859" s="49"/>
      <c r="FZ859" s="49"/>
      <c r="GA859" s="49"/>
      <c r="GB859" s="49"/>
      <c r="GC859" s="49"/>
      <c r="GD859" s="49"/>
      <c r="GE859" s="49"/>
      <c r="GF859" s="49"/>
      <c r="GG859" s="49"/>
      <c r="GH859" s="49"/>
      <c r="GI859" s="49"/>
      <c r="GJ859" s="49"/>
      <c r="GK859" s="49"/>
      <c r="GL859" s="49"/>
      <c r="GM859" s="49"/>
      <c r="GN859" s="49"/>
      <c r="GO859" s="49"/>
      <c r="GP859" s="49"/>
      <c r="GQ859" s="49"/>
      <c r="GR859" s="49"/>
      <c r="GS859" s="49"/>
      <c r="GT859" s="49"/>
      <c r="GU859" s="49"/>
      <c r="GV859" s="49"/>
      <c r="GW859" s="49"/>
      <c r="GX859" s="49"/>
      <c r="GY859" s="49"/>
    </row>
    <row r="860" spans="1:207" s="20" customFormat="1" ht="30" customHeight="1" x14ac:dyDescent="0.25">
      <c r="A860" s="212">
        <f>IF(B860&lt;&gt;"",MAX(A$1:A859)+1,"")</f>
        <v>766</v>
      </c>
      <c r="B860" s="34" t="s">
        <v>917</v>
      </c>
      <c r="C860" s="212">
        <v>1970</v>
      </c>
      <c r="D860" s="35" t="s">
        <v>1844</v>
      </c>
      <c r="E860" s="212" t="s">
        <v>16</v>
      </c>
      <c r="F860" s="36">
        <v>2</v>
      </c>
      <c r="G860" s="37">
        <v>3</v>
      </c>
      <c r="H860" s="211">
        <v>1578.3</v>
      </c>
      <c r="I860" s="211">
        <v>0</v>
      </c>
      <c r="J860" s="211">
        <v>581.70000000000005</v>
      </c>
      <c r="K860" s="211">
        <f t="shared" si="278"/>
        <v>83429.789999999994</v>
      </c>
      <c r="L860" s="211">
        <v>0</v>
      </c>
      <c r="M860" s="211">
        <v>0</v>
      </c>
      <c r="N860" s="211">
        <v>0</v>
      </c>
      <c r="O860" s="211">
        <f>IFERROR(
  IF(LOOKUP(2,1/($R$16:$R860&lt;&gt;""),$R$16:$R860)="12.2026",
    VLOOKUP(LOOKUP(2,1/($B$16:$B860&lt;&gt;""),$B$16:$B860), [1]Лист1!$C$12:$D$1205, 2, 0),
  IF(LOOKUP(2,1/($R$16:$R860&lt;&gt;""),$R$16:$R860)="12.2027",
    VLOOKUP(LOOKUP(2,1/($B$16:$B860&lt;&gt;""),$B$16:$B860), [1]Лист1!$C$1209:$D$2016, 2, 0),
  IF(LOOKUP(2,1/($R$16:$R860&lt;&gt;""),$R$16:$R860)="12.2028",
    VLOOKUP(LOOKUP(2,1/($B$16:$B860&lt;&gt;""),$B$16:$B860), [1]Лист1!$C$2020:$D$2907, 2, 0),
  ""))), "")</f>
        <v>83429.789999999994</v>
      </c>
      <c r="P860" s="211">
        <f t="shared" si="279"/>
        <v>52.860539821326739</v>
      </c>
      <c r="Q860" s="211">
        <v>9673</v>
      </c>
      <c r="R860" s="218" t="s">
        <v>564</v>
      </c>
      <c r="S860" s="38"/>
    </row>
    <row r="861" spans="1:207" s="21" customFormat="1" ht="30" customHeight="1" x14ac:dyDescent="0.25">
      <c r="A861" s="212">
        <f>IF(B861&lt;&gt;"",MAX(A$1:A860)+1,"")</f>
        <v>767</v>
      </c>
      <c r="B861" s="193" t="s">
        <v>2604</v>
      </c>
      <c r="C861" s="189">
        <v>1952</v>
      </c>
      <c r="D861" s="189" t="s">
        <v>1844</v>
      </c>
      <c r="E861" s="189" t="s">
        <v>16</v>
      </c>
      <c r="F861" s="202">
        <v>2</v>
      </c>
      <c r="G861" s="202">
        <v>1</v>
      </c>
      <c r="H861" s="191">
        <v>1484.4</v>
      </c>
      <c r="I861" s="246">
        <v>73</v>
      </c>
      <c r="J861" s="191">
        <v>271.2</v>
      </c>
      <c r="K861" s="13">
        <f t="shared" si="278"/>
        <v>10145297.4</v>
      </c>
      <c r="L861" s="25">
        <v>0</v>
      </c>
      <c r="M861" s="25">
        <v>0</v>
      </c>
      <c r="N861" s="25">
        <v>0</v>
      </c>
      <c r="O861" s="211">
        <f>IFERROR(
  IF(LOOKUP(2,1/($R$16:$R861&lt;&gt;""),$R$16:$R861)="12.2026",
    VLOOKUP(LOOKUP(2,1/($B$16:$B861&lt;&gt;""),$B$16:$B861), [1]Лист1!$C$12:$D$1205, 2, 0),
  IF(LOOKUP(2,1/($R$16:$R861&lt;&gt;""),$R$16:$R861)="12.2027",
    VLOOKUP(LOOKUP(2,1/($B$16:$B861&lt;&gt;""),$B$16:$B861), [1]Лист1!$C$1209:$D$2016, 2, 0),
  IF(LOOKUP(2,1/($R$16:$R861&lt;&gt;""),$R$16:$R861)="12.2028",
    VLOOKUP(LOOKUP(2,1/($B$16:$B861&lt;&gt;""),$B$16:$B861), [1]Лист1!$C$2020:$D$2907, 2, 0),
  ""))), "")</f>
        <v>10145297.4</v>
      </c>
      <c r="P861" s="25">
        <f t="shared" si="279"/>
        <v>6834.6115602263535</v>
      </c>
      <c r="Q861" s="29">
        <v>9673</v>
      </c>
      <c r="R861" s="218" t="s">
        <v>565</v>
      </c>
      <c r="S861" s="144"/>
      <c r="T861" s="61"/>
      <c r="U861" s="61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  <c r="AH861" s="212"/>
      <c r="AI861" s="212"/>
      <c r="AJ861" s="212"/>
      <c r="AK861" s="212"/>
      <c r="AL861" s="212"/>
      <c r="AM861" s="212"/>
      <c r="AN861" s="212"/>
      <c r="AO861" s="212"/>
      <c r="AP861" s="212"/>
      <c r="AQ861" s="212"/>
      <c r="AR861" s="212"/>
      <c r="AS861" s="212"/>
      <c r="AT861" s="212"/>
      <c r="AU861" s="212"/>
      <c r="AV861" s="212"/>
      <c r="AW861" s="212"/>
      <c r="AX861" s="212"/>
      <c r="AY861" s="212"/>
      <c r="AZ861" s="212"/>
      <c r="BA861" s="212"/>
      <c r="BB861" s="212"/>
      <c r="BC861" s="212"/>
      <c r="BD861" s="212"/>
      <c r="BE861" s="212"/>
      <c r="BF861" s="212"/>
      <c r="BG861" s="212"/>
      <c r="BH861" s="212"/>
      <c r="BI861" s="212"/>
      <c r="BJ861" s="212"/>
      <c r="BK861" s="212"/>
      <c r="BL861" s="212"/>
      <c r="BM861" s="212"/>
      <c r="BN861" s="212"/>
      <c r="BO861" s="212"/>
      <c r="BP861" s="212"/>
      <c r="BQ861" s="212"/>
      <c r="BR861" s="212"/>
      <c r="BS861" s="212"/>
      <c r="BT861" s="212"/>
      <c r="BU861" s="212"/>
      <c r="BV861" s="212"/>
      <c r="BW861" s="212"/>
      <c r="BX861" s="212"/>
      <c r="BY861" s="212"/>
      <c r="BZ861" s="212"/>
      <c r="CA861" s="212"/>
      <c r="CB861" s="212"/>
      <c r="CC861" s="212"/>
      <c r="CD861" s="212"/>
      <c r="CE861" s="212"/>
      <c r="CF861" s="212"/>
      <c r="CG861" s="212"/>
      <c r="CH861" s="212"/>
      <c r="CI861" s="212"/>
      <c r="CJ861" s="212"/>
      <c r="CK861" s="212"/>
      <c r="CL861" s="212"/>
      <c r="CM861" s="212"/>
      <c r="CN861" s="212"/>
      <c r="CO861" s="212"/>
      <c r="CP861" s="212"/>
      <c r="CQ861" s="212"/>
      <c r="CR861" s="212"/>
      <c r="CS861" s="212"/>
      <c r="CT861" s="212"/>
      <c r="CU861" s="212"/>
      <c r="CV861" s="212"/>
      <c r="CW861" s="212"/>
      <c r="CX861" s="212"/>
      <c r="CY861" s="212"/>
      <c r="CZ861" s="212"/>
      <c r="DA861" s="212"/>
      <c r="DB861" s="212"/>
      <c r="DC861" s="212"/>
      <c r="DD861" s="212"/>
      <c r="DE861" s="212"/>
      <c r="DF861" s="212"/>
      <c r="DG861" s="212"/>
      <c r="DH861" s="212"/>
      <c r="DI861" s="212"/>
      <c r="DJ861" s="212"/>
      <c r="DK861" s="212"/>
      <c r="DL861" s="212"/>
      <c r="DM861" s="212"/>
      <c r="DN861" s="212"/>
      <c r="DO861" s="212"/>
      <c r="DP861" s="212"/>
      <c r="DQ861" s="212"/>
      <c r="DR861" s="212"/>
      <c r="DS861" s="212"/>
      <c r="DT861" s="212"/>
      <c r="DU861" s="212"/>
      <c r="DV861" s="212"/>
      <c r="DW861" s="212"/>
      <c r="DX861" s="212"/>
      <c r="DY861" s="212"/>
      <c r="DZ861" s="212"/>
      <c r="EA861" s="212"/>
      <c r="EB861" s="212"/>
      <c r="EC861" s="212"/>
      <c r="ED861" s="212"/>
      <c r="EE861" s="212"/>
      <c r="EF861" s="212"/>
      <c r="EG861" s="212"/>
      <c r="EH861" s="212"/>
      <c r="EI861" s="212"/>
      <c r="EJ861" s="212"/>
      <c r="EK861" s="212"/>
      <c r="EL861" s="212"/>
      <c r="EM861" s="212"/>
      <c r="EN861" s="212"/>
      <c r="EO861" s="212"/>
      <c r="EP861" s="212"/>
      <c r="EQ861" s="212"/>
      <c r="ER861" s="212"/>
      <c r="ES861" s="212"/>
      <c r="ET861" s="212"/>
      <c r="EU861" s="212"/>
      <c r="EV861" s="212"/>
      <c r="EW861" s="212"/>
      <c r="EX861" s="212"/>
      <c r="EY861" s="212"/>
      <c r="EZ861" s="212"/>
      <c r="FA861" s="212"/>
      <c r="FB861" s="212"/>
      <c r="FC861" s="212"/>
      <c r="FD861" s="212"/>
      <c r="FE861" s="212"/>
      <c r="FF861" s="212"/>
      <c r="FG861" s="212"/>
      <c r="FH861" s="212"/>
      <c r="FI861" s="212"/>
      <c r="FJ861" s="212"/>
      <c r="FK861" s="212"/>
      <c r="FL861" s="212"/>
      <c r="FM861" s="212"/>
      <c r="FN861" s="212"/>
      <c r="FO861" s="212"/>
      <c r="FP861" s="212"/>
      <c r="FQ861" s="212"/>
      <c r="FR861" s="212"/>
      <c r="FS861" s="212"/>
      <c r="FT861" s="212"/>
      <c r="FU861" s="212"/>
      <c r="FV861" s="212"/>
      <c r="FW861" s="212"/>
      <c r="FX861" s="212"/>
      <c r="FY861" s="212"/>
      <c r="FZ861" s="212"/>
      <c r="GA861" s="212"/>
      <c r="GB861" s="212"/>
      <c r="GC861" s="212"/>
      <c r="GD861" s="212"/>
      <c r="GE861" s="212"/>
      <c r="GF861" s="212"/>
      <c r="GG861" s="212"/>
      <c r="GH861" s="212"/>
      <c r="GI861" s="212"/>
      <c r="GJ861" s="212"/>
      <c r="GK861" s="212"/>
      <c r="GL861" s="212"/>
      <c r="GM861" s="212"/>
      <c r="GN861" s="212"/>
      <c r="GO861" s="212"/>
      <c r="GP861" s="212"/>
      <c r="GQ861" s="212"/>
      <c r="GR861" s="212"/>
      <c r="GS861" s="212"/>
      <c r="GT861" s="212"/>
      <c r="GU861" s="212"/>
      <c r="GV861" s="212"/>
      <c r="GW861" s="212"/>
      <c r="GX861" s="212"/>
      <c r="GY861" s="212"/>
    </row>
    <row r="862" spans="1:207" s="86" customFormat="1" ht="30" customHeight="1" x14ac:dyDescent="0.25">
      <c r="A862" s="212">
        <f>IF(B862&lt;&gt;"",MAX(A$1:A861)+1,"")</f>
        <v>768</v>
      </c>
      <c r="B862" s="193" t="s">
        <v>2605</v>
      </c>
      <c r="C862" s="198">
        <v>1949</v>
      </c>
      <c r="D862" s="189" t="s">
        <v>1844</v>
      </c>
      <c r="E862" s="198" t="s">
        <v>16</v>
      </c>
      <c r="F862" s="229">
        <v>2</v>
      </c>
      <c r="G862" s="229">
        <v>1</v>
      </c>
      <c r="H862" s="191">
        <v>1238</v>
      </c>
      <c r="I862" s="246">
        <v>216.6</v>
      </c>
      <c r="J862" s="246">
        <v>216.6</v>
      </c>
      <c r="K862" s="13">
        <f t="shared" si="278"/>
        <v>5629132.5900000008</v>
      </c>
      <c r="L862" s="239">
        <v>0</v>
      </c>
      <c r="M862" s="239">
        <v>0</v>
      </c>
      <c r="N862" s="239">
        <v>0</v>
      </c>
      <c r="O862" s="211">
        <f>IFERROR(
  IF(LOOKUP(2,1/($R$16:$R862&lt;&gt;""),$R$16:$R862)="12.2026",
    VLOOKUP(LOOKUP(2,1/($B$16:$B862&lt;&gt;""),$B$16:$B862), [1]Лист1!$C$12:$D$1205, 2, 0),
  IF(LOOKUP(2,1/($R$16:$R862&lt;&gt;""),$R$16:$R862)="12.2027",
    VLOOKUP(LOOKUP(2,1/($B$16:$B862&lt;&gt;""),$B$16:$B862), [1]Лист1!$C$1209:$D$2016, 2, 0),
  IF(LOOKUP(2,1/($R$16:$R862&lt;&gt;""),$R$16:$R862)="12.2028",
    VLOOKUP(LOOKUP(2,1/($B$16:$B862&lt;&gt;""),$B$16:$B862), [1]Лист1!$C$2020:$D$2907, 2, 0),
  ""))), "")</f>
        <v>5629132.5900000008</v>
      </c>
      <c r="P862" s="25">
        <f t="shared" si="279"/>
        <v>4546.9568578352191</v>
      </c>
      <c r="Q862" s="10">
        <v>9673</v>
      </c>
      <c r="R862" s="218" t="s">
        <v>565</v>
      </c>
      <c r="S862" s="84"/>
      <c r="T862" s="85"/>
      <c r="U862" s="85"/>
      <c r="V862" s="85"/>
      <c r="W862" s="85"/>
      <c r="X862" s="85"/>
      <c r="Y862" s="85"/>
      <c r="Z862" s="85"/>
      <c r="AA862" s="85"/>
      <c r="AB862" s="85"/>
      <c r="AC862" s="85"/>
      <c r="AD862" s="85"/>
      <c r="AE862" s="85"/>
      <c r="AF862" s="85"/>
      <c r="AG862" s="85"/>
      <c r="AH862" s="85"/>
      <c r="AI862" s="85"/>
      <c r="AJ862" s="85"/>
      <c r="AK862" s="85"/>
      <c r="AL862" s="85"/>
      <c r="AM862" s="85"/>
      <c r="AN862" s="85"/>
      <c r="AO862" s="85"/>
      <c r="AP862" s="85"/>
      <c r="AQ862" s="85"/>
      <c r="AR862" s="85"/>
      <c r="AS862" s="85"/>
      <c r="AT862" s="85"/>
      <c r="AU862" s="85"/>
      <c r="AV862" s="85"/>
      <c r="AW862" s="85"/>
      <c r="AX862" s="85"/>
      <c r="AY862" s="85"/>
      <c r="AZ862" s="85"/>
      <c r="BA862" s="85"/>
      <c r="BB862" s="85"/>
      <c r="BC862" s="85"/>
      <c r="BD862" s="85"/>
      <c r="BE862" s="85"/>
      <c r="BF862" s="85"/>
      <c r="BG862" s="85"/>
      <c r="BH862" s="85"/>
      <c r="BI862" s="85"/>
      <c r="BJ862" s="85"/>
      <c r="BK862" s="85"/>
      <c r="BL862" s="85"/>
      <c r="BM862" s="85"/>
      <c r="BN862" s="85"/>
      <c r="BO862" s="85"/>
      <c r="BP862" s="85"/>
      <c r="BQ862" s="85"/>
      <c r="BR862" s="85"/>
      <c r="BS862" s="85"/>
      <c r="BT862" s="85"/>
      <c r="BU862" s="85"/>
      <c r="BV862" s="85"/>
      <c r="BW862" s="85"/>
      <c r="BX862" s="85"/>
      <c r="BY862" s="85"/>
      <c r="BZ862" s="85"/>
      <c r="CA862" s="85"/>
      <c r="CB862" s="85"/>
      <c r="CC862" s="85"/>
      <c r="CD862" s="85"/>
      <c r="CE862" s="85"/>
      <c r="CF862" s="85"/>
      <c r="CG862" s="85"/>
      <c r="CH862" s="85"/>
      <c r="CI862" s="85"/>
      <c r="CJ862" s="85"/>
      <c r="CK862" s="85"/>
      <c r="CL862" s="85"/>
      <c r="CM862" s="85"/>
      <c r="CN862" s="85"/>
      <c r="CO862" s="85"/>
      <c r="CP862" s="85"/>
      <c r="CQ862" s="85"/>
      <c r="CR862" s="85"/>
      <c r="CS862" s="85"/>
      <c r="CT862" s="85"/>
      <c r="CU862" s="85"/>
      <c r="CV862" s="85"/>
      <c r="CW862" s="85"/>
      <c r="CX862" s="85"/>
      <c r="CY862" s="85"/>
      <c r="CZ862" s="85"/>
      <c r="DA862" s="85"/>
      <c r="DB862" s="85"/>
      <c r="DC862" s="85"/>
      <c r="DD862" s="85"/>
      <c r="DE862" s="85"/>
      <c r="DF862" s="85"/>
      <c r="DG862" s="85"/>
      <c r="DH862" s="85"/>
      <c r="DI862" s="85"/>
      <c r="DJ862" s="85"/>
      <c r="DK862" s="85"/>
      <c r="DL862" s="85"/>
      <c r="DM862" s="85"/>
      <c r="DN862" s="85"/>
      <c r="DO862" s="85"/>
      <c r="DP862" s="85"/>
      <c r="DQ862" s="85"/>
      <c r="DR862" s="85"/>
      <c r="DS862" s="85"/>
      <c r="DT862" s="85"/>
      <c r="DU862" s="85"/>
      <c r="DV862" s="85"/>
      <c r="DW862" s="85"/>
      <c r="DX862" s="85"/>
      <c r="DY862" s="85"/>
      <c r="DZ862" s="85"/>
      <c r="EA862" s="85"/>
      <c r="EB862" s="85"/>
      <c r="EC862" s="85"/>
      <c r="ED862" s="85"/>
      <c r="EE862" s="85"/>
      <c r="EF862" s="85"/>
      <c r="EG862" s="85"/>
      <c r="EH862" s="85"/>
      <c r="EI862" s="85"/>
      <c r="EJ862" s="85"/>
      <c r="EK862" s="85"/>
      <c r="EL862" s="85"/>
      <c r="EM862" s="85"/>
      <c r="EN862" s="85"/>
      <c r="EO862" s="85"/>
      <c r="EP862" s="85"/>
      <c r="EQ862" s="85"/>
      <c r="ER862" s="85"/>
      <c r="ES862" s="85"/>
      <c r="ET862" s="85"/>
      <c r="EU862" s="85"/>
      <c r="EV862" s="85"/>
      <c r="EW862" s="85"/>
      <c r="EX862" s="85"/>
      <c r="EY862" s="85"/>
      <c r="EZ862" s="85"/>
      <c r="FA862" s="85"/>
      <c r="FB862" s="85"/>
      <c r="FC862" s="85"/>
      <c r="FD862" s="85"/>
      <c r="FE862" s="85"/>
      <c r="FF862" s="85"/>
      <c r="FG862" s="85"/>
      <c r="FH862" s="85"/>
      <c r="FI862" s="85"/>
      <c r="FJ862" s="85"/>
      <c r="FK862" s="85"/>
      <c r="FL862" s="85"/>
      <c r="FM862" s="85"/>
      <c r="FN862" s="85"/>
      <c r="FO862" s="85"/>
      <c r="FP862" s="85"/>
      <c r="FQ862" s="85"/>
      <c r="FR862" s="85"/>
      <c r="FS862" s="85"/>
      <c r="FT862" s="85"/>
      <c r="FU862" s="85"/>
      <c r="FV862" s="85"/>
      <c r="FW862" s="85"/>
      <c r="FX862" s="85"/>
      <c r="FY862" s="85"/>
      <c r="FZ862" s="85"/>
      <c r="GA862" s="85"/>
      <c r="GB862" s="85"/>
      <c r="GC862" s="85"/>
      <c r="GD862" s="85"/>
      <c r="GE862" s="85"/>
      <c r="GF862" s="85"/>
      <c r="GG862" s="85"/>
      <c r="GH862" s="85"/>
      <c r="GI862" s="85"/>
      <c r="GJ862" s="85"/>
      <c r="GK862" s="85"/>
      <c r="GL862" s="85"/>
      <c r="GM862" s="85"/>
      <c r="GN862" s="85"/>
      <c r="GO862" s="85"/>
      <c r="GP862" s="85"/>
      <c r="GQ862" s="85"/>
      <c r="GR862" s="85"/>
      <c r="GS862" s="85"/>
      <c r="GT862" s="85"/>
      <c r="GU862" s="85"/>
      <c r="GV862" s="85"/>
      <c r="GW862" s="85"/>
      <c r="GX862" s="85"/>
      <c r="GY862" s="85"/>
    </row>
    <row r="863" spans="1:207" s="111" customFormat="1" ht="30" customHeight="1" x14ac:dyDescent="0.25">
      <c r="A863" s="212">
        <f>IF(B863&lt;&gt;"",MAX(A$1:A862)+1,"")</f>
        <v>769</v>
      </c>
      <c r="B863" s="223" t="s">
        <v>2602</v>
      </c>
      <c r="C863" s="212">
        <v>1989</v>
      </c>
      <c r="D863" s="210" t="s">
        <v>1844</v>
      </c>
      <c r="E863" s="210" t="s">
        <v>16</v>
      </c>
      <c r="F863" s="238">
        <v>3</v>
      </c>
      <c r="G863" s="238">
        <v>2</v>
      </c>
      <c r="H863" s="211">
        <v>2110.5</v>
      </c>
      <c r="I863" s="16">
        <v>0</v>
      </c>
      <c r="J863" s="211">
        <v>961.9</v>
      </c>
      <c r="K863" s="13">
        <f>SUM(L863:O863)</f>
        <v>3512268</v>
      </c>
      <c r="L863" s="25">
        <v>0</v>
      </c>
      <c r="M863" s="25">
        <v>0</v>
      </c>
      <c r="N863" s="25">
        <v>0</v>
      </c>
      <c r="O863" s="211">
        <f>IFERROR(
  IF(LOOKUP(2,1/($R$16:$R863&lt;&gt;""),$R$16:$R863)="12.2026",
    VLOOKUP(LOOKUP(2,1/($B$16:$B863&lt;&gt;""),$B$16:$B863), [1]Лист1!$C$12:$D$1205, 2, 0),
  IF(LOOKUP(2,1/($R$16:$R863&lt;&gt;""),$R$16:$R863)="12.2027",
    VLOOKUP(LOOKUP(2,1/($B$16:$B863&lt;&gt;""),$B$16:$B863), [1]Лист1!$C$1209:$D$2016, 2, 0),
  IF(LOOKUP(2,1/($R$16:$R863&lt;&gt;""),$R$16:$R863)="12.2028",
    VLOOKUP(LOOKUP(2,1/($B$16:$B863&lt;&gt;""),$B$16:$B863), [1]Лист1!$C$2020:$D$2907, 2, 0),
  ""))), "")</f>
        <v>3512268</v>
      </c>
      <c r="P863" s="25">
        <f>K863/H863</f>
        <v>1664.1876332622601</v>
      </c>
      <c r="Q863" s="29">
        <v>9673</v>
      </c>
      <c r="R863" s="218" t="s">
        <v>565</v>
      </c>
      <c r="V863" s="112"/>
      <c r="W863" s="112"/>
      <c r="X863" s="112"/>
      <c r="Y863" s="112"/>
      <c r="Z863" s="112"/>
      <c r="AA863" s="112"/>
      <c r="AB863" s="112"/>
      <c r="AC863" s="112"/>
      <c r="AD863" s="112"/>
      <c r="AE863" s="112"/>
      <c r="AF863" s="112"/>
      <c r="AG863" s="112"/>
      <c r="AH863" s="112"/>
      <c r="AI863" s="112"/>
      <c r="AJ863" s="112"/>
      <c r="AK863" s="112"/>
      <c r="AL863" s="112"/>
      <c r="AM863" s="112"/>
      <c r="AN863" s="112"/>
      <c r="AO863" s="112"/>
      <c r="AP863" s="112"/>
      <c r="AQ863" s="112"/>
      <c r="AR863" s="112"/>
      <c r="AS863" s="112"/>
      <c r="AT863" s="112"/>
      <c r="AU863" s="112"/>
      <c r="AV863" s="112"/>
      <c r="AW863" s="112"/>
      <c r="AX863" s="112"/>
      <c r="AY863" s="112"/>
      <c r="AZ863" s="112"/>
      <c r="BA863" s="112"/>
      <c r="BB863" s="112"/>
      <c r="BC863" s="112"/>
      <c r="BD863" s="112"/>
      <c r="BE863" s="112"/>
      <c r="BF863" s="112"/>
      <c r="BG863" s="112"/>
      <c r="BH863" s="112"/>
      <c r="BI863" s="112"/>
      <c r="BJ863" s="112"/>
      <c r="BK863" s="112"/>
      <c r="BL863" s="112"/>
      <c r="BM863" s="112"/>
      <c r="BN863" s="112"/>
      <c r="BO863" s="112"/>
      <c r="BP863" s="112"/>
      <c r="BQ863" s="112"/>
      <c r="BR863" s="112"/>
      <c r="BS863" s="112"/>
      <c r="BT863" s="112"/>
      <c r="BU863" s="112"/>
      <c r="BV863" s="112"/>
      <c r="BW863" s="112"/>
      <c r="BX863" s="112"/>
      <c r="BY863" s="112"/>
      <c r="BZ863" s="112"/>
      <c r="CA863" s="112"/>
      <c r="CB863" s="112"/>
      <c r="CC863" s="112"/>
      <c r="CD863" s="112"/>
      <c r="CE863" s="112"/>
      <c r="CF863" s="112"/>
      <c r="CG863" s="112"/>
      <c r="CH863" s="112"/>
      <c r="CI863" s="112"/>
      <c r="CJ863" s="112"/>
      <c r="CK863" s="112"/>
      <c r="CL863" s="112"/>
      <c r="CM863" s="112"/>
      <c r="CN863" s="112"/>
      <c r="CO863" s="112"/>
      <c r="CP863" s="112"/>
      <c r="CQ863" s="112"/>
      <c r="CR863" s="112"/>
      <c r="CS863" s="112"/>
      <c r="CT863" s="112"/>
      <c r="CU863" s="112"/>
      <c r="CV863" s="112"/>
      <c r="CW863" s="112"/>
      <c r="CX863" s="112"/>
      <c r="CY863" s="112"/>
      <c r="CZ863" s="112"/>
      <c r="DA863" s="112"/>
      <c r="DB863" s="112"/>
      <c r="DC863" s="112"/>
      <c r="DD863" s="112"/>
      <c r="DE863" s="112"/>
      <c r="DF863" s="112"/>
      <c r="DG863" s="112"/>
      <c r="DH863" s="112"/>
      <c r="DI863" s="112"/>
      <c r="DJ863" s="112"/>
      <c r="DK863" s="112"/>
      <c r="DL863" s="112"/>
      <c r="DM863" s="112"/>
      <c r="DN863" s="112"/>
      <c r="DO863" s="112"/>
      <c r="DP863" s="112"/>
      <c r="DQ863" s="112"/>
      <c r="DR863" s="112"/>
      <c r="DS863" s="112"/>
      <c r="DT863" s="112"/>
      <c r="DU863" s="112"/>
      <c r="DV863" s="112"/>
      <c r="DW863" s="112"/>
      <c r="DX863" s="112"/>
      <c r="DY863" s="112"/>
      <c r="DZ863" s="112"/>
      <c r="EA863" s="112"/>
      <c r="EB863" s="112"/>
      <c r="EC863" s="112"/>
      <c r="ED863" s="112"/>
      <c r="EE863" s="112"/>
      <c r="EF863" s="112"/>
      <c r="EG863" s="112"/>
      <c r="EH863" s="112"/>
      <c r="EI863" s="112"/>
      <c r="EJ863" s="112"/>
      <c r="EK863" s="112"/>
      <c r="EL863" s="112"/>
      <c r="EM863" s="112"/>
      <c r="EN863" s="112"/>
      <c r="EO863" s="112"/>
      <c r="EP863" s="112"/>
      <c r="EQ863" s="112"/>
      <c r="ER863" s="112"/>
      <c r="ES863" s="112"/>
      <c r="ET863" s="112"/>
      <c r="EU863" s="112"/>
      <c r="EV863" s="112"/>
      <c r="EW863" s="112"/>
      <c r="EX863" s="112"/>
      <c r="EY863" s="112"/>
      <c r="EZ863" s="112"/>
      <c r="FA863" s="112"/>
      <c r="FB863" s="112"/>
      <c r="FC863" s="112"/>
      <c r="FD863" s="112"/>
      <c r="FE863" s="112"/>
      <c r="FF863" s="112"/>
      <c r="FG863" s="112"/>
      <c r="FH863" s="112"/>
      <c r="FI863" s="112"/>
      <c r="FJ863" s="112"/>
      <c r="FK863" s="112"/>
      <c r="FL863" s="112"/>
      <c r="FM863" s="112"/>
      <c r="FN863" s="112"/>
      <c r="FO863" s="112"/>
      <c r="FP863" s="112"/>
      <c r="FQ863" s="112"/>
      <c r="FR863" s="112"/>
      <c r="FS863" s="112"/>
      <c r="FT863" s="112"/>
      <c r="FU863" s="112"/>
      <c r="FV863" s="112"/>
      <c r="FW863" s="112"/>
      <c r="FX863" s="112"/>
      <c r="FY863" s="112"/>
      <c r="FZ863" s="112"/>
      <c r="GA863" s="112"/>
      <c r="GB863" s="112"/>
      <c r="GC863" s="112"/>
      <c r="GD863" s="112"/>
      <c r="GE863" s="112"/>
      <c r="GF863" s="112"/>
      <c r="GG863" s="112"/>
      <c r="GH863" s="112"/>
      <c r="GI863" s="112"/>
      <c r="GJ863" s="112"/>
      <c r="GK863" s="112"/>
      <c r="GL863" s="112"/>
      <c r="GM863" s="112"/>
      <c r="GN863" s="112"/>
      <c r="GO863" s="112"/>
      <c r="GP863" s="112"/>
      <c r="GQ863" s="112"/>
      <c r="GR863" s="112"/>
      <c r="GS863" s="112"/>
      <c r="GT863" s="112"/>
      <c r="GU863" s="112"/>
      <c r="GV863" s="112"/>
      <c r="GW863" s="112"/>
      <c r="GX863" s="112"/>
      <c r="GY863" s="112"/>
    </row>
    <row r="864" spans="1:207" s="147" customFormat="1" ht="30" customHeight="1" x14ac:dyDescent="0.25">
      <c r="A864" s="212">
        <f>IF(B864&lt;&gt;"",MAX(A$1:A863)+1,"")</f>
        <v>770</v>
      </c>
      <c r="B864" s="214" t="s">
        <v>441</v>
      </c>
      <c r="C864" s="198">
        <v>1984</v>
      </c>
      <c r="D864" s="197" t="s">
        <v>1844</v>
      </c>
      <c r="E864" s="198" t="s">
        <v>16</v>
      </c>
      <c r="F864" s="200">
        <v>3</v>
      </c>
      <c r="G864" s="201">
        <v>4</v>
      </c>
      <c r="H864" s="191">
        <v>3703</v>
      </c>
      <c r="I864" s="191">
        <v>0</v>
      </c>
      <c r="J864" s="191">
        <v>1853.1</v>
      </c>
      <c r="K864" s="191">
        <f t="shared" si="278"/>
        <v>14210272</v>
      </c>
      <c r="L864" s="191">
        <v>0</v>
      </c>
      <c r="M864" s="191">
        <v>0</v>
      </c>
      <c r="N864" s="191">
        <v>0</v>
      </c>
      <c r="O864" s="191">
        <f>IFERROR(
  IF(LOOKUP(2,1/($R$16:$R864&lt;&gt;""),$R$16:$R864)="12.2026",
    VLOOKUP(LOOKUP(2,1/($B$16:$B864&lt;&gt;""),$B$16:$B864), [1]Лист1!$C$12:$D$1205, 2, 0),
  IF(LOOKUP(2,1/($R$16:$R864&lt;&gt;""),$R$16:$R864)="12.2027",
    VLOOKUP(LOOKUP(2,1/($B$16:$B864&lt;&gt;""),$B$16:$B864), [1]Лист1!$C$1209:$D$2016, 2, 0),
  IF(LOOKUP(2,1/($R$16:$R864&lt;&gt;""),$R$16:$R864)="12.2028",
    VLOOKUP(LOOKUP(2,1/($B$16:$B864&lt;&gt;""),$B$16:$B864), [1]Лист1!$C$2020:$D$2907, 2, 0),
  ""))), "")</f>
        <v>14210272</v>
      </c>
      <c r="P864" s="191">
        <f t="shared" si="279"/>
        <v>3837.5025654874426</v>
      </c>
      <c r="Q864" s="191">
        <v>9673</v>
      </c>
      <c r="R864" s="101" t="s">
        <v>564</v>
      </c>
      <c r="S864" s="145"/>
      <c r="T864" s="146"/>
      <c r="U864" s="146"/>
    </row>
    <row r="865" spans="1:207" s="33" customFormat="1" ht="30" customHeight="1" x14ac:dyDescent="0.25">
      <c r="A865" s="309">
        <f>IF(B865&lt;&gt;"",MAX(A$1:A864)+1,"")</f>
        <v>771</v>
      </c>
      <c r="B865" s="387" t="s">
        <v>2403</v>
      </c>
      <c r="C865" s="375">
        <v>1988</v>
      </c>
      <c r="D865" s="376" t="s">
        <v>1844</v>
      </c>
      <c r="E865" s="376" t="s">
        <v>16</v>
      </c>
      <c r="F865" s="377">
        <v>3</v>
      </c>
      <c r="G865" s="377">
        <v>4</v>
      </c>
      <c r="H865" s="378">
        <v>3528.8</v>
      </c>
      <c r="I865" s="379">
        <v>0</v>
      </c>
      <c r="J865" s="378">
        <v>1787.2</v>
      </c>
      <c r="K865" s="211">
        <f t="shared" ref="K865:K866" si="280">SUM(L865:O865)</f>
        <v>13544131.200000001</v>
      </c>
      <c r="L865" s="211">
        <v>0</v>
      </c>
      <c r="M865" s="211">
        <v>0</v>
      </c>
      <c r="N865" s="211">
        <v>0</v>
      </c>
      <c r="O865" s="211">
        <f>IFERROR(
  IF(LOOKUP(2,1/($R$16:$R865&lt;&gt;""),$R$16:$R865)="12.2026",
    VLOOKUP(LOOKUP(2,1/($B$16:$B865&lt;&gt;""),$B$16:$B865), [1]Лист1!$C$12:$D$1205, 2, 0),
  IF(LOOKUP(2,1/($R$16:$R865&lt;&gt;""),$R$16:$R865)="12.2027",
    VLOOKUP(LOOKUP(2,1/($B$16:$B865&lt;&gt;""),$B$16:$B865), [1]Лист1!$C$1209:$D$2016, 2, 0),
  IF(LOOKUP(2,1/($R$16:$R865&lt;&gt;""),$R$16:$R865)="12.2028",
    VLOOKUP(LOOKUP(2,1/($B$16:$B865&lt;&gt;""),$B$16:$B865), [1]Лист1!$C$2020:$D$2907, 2, 0),
  ""))), "")</f>
        <v>13544131.200000001</v>
      </c>
      <c r="P865" s="211">
        <f t="shared" ref="P865" si="281">K865/H865</f>
        <v>3838.1691226479256</v>
      </c>
      <c r="Q865" s="237">
        <v>9673</v>
      </c>
      <c r="R865" s="30" t="s">
        <v>564</v>
      </c>
      <c r="S865" s="32"/>
      <c r="T865" s="32"/>
      <c r="U865" s="32"/>
    </row>
    <row r="866" spans="1:207" s="33" customFormat="1" ht="30" customHeight="1" x14ac:dyDescent="0.25">
      <c r="A866" s="310"/>
      <c r="B866" s="387"/>
      <c r="C866" s="375"/>
      <c r="D866" s="376"/>
      <c r="E866" s="376"/>
      <c r="F866" s="377"/>
      <c r="G866" s="377"/>
      <c r="H866" s="378"/>
      <c r="I866" s="379"/>
      <c r="J866" s="378"/>
      <c r="K866" s="211">
        <f t="shared" si="280"/>
        <v>8375983</v>
      </c>
      <c r="L866" s="211">
        <v>0</v>
      </c>
      <c r="M866" s="211">
        <v>0</v>
      </c>
      <c r="N866" s="211">
        <v>0</v>
      </c>
      <c r="O866" s="211">
        <f>IFERROR(
  IF(LOOKUP(2,1/($R$16:$R866&lt;&gt;""),$R$16:$R866)="12.2026",
    VLOOKUP(LOOKUP(2,1/($B$16:$B866&lt;&gt;""),$B$16:$B866), [1]Лист1!$C$12:$D$1205, 2, 0),
  IF(LOOKUP(2,1/($R$16:$R866&lt;&gt;""),$R$16:$R866)="12.2027",
    VLOOKUP(LOOKUP(2,1/($B$16:$B866&lt;&gt;""),$B$16:$B866), [1]Лист1!$C$1209:$D$2016, 2, 0),
  IF(LOOKUP(2,1/($R$16:$R866&lt;&gt;""),$R$16:$R866)="12.2028",
    VLOOKUP(LOOKUP(2,1/($B$16:$B866&lt;&gt;""),$B$16:$B866), [1]Лист1!$C$2020:$D$2907, 2, 0),
  ""))), "")</f>
        <v>8375983</v>
      </c>
      <c r="P866" s="211">
        <f>K866/H865</f>
        <v>2373.6066084788031</v>
      </c>
      <c r="Q866" s="237">
        <v>9673</v>
      </c>
      <c r="R866" s="30" t="s">
        <v>563</v>
      </c>
      <c r="S866" s="32"/>
      <c r="T866" s="32"/>
      <c r="U866" s="32"/>
    </row>
    <row r="867" spans="1:207" s="20" customFormat="1" ht="30" customHeight="1" x14ac:dyDescent="0.25">
      <c r="A867" s="212">
        <f>IF(B867&lt;&gt;"",MAX(A$1:A866)+1,"")</f>
        <v>772</v>
      </c>
      <c r="B867" s="34" t="s">
        <v>101</v>
      </c>
      <c r="C867" s="212">
        <v>1970</v>
      </c>
      <c r="D867" s="35" t="s">
        <v>1844</v>
      </c>
      <c r="E867" s="212" t="s">
        <v>16</v>
      </c>
      <c r="F867" s="36">
        <v>5</v>
      </c>
      <c r="G867" s="37">
        <v>3</v>
      </c>
      <c r="H867" s="211">
        <v>4146.6000000000004</v>
      </c>
      <c r="I867" s="211">
        <v>569</v>
      </c>
      <c r="J867" s="211">
        <v>2008</v>
      </c>
      <c r="K867" s="211">
        <f t="shared" ref="K867:K875" si="282">SUM(L867:O867)</f>
        <v>15906598.400000002</v>
      </c>
      <c r="L867" s="211">
        <v>0</v>
      </c>
      <c r="M867" s="211">
        <v>0</v>
      </c>
      <c r="N867" s="211">
        <v>0</v>
      </c>
      <c r="O867" s="211">
        <f>IFERROR(
  IF(LOOKUP(2,1/($R$16:$R867&lt;&gt;""),$R$16:$R867)="12.2026",
    VLOOKUP(LOOKUP(2,1/($B$16:$B867&lt;&gt;""),$B$16:$B867), [1]Лист1!$C$12:$D$1205, 2, 0),
  IF(LOOKUP(2,1/($R$16:$R867&lt;&gt;""),$R$16:$R867)="12.2027",
    VLOOKUP(LOOKUP(2,1/($B$16:$B867&lt;&gt;""),$B$16:$B867), [1]Лист1!$C$1209:$D$2016, 2, 0),
  IF(LOOKUP(2,1/($R$16:$R867&lt;&gt;""),$R$16:$R867)="12.2028",
    VLOOKUP(LOOKUP(2,1/($B$16:$B867&lt;&gt;""),$B$16:$B867), [1]Лист1!$C$2020:$D$2907, 2, 0),
  ""))), "")</f>
        <v>15906598.400000002</v>
      </c>
      <c r="P867" s="211">
        <f t="shared" si="259"/>
        <v>3836.0580716731783</v>
      </c>
      <c r="Q867" s="211">
        <v>9673</v>
      </c>
      <c r="R867" s="218" t="s">
        <v>564</v>
      </c>
      <c r="S867" s="38"/>
    </row>
    <row r="868" spans="1:207" s="48" customFormat="1" ht="30" customHeight="1" x14ac:dyDescent="0.25">
      <c r="A868" s="212">
        <f>IF(B868&lt;&gt;"",MAX(A$1:A867)+1,"")</f>
        <v>773</v>
      </c>
      <c r="B868" s="223" t="s">
        <v>1878</v>
      </c>
      <c r="C868" s="212">
        <v>1976</v>
      </c>
      <c r="D868" s="35" t="s">
        <v>1844</v>
      </c>
      <c r="E868" s="212" t="s">
        <v>16</v>
      </c>
      <c r="F868" s="36">
        <v>5</v>
      </c>
      <c r="G868" s="37">
        <v>4</v>
      </c>
      <c r="H868" s="211">
        <v>5477.7</v>
      </c>
      <c r="I868" s="211">
        <v>227.3</v>
      </c>
      <c r="J868" s="211">
        <v>3100.1</v>
      </c>
      <c r="K868" s="211">
        <f t="shared" si="282"/>
        <v>154501.13</v>
      </c>
      <c r="L868" s="211">
        <v>0</v>
      </c>
      <c r="M868" s="211">
        <v>0</v>
      </c>
      <c r="N868" s="211">
        <v>0</v>
      </c>
      <c r="O868" s="211">
        <f>IFERROR(
  IF(LOOKUP(2,1/($R$16:$R868&lt;&gt;""),$R$16:$R868)="12.2026",
    VLOOKUP(LOOKUP(2,1/($B$16:$B868&lt;&gt;""),$B$16:$B868), [1]Лист1!$C$12:$D$1205, 2, 0),
  IF(LOOKUP(2,1/($R$16:$R868&lt;&gt;""),$R$16:$R868)="12.2027",
    VLOOKUP(LOOKUP(2,1/($B$16:$B868&lt;&gt;""),$B$16:$B868), [1]Лист1!$C$1209:$D$2016, 2, 0),
  IF(LOOKUP(2,1/($R$16:$R868&lt;&gt;""),$R$16:$R868)="12.2028",
    VLOOKUP(LOOKUP(2,1/($B$16:$B868&lt;&gt;""),$B$16:$B868), [1]Лист1!$C$2020:$D$2907, 2, 0),
  ""))), "")</f>
        <v>154501.13</v>
      </c>
      <c r="P868" s="211">
        <f t="shared" si="259"/>
        <v>28.205474925607465</v>
      </c>
      <c r="Q868" s="211">
        <v>9673</v>
      </c>
      <c r="R868" s="218" t="s">
        <v>564</v>
      </c>
      <c r="V868" s="49"/>
      <c r="W868" s="49"/>
      <c r="X868" s="49"/>
      <c r="Y868" s="49"/>
      <c r="Z868" s="49"/>
      <c r="AA868" s="49"/>
      <c r="AB868" s="49"/>
      <c r="AC868" s="49"/>
      <c r="AD868" s="49"/>
      <c r="AE868" s="49"/>
      <c r="AF868" s="49"/>
      <c r="AG868" s="49"/>
      <c r="AH868" s="49"/>
      <c r="AI868" s="49"/>
      <c r="AJ868" s="49"/>
      <c r="AK868" s="49"/>
      <c r="AL868" s="49"/>
      <c r="AM868" s="49"/>
      <c r="AN868" s="49"/>
      <c r="AO868" s="49"/>
      <c r="AP868" s="49"/>
      <c r="AQ868" s="49"/>
      <c r="AR868" s="49"/>
      <c r="AS868" s="49"/>
      <c r="AT868" s="49"/>
      <c r="AU868" s="49"/>
      <c r="AV868" s="49"/>
      <c r="AW868" s="49"/>
      <c r="AX868" s="49"/>
      <c r="AY868" s="49"/>
      <c r="AZ868" s="49"/>
      <c r="BA868" s="49"/>
      <c r="BB868" s="49"/>
      <c r="BC868" s="49"/>
      <c r="BD868" s="49"/>
      <c r="BE868" s="49"/>
      <c r="BF868" s="49"/>
      <c r="BG868" s="49"/>
      <c r="BH868" s="49"/>
      <c r="BI868" s="49"/>
      <c r="BJ868" s="49"/>
      <c r="BK868" s="49"/>
      <c r="BL868" s="49"/>
      <c r="BM868" s="49"/>
      <c r="BN868" s="49"/>
      <c r="BO868" s="49"/>
      <c r="BP868" s="49"/>
      <c r="BQ868" s="49"/>
      <c r="BR868" s="49"/>
      <c r="BS868" s="49"/>
      <c r="BT868" s="49"/>
      <c r="BU868" s="49"/>
      <c r="BV868" s="49"/>
      <c r="BW868" s="49"/>
      <c r="BX868" s="49"/>
      <c r="BY868" s="49"/>
      <c r="BZ868" s="49"/>
      <c r="CA868" s="49"/>
      <c r="CB868" s="49"/>
      <c r="CC868" s="49"/>
      <c r="CD868" s="49"/>
      <c r="CE868" s="49"/>
      <c r="CF868" s="49"/>
      <c r="CG868" s="49"/>
      <c r="CH868" s="49"/>
      <c r="CI868" s="49"/>
      <c r="CJ868" s="49"/>
      <c r="CK868" s="49"/>
      <c r="CL868" s="49"/>
      <c r="CM868" s="49"/>
      <c r="CN868" s="49"/>
      <c r="CO868" s="49"/>
      <c r="CP868" s="49"/>
      <c r="CQ868" s="49"/>
      <c r="CR868" s="49"/>
      <c r="CS868" s="49"/>
      <c r="CT868" s="49"/>
      <c r="CU868" s="49"/>
      <c r="CV868" s="49"/>
      <c r="CW868" s="49"/>
      <c r="CX868" s="49"/>
      <c r="CY868" s="49"/>
      <c r="CZ868" s="49"/>
      <c r="DA868" s="49"/>
      <c r="DB868" s="49"/>
      <c r="DC868" s="49"/>
      <c r="DD868" s="49"/>
      <c r="DE868" s="49"/>
      <c r="DF868" s="49"/>
      <c r="DG868" s="49"/>
      <c r="DH868" s="49"/>
      <c r="DI868" s="49"/>
      <c r="DJ868" s="49"/>
      <c r="DK868" s="49"/>
      <c r="DL868" s="49"/>
      <c r="DM868" s="49"/>
      <c r="DN868" s="49"/>
      <c r="DO868" s="49"/>
      <c r="DP868" s="49"/>
      <c r="DQ868" s="49"/>
      <c r="DR868" s="49"/>
      <c r="DS868" s="49"/>
      <c r="DT868" s="49"/>
      <c r="DU868" s="49"/>
      <c r="DV868" s="49"/>
      <c r="DW868" s="49"/>
      <c r="DX868" s="49"/>
      <c r="DY868" s="49"/>
      <c r="DZ868" s="49"/>
      <c r="EA868" s="49"/>
      <c r="EB868" s="49"/>
      <c r="EC868" s="49"/>
      <c r="ED868" s="49"/>
      <c r="EE868" s="49"/>
      <c r="EF868" s="49"/>
      <c r="EG868" s="49"/>
      <c r="EH868" s="49"/>
      <c r="EI868" s="49"/>
      <c r="EJ868" s="49"/>
      <c r="EK868" s="49"/>
      <c r="EL868" s="49"/>
      <c r="EM868" s="49"/>
      <c r="EN868" s="49"/>
      <c r="EO868" s="49"/>
      <c r="EP868" s="49"/>
      <c r="EQ868" s="49"/>
      <c r="ER868" s="49"/>
      <c r="ES868" s="49"/>
      <c r="ET868" s="49"/>
      <c r="EU868" s="49"/>
      <c r="EV868" s="49"/>
      <c r="EW868" s="49"/>
      <c r="EX868" s="49"/>
      <c r="EY868" s="49"/>
      <c r="EZ868" s="49"/>
      <c r="FA868" s="49"/>
      <c r="FB868" s="49"/>
      <c r="FC868" s="49"/>
      <c r="FD868" s="49"/>
      <c r="FE868" s="49"/>
      <c r="FF868" s="49"/>
      <c r="FG868" s="49"/>
      <c r="FH868" s="49"/>
      <c r="FI868" s="49"/>
      <c r="FJ868" s="49"/>
      <c r="FK868" s="49"/>
      <c r="FL868" s="49"/>
      <c r="FM868" s="49"/>
      <c r="FN868" s="49"/>
      <c r="FO868" s="49"/>
      <c r="FP868" s="49"/>
      <c r="FQ868" s="49"/>
      <c r="FR868" s="49"/>
      <c r="FS868" s="49"/>
      <c r="FT868" s="49"/>
      <c r="FU868" s="49"/>
      <c r="FV868" s="49"/>
      <c r="FW868" s="49"/>
      <c r="FX868" s="49"/>
      <c r="FY868" s="49"/>
      <c r="FZ868" s="49"/>
      <c r="GA868" s="49"/>
      <c r="GB868" s="49"/>
      <c r="GC868" s="49"/>
      <c r="GD868" s="49"/>
      <c r="GE868" s="49"/>
      <c r="GF868" s="49"/>
      <c r="GG868" s="49"/>
      <c r="GH868" s="49"/>
      <c r="GI868" s="49"/>
      <c r="GJ868" s="49"/>
      <c r="GK868" s="49"/>
      <c r="GL868" s="49"/>
      <c r="GM868" s="49"/>
      <c r="GN868" s="49"/>
      <c r="GO868" s="49"/>
      <c r="GP868" s="49"/>
      <c r="GQ868" s="49"/>
      <c r="GR868" s="49"/>
      <c r="GS868" s="49"/>
      <c r="GT868" s="49"/>
      <c r="GU868" s="49"/>
      <c r="GV868" s="49"/>
      <c r="GW868" s="49"/>
      <c r="GX868" s="49"/>
      <c r="GY868" s="49"/>
    </row>
    <row r="869" spans="1:207" s="21" customFormat="1" ht="30" customHeight="1" x14ac:dyDescent="0.25">
      <c r="A869" s="309">
        <f>IF(B869&lt;&gt;"",MAX(A$1:A868)+1,"")</f>
        <v>774</v>
      </c>
      <c r="B869" s="317" t="s">
        <v>2603</v>
      </c>
      <c r="C869" s="307">
        <v>1969</v>
      </c>
      <c r="D869" s="307" t="s">
        <v>1844</v>
      </c>
      <c r="E869" s="307" t="s">
        <v>16</v>
      </c>
      <c r="F869" s="331">
        <v>4</v>
      </c>
      <c r="G869" s="331">
        <v>1</v>
      </c>
      <c r="H869" s="363">
        <v>2682.7</v>
      </c>
      <c r="I869" s="365">
        <v>0</v>
      </c>
      <c r="J869" s="311">
        <v>1100.9000000000001</v>
      </c>
      <c r="K869" s="13">
        <f t="shared" si="282"/>
        <v>5337673</v>
      </c>
      <c r="L869" s="25">
        <v>0</v>
      </c>
      <c r="M869" s="25">
        <v>0</v>
      </c>
      <c r="N869" s="25">
        <v>0</v>
      </c>
      <c r="O869" s="211">
        <f>IFERROR(
  IF(LOOKUP(2,1/($R$16:$R869&lt;&gt;""),$R$16:$R869)="12.2026",
    VLOOKUP(LOOKUP(2,1/($B$16:$B869&lt;&gt;""),$B$16:$B869), [1]Лист1!$C$12:$D$1205, 2, 0),
  IF(LOOKUP(2,1/($R$16:$R869&lt;&gt;""),$R$16:$R869)="12.2027",
    VLOOKUP(LOOKUP(2,1/($B$16:$B869&lt;&gt;""),$B$16:$B869), [1]Лист1!$C$1209:$D$2016, 2, 0),
  IF(LOOKUP(2,1/($R$16:$R869&lt;&gt;""),$R$16:$R869)="12.2028",
    VLOOKUP(LOOKUP(2,1/($B$16:$B869&lt;&gt;""),$B$16:$B869), [1]Лист1!$C$2020:$D$2907, 2, 0),
  ""))), "")</f>
        <v>5337673</v>
      </c>
      <c r="P869" s="25">
        <f t="shared" ref="P869" si="283">K869/H869</f>
        <v>1989.6645170909906</v>
      </c>
      <c r="Q869" s="29">
        <v>9673</v>
      </c>
      <c r="R869" s="218" t="s">
        <v>565</v>
      </c>
      <c r="S869" s="148"/>
      <c r="T869" s="27"/>
      <c r="U869" s="61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  <c r="AH869" s="212"/>
      <c r="AI869" s="212"/>
      <c r="AJ869" s="212"/>
      <c r="AK869" s="212"/>
      <c r="AL869" s="212"/>
      <c r="AM869" s="212"/>
      <c r="AN869" s="212"/>
      <c r="AO869" s="212"/>
      <c r="AP869" s="212"/>
      <c r="AQ869" s="212"/>
      <c r="AR869" s="212"/>
      <c r="AS869" s="212"/>
      <c r="AT869" s="212"/>
      <c r="AU869" s="212"/>
      <c r="AV869" s="212"/>
      <c r="AW869" s="212"/>
      <c r="AX869" s="212"/>
      <c r="AY869" s="212"/>
      <c r="AZ869" s="212"/>
      <c r="BA869" s="212"/>
      <c r="BB869" s="212"/>
      <c r="BC869" s="212"/>
      <c r="BD869" s="212"/>
      <c r="BE869" s="212"/>
      <c r="BF869" s="212"/>
      <c r="BG869" s="212"/>
      <c r="BH869" s="212"/>
      <c r="BI869" s="212"/>
      <c r="BJ869" s="212"/>
      <c r="BK869" s="212"/>
      <c r="BL869" s="212"/>
      <c r="BM869" s="212"/>
      <c r="BN869" s="212"/>
      <c r="BO869" s="212"/>
      <c r="BP869" s="212"/>
      <c r="BQ869" s="212"/>
      <c r="BR869" s="212"/>
      <c r="BS869" s="212"/>
      <c r="BT869" s="212"/>
      <c r="BU869" s="212"/>
      <c r="BV869" s="212"/>
      <c r="BW869" s="212"/>
      <c r="BX869" s="212"/>
      <c r="BY869" s="212"/>
      <c r="BZ869" s="212"/>
      <c r="CA869" s="212"/>
      <c r="CB869" s="212"/>
      <c r="CC869" s="212"/>
      <c r="CD869" s="212"/>
      <c r="CE869" s="212"/>
      <c r="CF869" s="212"/>
      <c r="CG869" s="212"/>
      <c r="CH869" s="212"/>
      <c r="CI869" s="212"/>
      <c r="CJ869" s="212"/>
      <c r="CK869" s="212"/>
      <c r="CL869" s="212"/>
      <c r="CM869" s="212"/>
      <c r="CN869" s="212"/>
      <c r="CO869" s="212"/>
      <c r="CP869" s="212"/>
      <c r="CQ869" s="212"/>
      <c r="CR869" s="212"/>
      <c r="CS869" s="212"/>
      <c r="CT869" s="212"/>
      <c r="CU869" s="212"/>
      <c r="CV869" s="212"/>
      <c r="CW869" s="212"/>
      <c r="CX869" s="212"/>
      <c r="CY869" s="212"/>
      <c r="CZ869" s="212"/>
      <c r="DA869" s="212"/>
      <c r="DB869" s="212"/>
      <c r="DC869" s="212"/>
      <c r="DD869" s="212"/>
      <c r="DE869" s="212"/>
      <c r="DF869" s="212"/>
      <c r="DG869" s="212"/>
      <c r="DH869" s="212"/>
      <c r="DI869" s="212"/>
      <c r="DJ869" s="212"/>
      <c r="DK869" s="212"/>
      <c r="DL869" s="212"/>
      <c r="DM869" s="212"/>
      <c r="DN869" s="212"/>
      <c r="DO869" s="212"/>
      <c r="DP869" s="212"/>
      <c r="DQ869" s="212"/>
      <c r="DR869" s="212"/>
      <c r="DS869" s="212"/>
      <c r="DT869" s="212"/>
      <c r="DU869" s="212"/>
      <c r="DV869" s="212"/>
      <c r="DW869" s="212"/>
      <c r="DX869" s="212"/>
      <c r="DY869" s="212"/>
      <c r="DZ869" s="212"/>
      <c r="EA869" s="212"/>
      <c r="EB869" s="212"/>
      <c r="EC869" s="212"/>
      <c r="ED869" s="212"/>
      <c r="EE869" s="212"/>
      <c r="EF869" s="212"/>
      <c r="EG869" s="212"/>
      <c r="EH869" s="212"/>
      <c r="EI869" s="212"/>
      <c r="EJ869" s="212"/>
      <c r="EK869" s="212"/>
      <c r="EL869" s="212"/>
      <c r="EM869" s="212"/>
      <c r="EN869" s="212"/>
      <c r="EO869" s="212"/>
      <c r="EP869" s="212"/>
      <c r="EQ869" s="212"/>
      <c r="ER869" s="212"/>
      <c r="ES869" s="212"/>
      <c r="ET869" s="212"/>
      <c r="EU869" s="212"/>
      <c r="EV869" s="212"/>
      <c r="EW869" s="212"/>
      <c r="EX869" s="212"/>
      <c r="EY869" s="212"/>
      <c r="EZ869" s="212"/>
      <c r="FA869" s="212"/>
      <c r="FB869" s="212"/>
      <c r="FC869" s="212"/>
      <c r="FD869" s="212"/>
      <c r="FE869" s="212"/>
      <c r="FF869" s="212"/>
      <c r="FG869" s="212"/>
      <c r="FH869" s="212"/>
      <c r="FI869" s="212"/>
      <c r="FJ869" s="212"/>
      <c r="FK869" s="212"/>
      <c r="FL869" s="212"/>
      <c r="FM869" s="212"/>
      <c r="FN869" s="212"/>
      <c r="FO869" s="212"/>
      <c r="FP869" s="212"/>
      <c r="FQ869" s="212"/>
      <c r="FR869" s="212"/>
      <c r="FS869" s="212"/>
      <c r="FT869" s="212"/>
      <c r="FU869" s="212"/>
      <c r="FV869" s="212"/>
      <c r="FW869" s="212"/>
      <c r="FX869" s="212"/>
      <c r="FY869" s="212"/>
      <c r="FZ869" s="212"/>
      <c r="GA869" s="212"/>
      <c r="GB869" s="212"/>
      <c r="GC869" s="212"/>
      <c r="GD869" s="212"/>
      <c r="GE869" s="212"/>
      <c r="GF869" s="212"/>
      <c r="GG869" s="212"/>
      <c r="GH869" s="212"/>
      <c r="GI869" s="212"/>
      <c r="GJ869" s="212"/>
      <c r="GK869" s="212"/>
      <c r="GL869" s="212"/>
      <c r="GM869" s="212"/>
      <c r="GN869" s="212"/>
      <c r="GO869" s="212"/>
      <c r="GP869" s="212"/>
      <c r="GQ869" s="212"/>
      <c r="GR869" s="212"/>
      <c r="GS869" s="212"/>
      <c r="GT869" s="212"/>
      <c r="GU869" s="212"/>
      <c r="GV869" s="212"/>
      <c r="GW869" s="212"/>
      <c r="GX869" s="212"/>
      <c r="GY869" s="212"/>
    </row>
    <row r="870" spans="1:207" s="21" customFormat="1" ht="30" customHeight="1" x14ac:dyDescent="0.25">
      <c r="A870" s="310"/>
      <c r="B870" s="318"/>
      <c r="C870" s="308"/>
      <c r="D870" s="308"/>
      <c r="E870" s="308"/>
      <c r="F870" s="332"/>
      <c r="G870" s="332"/>
      <c r="H870" s="364"/>
      <c r="I870" s="366"/>
      <c r="J870" s="312"/>
      <c r="K870" s="13">
        <f t="shared" ref="K870" si="284">SUM(L870:O870)</f>
        <v>8997775.7999999989</v>
      </c>
      <c r="L870" s="25">
        <v>0</v>
      </c>
      <c r="M870" s="25">
        <v>0</v>
      </c>
      <c r="N870" s="25">
        <v>0</v>
      </c>
      <c r="O870" s="211">
        <f>IFERROR(
  IF(LOOKUP(2,1/($R$16:$R870&lt;&gt;""),$R$16:$R870)="12.2026",
    VLOOKUP(LOOKUP(2,1/($B$16:$B870&lt;&gt;""),$B$16:$B870), [1]Лист1!$C$12:$D$1205, 2, 0),
  IF(LOOKUP(2,1/($R$16:$R870&lt;&gt;""),$R$16:$R870)="12.2027",
    VLOOKUP(LOOKUP(2,1/($B$16:$B870&lt;&gt;""),$B$16:$B870), [1]Лист1!$C$1209:$D$2016, 2, 0),
  IF(LOOKUP(2,1/($R$16:$R870&lt;&gt;""),$R$16:$R870)="12.2028",
    VLOOKUP(LOOKUP(2,1/($B$16:$B870&lt;&gt;""),$B$16:$B870), [1]Лист1!$C$2020:$D$2907, 2, 0),
  ""))), "")</f>
        <v>8997775.7999999989</v>
      </c>
      <c r="P870" s="25">
        <f>K870/H869</f>
        <v>3354</v>
      </c>
      <c r="Q870" s="29">
        <v>9673</v>
      </c>
      <c r="R870" s="218" t="s">
        <v>564</v>
      </c>
      <c r="S870" s="148"/>
      <c r="T870" s="27"/>
      <c r="U870" s="61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  <c r="AH870" s="212"/>
      <c r="AI870" s="212"/>
      <c r="AJ870" s="212"/>
      <c r="AK870" s="212"/>
      <c r="AL870" s="212"/>
      <c r="AM870" s="212"/>
      <c r="AN870" s="212"/>
      <c r="AO870" s="212"/>
      <c r="AP870" s="212"/>
      <c r="AQ870" s="212"/>
      <c r="AR870" s="212"/>
      <c r="AS870" s="212"/>
      <c r="AT870" s="212"/>
      <c r="AU870" s="212"/>
      <c r="AV870" s="212"/>
      <c r="AW870" s="212"/>
      <c r="AX870" s="212"/>
      <c r="AY870" s="212"/>
      <c r="AZ870" s="212"/>
      <c r="BA870" s="212"/>
      <c r="BB870" s="212"/>
      <c r="BC870" s="212"/>
      <c r="BD870" s="212"/>
      <c r="BE870" s="212"/>
      <c r="BF870" s="212"/>
      <c r="BG870" s="212"/>
      <c r="BH870" s="212"/>
      <c r="BI870" s="212"/>
      <c r="BJ870" s="212"/>
      <c r="BK870" s="212"/>
      <c r="BL870" s="212"/>
      <c r="BM870" s="212"/>
      <c r="BN870" s="212"/>
      <c r="BO870" s="212"/>
      <c r="BP870" s="212"/>
      <c r="BQ870" s="212"/>
      <c r="BR870" s="212"/>
      <c r="BS870" s="212"/>
      <c r="BT870" s="212"/>
      <c r="BU870" s="212"/>
      <c r="BV870" s="212"/>
      <c r="BW870" s="212"/>
      <c r="BX870" s="212"/>
      <c r="BY870" s="212"/>
      <c r="BZ870" s="212"/>
      <c r="CA870" s="212"/>
      <c r="CB870" s="212"/>
      <c r="CC870" s="212"/>
      <c r="CD870" s="212"/>
      <c r="CE870" s="212"/>
      <c r="CF870" s="212"/>
      <c r="CG870" s="212"/>
      <c r="CH870" s="212"/>
      <c r="CI870" s="212"/>
      <c r="CJ870" s="212"/>
      <c r="CK870" s="212"/>
      <c r="CL870" s="212"/>
      <c r="CM870" s="212"/>
      <c r="CN870" s="212"/>
      <c r="CO870" s="212"/>
      <c r="CP870" s="212"/>
      <c r="CQ870" s="212"/>
      <c r="CR870" s="212"/>
      <c r="CS870" s="212"/>
      <c r="CT870" s="212"/>
      <c r="CU870" s="212"/>
      <c r="CV870" s="212"/>
      <c r="CW870" s="212"/>
      <c r="CX870" s="212"/>
      <c r="CY870" s="212"/>
      <c r="CZ870" s="212"/>
      <c r="DA870" s="212"/>
      <c r="DB870" s="212"/>
      <c r="DC870" s="212"/>
      <c r="DD870" s="212"/>
      <c r="DE870" s="212"/>
      <c r="DF870" s="212"/>
      <c r="DG870" s="212"/>
      <c r="DH870" s="212"/>
      <c r="DI870" s="212"/>
      <c r="DJ870" s="212"/>
      <c r="DK870" s="212"/>
      <c r="DL870" s="212"/>
      <c r="DM870" s="212"/>
      <c r="DN870" s="212"/>
      <c r="DO870" s="212"/>
      <c r="DP870" s="212"/>
      <c r="DQ870" s="212"/>
      <c r="DR870" s="212"/>
      <c r="DS870" s="212"/>
      <c r="DT870" s="212"/>
      <c r="DU870" s="212"/>
      <c r="DV870" s="212"/>
      <c r="DW870" s="212"/>
      <c r="DX870" s="212"/>
      <c r="DY870" s="212"/>
      <c r="DZ870" s="212"/>
      <c r="EA870" s="212"/>
      <c r="EB870" s="212"/>
      <c r="EC870" s="212"/>
      <c r="ED870" s="212"/>
      <c r="EE870" s="212"/>
      <c r="EF870" s="212"/>
      <c r="EG870" s="212"/>
      <c r="EH870" s="212"/>
      <c r="EI870" s="212"/>
      <c r="EJ870" s="212"/>
      <c r="EK870" s="212"/>
      <c r="EL870" s="212"/>
      <c r="EM870" s="212"/>
      <c r="EN870" s="212"/>
      <c r="EO870" s="212"/>
      <c r="EP870" s="212"/>
      <c r="EQ870" s="212"/>
      <c r="ER870" s="212"/>
      <c r="ES870" s="212"/>
      <c r="ET870" s="212"/>
      <c r="EU870" s="212"/>
      <c r="EV870" s="212"/>
      <c r="EW870" s="212"/>
      <c r="EX870" s="212"/>
      <c r="EY870" s="212"/>
      <c r="EZ870" s="212"/>
      <c r="FA870" s="212"/>
      <c r="FB870" s="212"/>
      <c r="FC870" s="212"/>
      <c r="FD870" s="212"/>
      <c r="FE870" s="212"/>
      <c r="FF870" s="212"/>
      <c r="FG870" s="212"/>
      <c r="FH870" s="212"/>
      <c r="FI870" s="212"/>
      <c r="FJ870" s="212"/>
      <c r="FK870" s="212"/>
      <c r="FL870" s="212"/>
      <c r="FM870" s="212"/>
      <c r="FN870" s="212"/>
      <c r="FO870" s="212"/>
      <c r="FP870" s="212"/>
      <c r="FQ870" s="212"/>
      <c r="FR870" s="212"/>
      <c r="FS870" s="212"/>
      <c r="FT870" s="212"/>
      <c r="FU870" s="212"/>
      <c r="FV870" s="212"/>
      <c r="FW870" s="212"/>
      <c r="FX870" s="212"/>
      <c r="FY870" s="212"/>
      <c r="FZ870" s="212"/>
      <c r="GA870" s="212"/>
      <c r="GB870" s="212"/>
      <c r="GC870" s="212"/>
      <c r="GD870" s="212"/>
      <c r="GE870" s="212"/>
      <c r="GF870" s="212"/>
      <c r="GG870" s="212"/>
      <c r="GH870" s="212"/>
      <c r="GI870" s="212"/>
      <c r="GJ870" s="212"/>
      <c r="GK870" s="212"/>
      <c r="GL870" s="212"/>
      <c r="GM870" s="212"/>
      <c r="GN870" s="212"/>
      <c r="GO870" s="212"/>
      <c r="GP870" s="212"/>
      <c r="GQ870" s="212"/>
      <c r="GR870" s="212"/>
      <c r="GS870" s="212"/>
      <c r="GT870" s="212"/>
      <c r="GU870" s="212"/>
      <c r="GV870" s="212"/>
      <c r="GW870" s="212"/>
      <c r="GX870" s="212"/>
      <c r="GY870" s="212"/>
    </row>
    <row r="871" spans="1:207" s="48" customFormat="1" ht="30" customHeight="1" x14ac:dyDescent="0.25">
      <c r="A871" s="212">
        <f>IF(B871&lt;&gt;"",MAX(A$1:A870)+1,"")</f>
        <v>775</v>
      </c>
      <c r="B871" s="193" t="s">
        <v>918</v>
      </c>
      <c r="C871" s="198">
        <v>1972</v>
      </c>
      <c r="D871" s="197" t="s">
        <v>1844</v>
      </c>
      <c r="E871" s="198" t="s">
        <v>16</v>
      </c>
      <c r="F871" s="200">
        <v>5</v>
      </c>
      <c r="G871" s="201">
        <v>1</v>
      </c>
      <c r="H871" s="191">
        <v>2629.9</v>
      </c>
      <c r="I871" s="191">
        <v>0</v>
      </c>
      <c r="J871" s="191">
        <v>1196.4000000000001</v>
      </c>
      <c r="K871" s="191">
        <f t="shared" si="282"/>
        <v>77198.25</v>
      </c>
      <c r="L871" s="191">
        <v>0</v>
      </c>
      <c r="M871" s="191">
        <v>0</v>
      </c>
      <c r="N871" s="191">
        <v>0</v>
      </c>
      <c r="O871" s="211">
        <f>IFERROR(
  IF(LOOKUP(2,1/($R$16:$R871&lt;&gt;""),$R$16:$R871)="12.2026",
    VLOOKUP(LOOKUP(2,1/($B$16:$B871&lt;&gt;""),$B$16:$B871), [1]Лист1!$C$12:$D$1205, 2, 0),
  IF(LOOKUP(2,1/($R$16:$R871&lt;&gt;""),$R$16:$R871)="12.2027",
    VLOOKUP(LOOKUP(2,1/($B$16:$B871&lt;&gt;""),$B$16:$B871), [1]Лист1!$C$1209:$D$2016, 2, 0),
  IF(LOOKUP(2,1/($R$16:$R871&lt;&gt;""),$R$16:$R871)="12.2028",
    VLOOKUP(LOOKUP(2,1/($B$16:$B871&lt;&gt;""),$B$16:$B871), [1]Лист1!$C$2020:$D$2907, 2, 0),
  ""))), "")</f>
        <v>77198.25</v>
      </c>
      <c r="P871" s="191">
        <f t="shared" si="259"/>
        <v>29.354062892125174</v>
      </c>
      <c r="Q871" s="191">
        <v>9673</v>
      </c>
      <c r="R871" s="101" t="s">
        <v>564</v>
      </c>
      <c r="V871" s="49"/>
      <c r="W871" s="49"/>
      <c r="X871" s="49"/>
      <c r="Y871" s="49"/>
      <c r="Z871" s="49"/>
      <c r="AA871" s="49"/>
      <c r="AB871" s="49"/>
      <c r="AC871" s="49"/>
      <c r="AD871" s="49"/>
      <c r="AE871" s="49"/>
      <c r="AF871" s="49"/>
      <c r="AG871" s="49"/>
      <c r="AH871" s="49"/>
      <c r="AI871" s="49"/>
      <c r="AJ871" s="49"/>
      <c r="AK871" s="49"/>
      <c r="AL871" s="49"/>
      <c r="AM871" s="49"/>
      <c r="AN871" s="49"/>
      <c r="AO871" s="49"/>
      <c r="AP871" s="49"/>
      <c r="AQ871" s="49"/>
      <c r="AR871" s="49"/>
      <c r="AS871" s="49"/>
      <c r="AT871" s="49"/>
      <c r="AU871" s="49"/>
      <c r="AV871" s="49"/>
      <c r="AW871" s="49"/>
      <c r="AX871" s="49"/>
      <c r="AY871" s="49"/>
      <c r="AZ871" s="49"/>
      <c r="BA871" s="49"/>
      <c r="BB871" s="49"/>
      <c r="BC871" s="49"/>
      <c r="BD871" s="49"/>
      <c r="BE871" s="49"/>
      <c r="BF871" s="49"/>
      <c r="BG871" s="49"/>
      <c r="BH871" s="49"/>
      <c r="BI871" s="49"/>
      <c r="BJ871" s="49"/>
      <c r="BK871" s="49"/>
      <c r="BL871" s="49"/>
      <c r="BM871" s="49"/>
      <c r="BN871" s="49"/>
      <c r="BO871" s="49"/>
      <c r="BP871" s="49"/>
      <c r="BQ871" s="49"/>
      <c r="BR871" s="49"/>
      <c r="BS871" s="49"/>
      <c r="BT871" s="49"/>
      <c r="BU871" s="49"/>
      <c r="BV871" s="49"/>
      <c r="BW871" s="49"/>
      <c r="BX871" s="49"/>
      <c r="BY871" s="49"/>
      <c r="BZ871" s="49"/>
      <c r="CA871" s="49"/>
      <c r="CB871" s="49"/>
      <c r="CC871" s="49"/>
      <c r="CD871" s="49"/>
      <c r="CE871" s="49"/>
      <c r="CF871" s="49"/>
      <c r="CG871" s="49"/>
      <c r="CH871" s="49"/>
      <c r="CI871" s="49"/>
      <c r="CJ871" s="49"/>
      <c r="CK871" s="49"/>
      <c r="CL871" s="49"/>
      <c r="CM871" s="49"/>
      <c r="CN871" s="49"/>
      <c r="CO871" s="49"/>
      <c r="CP871" s="49"/>
      <c r="CQ871" s="49"/>
      <c r="CR871" s="49"/>
      <c r="CS871" s="49"/>
      <c r="CT871" s="49"/>
      <c r="CU871" s="49"/>
      <c r="CV871" s="49"/>
      <c r="CW871" s="49"/>
      <c r="CX871" s="49"/>
      <c r="CY871" s="49"/>
      <c r="CZ871" s="49"/>
      <c r="DA871" s="49"/>
      <c r="DB871" s="49"/>
      <c r="DC871" s="49"/>
      <c r="DD871" s="49"/>
      <c r="DE871" s="49"/>
      <c r="DF871" s="49"/>
      <c r="DG871" s="49"/>
      <c r="DH871" s="49"/>
      <c r="DI871" s="49"/>
      <c r="DJ871" s="49"/>
      <c r="DK871" s="49"/>
      <c r="DL871" s="49"/>
      <c r="DM871" s="49"/>
      <c r="DN871" s="49"/>
      <c r="DO871" s="49"/>
      <c r="DP871" s="49"/>
      <c r="DQ871" s="49"/>
      <c r="DR871" s="49"/>
      <c r="DS871" s="49"/>
      <c r="DT871" s="49"/>
      <c r="DU871" s="49"/>
      <c r="DV871" s="49"/>
      <c r="DW871" s="49"/>
      <c r="DX871" s="49"/>
      <c r="DY871" s="49"/>
      <c r="DZ871" s="49"/>
      <c r="EA871" s="49"/>
      <c r="EB871" s="49"/>
      <c r="EC871" s="49"/>
      <c r="ED871" s="49"/>
      <c r="EE871" s="49"/>
      <c r="EF871" s="49"/>
      <c r="EG871" s="49"/>
      <c r="EH871" s="49"/>
      <c r="EI871" s="49"/>
      <c r="EJ871" s="49"/>
      <c r="EK871" s="49"/>
      <c r="EL871" s="49"/>
      <c r="EM871" s="49"/>
      <c r="EN871" s="49"/>
      <c r="EO871" s="49"/>
      <c r="EP871" s="49"/>
      <c r="EQ871" s="49"/>
      <c r="ER871" s="49"/>
      <c r="ES871" s="49"/>
      <c r="ET871" s="49"/>
      <c r="EU871" s="49"/>
      <c r="EV871" s="49"/>
      <c r="EW871" s="49"/>
      <c r="EX871" s="49"/>
      <c r="EY871" s="49"/>
      <c r="EZ871" s="49"/>
      <c r="FA871" s="49"/>
      <c r="FB871" s="49"/>
      <c r="FC871" s="49"/>
      <c r="FD871" s="49"/>
      <c r="FE871" s="49"/>
      <c r="FF871" s="49"/>
      <c r="FG871" s="49"/>
      <c r="FH871" s="49"/>
      <c r="FI871" s="49"/>
      <c r="FJ871" s="49"/>
      <c r="FK871" s="49"/>
      <c r="FL871" s="49"/>
      <c r="FM871" s="49"/>
      <c r="FN871" s="49"/>
      <c r="FO871" s="49"/>
      <c r="FP871" s="49"/>
      <c r="FQ871" s="49"/>
      <c r="FR871" s="49"/>
      <c r="FS871" s="49"/>
      <c r="FT871" s="49"/>
      <c r="FU871" s="49"/>
      <c r="FV871" s="49"/>
      <c r="FW871" s="49"/>
      <c r="FX871" s="49"/>
      <c r="FY871" s="49"/>
      <c r="FZ871" s="49"/>
      <c r="GA871" s="49"/>
      <c r="GB871" s="49"/>
      <c r="GC871" s="49"/>
      <c r="GD871" s="49"/>
      <c r="GE871" s="49"/>
      <c r="GF871" s="49"/>
      <c r="GG871" s="49"/>
      <c r="GH871" s="49"/>
      <c r="GI871" s="49"/>
      <c r="GJ871" s="49"/>
      <c r="GK871" s="49"/>
      <c r="GL871" s="49"/>
      <c r="GM871" s="49"/>
      <c r="GN871" s="49"/>
      <c r="GO871" s="49"/>
      <c r="GP871" s="49"/>
      <c r="GQ871" s="49"/>
      <c r="GR871" s="49"/>
      <c r="GS871" s="49"/>
      <c r="GT871" s="49"/>
      <c r="GU871" s="49"/>
      <c r="GV871" s="49"/>
      <c r="GW871" s="49"/>
      <c r="GX871" s="49"/>
      <c r="GY871" s="49"/>
    </row>
    <row r="872" spans="1:207" s="111" customFormat="1" ht="30" customHeight="1" x14ac:dyDescent="0.25">
      <c r="A872" s="212">
        <f>IF(B872&lt;&gt;"",MAX(A$1:A871)+1,"")</f>
        <v>776</v>
      </c>
      <c r="B872" s="34" t="s">
        <v>904</v>
      </c>
      <c r="C872" s="212">
        <v>1970</v>
      </c>
      <c r="D872" s="35" t="s">
        <v>1844</v>
      </c>
      <c r="E872" s="212" t="s">
        <v>16</v>
      </c>
      <c r="F872" s="36">
        <v>4</v>
      </c>
      <c r="G872" s="37">
        <v>3</v>
      </c>
      <c r="H872" s="211">
        <v>3569.3</v>
      </c>
      <c r="I872" s="211">
        <v>71.3</v>
      </c>
      <c r="J872" s="211">
        <v>1938.3</v>
      </c>
      <c r="K872" s="211">
        <f t="shared" si="282"/>
        <v>50066.7</v>
      </c>
      <c r="L872" s="211">
        <v>0</v>
      </c>
      <c r="M872" s="211">
        <v>0</v>
      </c>
      <c r="N872" s="211">
        <v>0</v>
      </c>
      <c r="O872" s="211">
        <f>IFERROR(
  IF(LOOKUP(2,1/($R$16:$R872&lt;&gt;""),$R$16:$R872)="12.2026",
    VLOOKUP(LOOKUP(2,1/($B$16:$B872&lt;&gt;""),$B$16:$B872), [1]Лист1!$C$12:$D$1205, 2, 0),
  IF(LOOKUP(2,1/($R$16:$R872&lt;&gt;""),$R$16:$R872)="12.2027",
    VLOOKUP(LOOKUP(2,1/($B$16:$B872&lt;&gt;""),$B$16:$B872), [1]Лист1!$C$1209:$D$2016, 2, 0),
  IF(LOOKUP(2,1/($R$16:$R872&lt;&gt;""),$R$16:$R872)="12.2028",
    VLOOKUP(LOOKUP(2,1/($B$16:$B872&lt;&gt;""),$B$16:$B872), [1]Лист1!$C$2020:$D$2907, 2, 0),
  ""))), "")</f>
        <v>50066.7</v>
      </c>
      <c r="P872" s="211">
        <f t="shared" si="259"/>
        <v>14.027036113523659</v>
      </c>
      <c r="Q872" s="211">
        <v>9673</v>
      </c>
      <c r="R872" s="218" t="s">
        <v>565</v>
      </c>
      <c r="V872" s="112"/>
      <c r="W872" s="112"/>
      <c r="X872" s="112"/>
      <c r="Y872" s="112"/>
      <c r="Z872" s="112"/>
      <c r="AA872" s="112"/>
      <c r="AB872" s="112"/>
      <c r="AC872" s="112"/>
      <c r="AD872" s="112"/>
      <c r="AE872" s="112"/>
      <c r="AF872" s="112"/>
      <c r="AG872" s="112"/>
      <c r="AH872" s="112"/>
      <c r="AI872" s="112"/>
      <c r="AJ872" s="112"/>
      <c r="AK872" s="112"/>
      <c r="AL872" s="112"/>
      <c r="AM872" s="112"/>
      <c r="AN872" s="112"/>
      <c r="AO872" s="112"/>
      <c r="AP872" s="112"/>
      <c r="AQ872" s="112"/>
      <c r="AR872" s="112"/>
      <c r="AS872" s="112"/>
      <c r="AT872" s="112"/>
      <c r="AU872" s="112"/>
      <c r="AV872" s="112"/>
      <c r="AW872" s="112"/>
      <c r="AX872" s="112"/>
      <c r="AY872" s="112"/>
      <c r="AZ872" s="112"/>
      <c r="BA872" s="112"/>
      <c r="BB872" s="112"/>
      <c r="BC872" s="112"/>
      <c r="BD872" s="112"/>
      <c r="BE872" s="112"/>
      <c r="BF872" s="112"/>
      <c r="BG872" s="112"/>
      <c r="BH872" s="112"/>
      <c r="BI872" s="112"/>
      <c r="BJ872" s="112"/>
      <c r="BK872" s="112"/>
      <c r="BL872" s="112"/>
      <c r="BM872" s="112"/>
      <c r="BN872" s="112"/>
      <c r="BO872" s="112"/>
      <c r="BP872" s="112"/>
      <c r="BQ872" s="112"/>
      <c r="BR872" s="112"/>
      <c r="BS872" s="112"/>
      <c r="BT872" s="112"/>
      <c r="BU872" s="112"/>
      <c r="BV872" s="112"/>
      <c r="BW872" s="112"/>
      <c r="BX872" s="112"/>
      <c r="BY872" s="112"/>
      <c r="BZ872" s="112"/>
      <c r="CA872" s="112"/>
      <c r="CB872" s="112"/>
      <c r="CC872" s="112"/>
      <c r="CD872" s="112"/>
      <c r="CE872" s="112"/>
      <c r="CF872" s="112"/>
      <c r="CG872" s="112"/>
      <c r="CH872" s="112"/>
      <c r="CI872" s="112"/>
      <c r="CJ872" s="112"/>
      <c r="CK872" s="112"/>
      <c r="CL872" s="112"/>
      <c r="CM872" s="112"/>
      <c r="CN872" s="112"/>
      <c r="CO872" s="112"/>
      <c r="CP872" s="112"/>
      <c r="CQ872" s="112"/>
      <c r="CR872" s="112"/>
      <c r="CS872" s="112"/>
      <c r="CT872" s="112"/>
      <c r="CU872" s="112"/>
      <c r="CV872" s="112"/>
      <c r="CW872" s="112"/>
      <c r="CX872" s="112"/>
      <c r="CY872" s="112"/>
      <c r="CZ872" s="112"/>
      <c r="DA872" s="112"/>
      <c r="DB872" s="112"/>
      <c r="DC872" s="112"/>
      <c r="DD872" s="112"/>
      <c r="DE872" s="112"/>
      <c r="DF872" s="112"/>
      <c r="DG872" s="112"/>
      <c r="DH872" s="112"/>
      <c r="DI872" s="112"/>
      <c r="DJ872" s="112"/>
      <c r="DK872" s="112"/>
      <c r="DL872" s="112"/>
      <c r="DM872" s="112"/>
      <c r="DN872" s="112"/>
      <c r="DO872" s="112"/>
      <c r="DP872" s="112"/>
      <c r="DQ872" s="112"/>
      <c r="DR872" s="112"/>
      <c r="DS872" s="112"/>
      <c r="DT872" s="112"/>
      <c r="DU872" s="112"/>
      <c r="DV872" s="112"/>
      <c r="DW872" s="112"/>
      <c r="DX872" s="112"/>
      <c r="DY872" s="112"/>
      <c r="DZ872" s="112"/>
      <c r="EA872" s="112"/>
      <c r="EB872" s="112"/>
      <c r="EC872" s="112"/>
      <c r="ED872" s="112"/>
      <c r="EE872" s="112"/>
      <c r="EF872" s="112"/>
      <c r="EG872" s="112"/>
      <c r="EH872" s="112"/>
      <c r="EI872" s="112"/>
      <c r="EJ872" s="112"/>
      <c r="EK872" s="112"/>
      <c r="EL872" s="112"/>
      <c r="EM872" s="112"/>
      <c r="EN872" s="112"/>
      <c r="EO872" s="112"/>
      <c r="EP872" s="112"/>
      <c r="EQ872" s="112"/>
      <c r="ER872" s="112"/>
      <c r="ES872" s="112"/>
      <c r="ET872" s="112"/>
      <c r="EU872" s="112"/>
      <c r="EV872" s="112"/>
      <c r="EW872" s="112"/>
      <c r="EX872" s="112"/>
      <c r="EY872" s="112"/>
      <c r="EZ872" s="112"/>
      <c r="FA872" s="112"/>
      <c r="FB872" s="112"/>
      <c r="FC872" s="112"/>
      <c r="FD872" s="112"/>
      <c r="FE872" s="112"/>
      <c r="FF872" s="112"/>
      <c r="FG872" s="112"/>
      <c r="FH872" s="112"/>
      <c r="FI872" s="112"/>
      <c r="FJ872" s="112"/>
      <c r="FK872" s="112"/>
      <c r="FL872" s="112"/>
      <c r="FM872" s="112"/>
      <c r="FN872" s="112"/>
      <c r="FO872" s="112"/>
      <c r="FP872" s="112"/>
      <c r="FQ872" s="112"/>
      <c r="FR872" s="112"/>
      <c r="FS872" s="112"/>
      <c r="FT872" s="112"/>
      <c r="FU872" s="112"/>
      <c r="FV872" s="112"/>
      <c r="FW872" s="112"/>
      <c r="FX872" s="112"/>
      <c r="FY872" s="112"/>
      <c r="FZ872" s="112"/>
      <c r="GA872" s="112"/>
      <c r="GB872" s="112"/>
      <c r="GC872" s="112"/>
      <c r="GD872" s="112"/>
      <c r="GE872" s="112"/>
      <c r="GF872" s="112"/>
      <c r="GG872" s="112"/>
      <c r="GH872" s="112"/>
      <c r="GI872" s="112"/>
      <c r="GJ872" s="112"/>
      <c r="GK872" s="112"/>
      <c r="GL872" s="112"/>
      <c r="GM872" s="112"/>
      <c r="GN872" s="112"/>
      <c r="GO872" s="112"/>
      <c r="GP872" s="112"/>
      <c r="GQ872" s="112"/>
      <c r="GR872" s="112"/>
      <c r="GS872" s="112"/>
      <c r="GT872" s="112"/>
      <c r="GU872" s="112"/>
      <c r="GV872" s="112"/>
      <c r="GW872" s="112"/>
      <c r="GX872" s="112"/>
      <c r="GY872" s="112"/>
    </row>
    <row r="873" spans="1:207" s="20" customFormat="1" ht="30" customHeight="1" x14ac:dyDescent="0.25">
      <c r="A873" s="309">
        <f>IF(B873&lt;&gt;"",MAX(A$1:A872)+1,"")</f>
        <v>777</v>
      </c>
      <c r="B873" s="317" t="s">
        <v>102</v>
      </c>
      <c r="C873" s="309">
        <v>1965</v>
      </c>
      <c r="D873" s="367" t="s">
        <v>1844</v>
      </c>
      <c r="E873" s="309" t="s">
        <v>16</v>
      </c>
      <c r="F873" s="359">
        <v>3</v>
      </c>
      <c r="G873" s="361">
        <v>2</v>
      </c>
      <c r="H873" s="311">
        <v>1357</v>
      </c>
      <c r="I873" s="311">
        <v>0</v>
      </c>
      <c r="J873" s="311">
        <v>947</v>
      </c>
      <c r="K873" s="211">
        <f t="shared" si="282"/>
        <v>8145780</v>
      </c>
      <c r="L873" s="211">
        <v>0</v>
      </c>
      <c r="M873" s="211">
        <v>0</v>
      </c>
      <c r="N873" s="211">
        <v>0</v>
      </c>
      <c r="O873" s="211">
        <f>IFERROR(
  IF(LOOKUP(2,1/($R$16:$R873&lt;&gt;""),$R$16:$R873)="12.2026",
    VLOOKUP(LOOKUP(2,1/($B$16:$B873&lt;&gt;""),$B$16:$B873), [1]Лист1!$C$12:$D$1205, 2, 0),
  IF(LOOKUP(2,1/($R$16:$R873&lt;&gt;""),$R$16:$R873)="12.2027",
    VLOOKUP(LOOKUP(2,1/($B$16:$B873&lt;&gt;""),$B$16:$B873), [1]Лист1!$C$1209:$D$2016, 2, 0),
  IF(LOOKUP(2,1/($R$16:$R873&lt;&gt;""),$R$16:$R873)="12.2028",
    VLOOKUP(LOOKUP(2,1/($B$16:$B873&lt;&gt;""),$B$16:$B873), [1]Лист1!$C$2020:$D$2907, 2, 0),
  ""))), "")</f>
        <v>8145780</v>
      </c>
      <c r="P873" s="211">
        <f t="shared" si="259"/>
        <v>6002.7855563743551</v>
      </c>
      <c r="Q873" s="211">
        <v>9673</v>
      </c>
      <c r="R873" s="218" t="s">
        <v>565</v>
      </c>
      <c r="S873" s="38"/>
    </row>
    <row r="874" spans="1:207" s="20" customFormat="1" ht="30" customHeight="1" x14ac:dyDescent="0.25">
      <c r="A874" s="310"/>
      <c r="B874" s="318"/>
      <c r="C874" s="310"/>
      <c r="D874" s="368"/>
      <c r="E874" s="310"/>
      <c r="F874" s="360"/>
      <c r="G874" s="362"/>
      <c r="H874" s="312"/>
      <c r="I874" s="312"/>
      <c r="J874" s="312"/>
      <c r="K874" s="211">
        <f t="shared" si="282"/>
        <v>1875500</v>
      </c>
      <c r="L874" s="211">
        <v>0</v>
      </c>
      <c r="M874" s="211">
        <v>0</v>
      </c>
      <c r="N874" s="211">
        <v>0</v>
      </c>
      <c r="O874" s="211">
        <f>IFERROR(
  IF(LOOKUP(2,1/($R$16:$R874&lt;&gt;""),$R$16:$R874)="12.2026",
    VLOOKUP(LOOKUP(2,1/($B$16:$B874&lt;&gt;""),$B$16:$B874), [1]Лист1!$C$12:$D$1205, 2, 0),
  IF(LOOKUP(2,1/($R$16:$R874&lt;&gt;""),$R$16:$R874)="12.2027",
    VLOOKUP(LOOKUP(2,1/($B$16:$B874&lt;&gt;""),$B$16:$B874), [1]Лист1!$C$1209:$D$2016, 2, 0),
  IF(LOOKUP(2,1/($R$16:$R874&lt;&gt;""),$R$16:$R874)="12.2028",
    VLOOKUP(LOOKUP(2,1/($B$16:$B874&lt;&gt;""),$B$16:$B874), [1]Лист1!$C$2020:$D$2907, 2, 0),
  ""))), "")</f>
        <v>1875500</v>
      </c>
      <c r="P874" s="211">
        <f>K874/H873</f>
        <v>1382.0928518791452</v>
      </c>
      <c r="Q874" s="211">
        <v>9673</v>
      </c>
      <c r="R874" s="218" t="s">
        <v>563</v>
      </c>
      <c r="S874" s="38"/>
    </row>
    <row r="875" spans="1:207" s="33" customFormat="1" ht="30" customHeight="1" x14ac:dyDescent="0.25">
      <c r="A875" s="212">
        <f>IF(B875&lt;&gt;"",MAX(A$1:A874)+1,"")</f>
        <v>778</v>
      </c>
      <c r="B875" s="223" t="s">
        <v>2404</v>
      </c>
      <c r="C875" s="210">
        <v>1959</v>
      </c>
      <c r="D875" s="212" t="s">
        <v>1844</v>
      </c>
      <c r="E875" s="210" t="s">
        <v>16</v>
      </c>
      <c r="F875" s="210">
        <v>3</v>
      </c>
      <c r="G875" s="210">
        <v>2</v>
      </c>
      <c r="H875" s="211">
        <v>2514.6</v>
      </c>
      <c r="I875" s="211">
        <v>236.3</v>
      </c>
      <c r="J875" s="211">
        <v>1359.8</v>
      </c>
      <c r="K875" s="211">
        <f t="shared" si="282"/>
        <v>24923440.879999999</v>
      </c>
      <c r="L875" s="211">
        <v>0</v>
      </c>
      <c r="M875" s="211">
        <v>0</v>
      </c>
      <c r="N875" s="211">
        <v>0</v>
      </c>
      <c r="O875" s="211">
        <f>IFERROR(
  IF(LOOKUP(2,1/($R$16:$R875&lt;&gt;""),$R$16:$R875)="12.2026",
    VLOOKUP(LOOKUP(2,1/($B$16:$B875&lt;&gt;""),$B$16:$B875), [1]Лист1!$C$12:$D$1205, 2, 0),
  IF(LOOKUP(2,1/($R$16:$R875&lt;&gt;""),$R$16:$R875)="12.2027",
    VLOOKUP(LOOKUP(2,1/($B$16:$B875&lt;&gt;""),$B$16:$B875), [1]Лист1!$C$1209:$D$2016, 2, 0),
  IF(LOOKUP(2,1/($R$16:$R875&lt;&gt;""),$R$16:$R875)="12.2028",
    VLOOKUP(LOOKUP(2,1/($B$16:$B875&lt;&gt;""),$B$16:$B875), [1]Лист1!$C$2020:$D$2907, 2, 0),
  ""))), "")</f>
        <v>24923440.879999999</v>
      </c>
      <c r="P875" s="211">
        <f t="shared" si="259"/>
        <v>9911.4932315278766</v>
      </c>
      <c r="Q875" s="237">
        <v>9673</v>
      </c>
      <c r="R875" s="30" t="s">
        <v>565</v>
      </c>
      <c r="S875" s="32"/>
      <c r="T875" s="32"/>
      <c r="U875" s="32"/>
    </row>
    <row r="876" spans="1:207" s="20" customFormat="1" ht="30" customHeight="1" x14ac:dyDescent="0.25">
      <c r="A876" s="198">
        <f>IF(B876&lt;&gt;"",MAX(A$1:A875)+1,"")</f>
        <v>779</v>
      </c>
      <c r="B876" s="214" t="s">
        <v>103</v>
      </c>
      <c r="C876" s="198">
        <v>1961</v>
      </c>
      <c r="D876" s="197" t="s">
        <v>1844</v>
      </c>
      <c r="E876" s="198" t="s">
        <v>16</v>
      </c>
      <c r="F876" s="200">
        <v>2</v>
      </c>
      <c r="G876" s="201">
        <v>1</v>
      </c>
      <c r="H876" s="191">
        <v>515.70000000000005</v>
      </c>
      <c r="I876" s="191">
        <v>0</v>
      </c>
      <c r="J876" s="191">
        <v>279</v>
      </c>
      <c r="K876" s="211">
        <f t="shared" si="276"/>
        <v>4065094.8000000003</v>
      </c>
      <c r="L876" s="211">
        <v>0</v>
      </c>
      <c r="M876" s="211">
        <v>0</v>
      </c>
      <c r="N876" s="211">
        <v>0</v>
      </c>
      <c r="O876" s="211">
        <f>IFERROR(
  IF(LOOKUP(2,1/($R$16:$R876&lt;&gt;""),$R$16:$R876)="12.2026",
    VLOOKUP(LOOKUP(2,1/($B$16:$B876&lt;&gt;""),$B$16:$B876), [1]Лист1!$C$12:$D$1205, 2, 0),
  IF(LOOKUP(2,1/($R$16:$R876&lt;&gt;""),$R$16:$R876)="12.2027",
    VLOOKUP(LOOKUP(2,1/($B$16:$B876&lt;&gt;""),$B$16:$B876), [1]Лист1!$C$1209:$D$2016, 2, 0),
  IF(LOOKUP(2,1/($R$16:$R876&lt;&gt;""),$R$16:$R876)="12.2028",
    VLOOKUP(LOOKUP(2,1/($B$16:$B876&lt;&gt;""),$B$16:$B876), [1]Лист1!$C$2020:$D$2907, 2, 0),
  ""))), "")</f>
        <v>4065094.8000000003</v>
      </c>
      <c r="P876" s="211">
        <f t="shared" si="259"/>
        <v>7882.673647469459</v>
      </c>
      <c r="Q876" s="211">
        <v>9673</v>
      </c>
      <c r="R876" s="30" t="s">
        <v>564</v>
      </c>
      <c r="S876" s="38"/>
    </row>
    <row r="877" spans="1:207" s="48" customFormat="1" ht="30" customHeight="1" x14ac:dyDescent="0.25">
      <c r="A877" s="212">
        <f>IF(B877&lt;&gt;"",MAX(A$1:A876)+1,"")</f>
        <v>780</v>
      </c>
      <c r="B877" s="214" t="s">
        <v>104</v>
      </c>
      <c r="C877" s="198">
        <v>1962</v>
      </c>
      <c r="D877" s="197" t="s">
        <v>1844</v>
      </c>
      <c r="E877" s="198" t="s">
        <v>16</v>
      </c>
      <c r="F877" s="200">
        <v>2</v>
      </c>
      <c r="G877" s="201">
        <v>2</v>
      </c>
      <c r="H877" s="191">
        <v>693.9</v>
      </c>
      <c r="I877" s="191">
        <v>0</v>
      </c>
      <c r="J877" s="191">
        <v>365.3</v>
      </c>
      <c r="K877" s="211">
        <f t="shared" si="276"/>
        <v>2471909</v>
      </c>
      <c r="L877" s="211">
        <v>0</v>
      </c>
      <c r="M877" s="211">
        <v>0</v>
      </c>
      <c r="N877" s="211">
        <v>0</v>
      </c>
      <c r="O877" s="211">
        <f>IFERROR(
  IF(LOOKUP(2,1/($R$16:$R877&lt;&gt;""),$R$16:$R877)="12.2026",
    VLOOKUP(LOOKUP(2,1/($B$16:$B877&lt;&gt;""),$B$16:$B877), [1]Лист1!$C$12:$D$1205, 2, 0),
  IF(LOOKUP(2,1/($R$16:$R877&lt;&gt;""),$R$16:$R877)="12.2027",
    VLOOKUP(LOOKUP(2,1/($B$16:$B877&lt;&gt;""),$B$16:$B877), [1]Лист1!$C$1209:$D$2016, 2, 0),
  IF(LOOKUP(2,1/($R$16:$R877&lt;&gt;""),$R$16:$R877)="12.2028",
    VLOOKUP(LOOKUP(2,1/($B$16:$B877&lt;&gt;""),$B$16:$B877), [1]Лист1!$C$2020:$D$2907, 2, 0),
  ""))), "")</f>
        <v>2471909</v>
      </c>
      <c r="P877" s="211">
        <f t="shared" si="259"/>
        <v>3562.3418359994234</v>
      </c>
      <c r="Q877" s="211">
        <v>9673</v>
      </c>
      <c r="R877" s="218" t="s">
        <v>564</v>
      </c>
      <c r="V877" s="49"/>
      <c r="W877" s="49"/>
      <c r="X877" s="49"/>
      <c r="Y877" s="49"/>
      <c r="Z877" s="49"/>
      <c r="AA877" s="49"/>
      <c r="AB877" s="49"/>
      <c r="AC877" s="49"/>
      <c r="AD877" s="49"/>
      <c r="AE877" s="49"/>
      <c r="AF877" s="49"/>
      <c r="AG877" s="49"/>
      <c r="AH877" s="49"/>
      <c r="AI877" s="49"/>
      <c r="AJ877" s="49"/>
      <c r="AK877" s="49"/>
      <c r="AL877" s="49"/>
      <c r="AM877" s="49"/>
      <c r="AN877" s="49"/>
      <c r="AO877" s="49"/>
      <c r="AP877" s="49"/>
      <c r="AQ877" s="49"/>
      <c r="AR877" s="49"/>
      <c r="AS877" s="49"/>
      <c r="AT877" s="49"/>
      <c r="AU877" s="49"/>
      <c r="AV877" s="49"/>
      <c r="AW877" s="49"/>
      <c r="AX877" s="49"/>
      <c r="AY877" s="49"/>
      <c r="AZ877" s="49"/>
      <c r="BA877" s="49"/>
      <c r="BB877" s="49"/>
      <c r="BC877" s="49"/>
      <c r="BD877" s="49"/>
      <c r="BE877" s="49"/>
      <c r="BF877" s="49"/>
      <c r="BG877" s="49"/>
      <c r="BH877" s="49"/>
      <c r="BI877" s="49"/>
      <c r="BJ877" s="49"/>
      <c r="BK877" s="49"/>
      <c r="BL877" s="49"/>
      <c r="BM877" s="49"/>
      <c r="BN877" s="49"/>
      <c r="BO877" s="49"/>
      <c r="BP877" s="49"/>
      <c r="BQ877" s="49"/>
      <c r="BR877" s="49"/>
      <c r="BS877" s="49"/>
      <c r="BT877" s="49"/>
      <c r="BU877" s="49"/>
      <c r="BV877" s="49"/>
      <c r="BW877" s="49"/>
      <c r="BX877" s="49"/>
      <c r="BY877" s="49"/>
      <c r="BZ877" s="49"/>
      <c r="CA877" s="49"/>
      <c r="CB877" s="49"/>
      <c r="CC877" s="49"/>
      <c r="CD877" s="49"/>
      <c r="CE877" s="49"/>
      <c r="CF877" s="49"/>
      <c r="CG877" s="49"/>
      <c r="CH877" s="49"/>
      <c r="CI877" s="49"/>
      <c r="CJ877" s="49"/>
      <c r="CK877" s="49"/>
      <c r="CL877" s="49"/>
      <c r="CM877" s="49"/>
      <c r="CN877" s="49"/>
      <c r="CO877" s="49"/>
      <c r="CP877" s="49"/>
      <c r="CQ877" s="49"/>
      <c r="CR877" s="49"/>
      <c r="CS877" s="49"/>
      <c r="CT877" s="49"/>
      <c r="CU877" s="49"/>
      <c r="CV877" s="49"/>
      <c r="CW877" s="49"/>
      <c r="CX877" s="49"/>
      <c r="CY877" s="49"/>
      <c r="CZ877" s="49"/>
      <c r="DA877" s="49"/>
      <c r="DB877" s="49"/>
      <c r="DC877" s="49"/>
      <c r="DD877" s="49"/>
      <c r="DE877" s="49"/>
      <c r="DF877" s="49"/>
      <c r="DG877" s="49"/>
      <c r="DH877" s="49"/>
      <c r="DI877" s="49"/>
      <c r="DJ877" s="49"/>
      <c r="DK877" s="49"/>
      <c r="DL877" s="49"/>
      <c r="DM877" s="49"/>
      <c r="DN877" s="49"/>
      <c r="DO877" s="49"/>
      <c r="DP877" s="49"/>
      <c r="DQ877" s="49"/>
      <c r="DR877" s="49"/>
      <c r="DS877" s="49"/>
      <c r="DT877" s="49"/>
      <c r="DU877" s="49"/>
      <c r="DV877" s="49"/>
      <c r="DW877" s="49"/>
      <c r="DX877" s="49"/>
      <c r="DY877" s="49"/>
      <c r="DZ877" s="49"/>
      <c r="EA877" s="49"/>
      <c r="EB877" s="49"/>
      <c r="EC877" s="49"/>
      <c r="ED877" s="49"/>
      <c r="EE877" s="49"/>
      <c r="EF877" s="49"/>
      <c r="EG877" s="49"/>
      <c r="EH877" s="49"/>
      <c r="EI877" s="49"/>
      <c r="EJ877" s="49"/>
      <c r="EK877" s="49"/>
      <c r="EL877" s="49"/>
      <c r="EM877" s="49"/>
      <c r="EN877" s="49"/>
      <c r="EO877" s="49"/>
      <c r="EP877" s="49"/>
      <c r="EQ877" s="49"/>
      <c r="ER877" s="49"/>
      <c r="ES877" s="49"/>
      <c r="ET877" s="49"/>
      <c r="EU877" s="49"/>
      <c r="EV877" s="49"/>
      <c r="EW877" s="49"/>
      <c r="EX877" s="49"/>
      <c r="EY877" s="49"/>
      <c r="EZ877" s="49"/>
      <c r="FA877" s="49"/>
      <c r="FB877" s="49"/>
      <c r="FC877" s="49"/>
      <c r="FD877" s="49"/>
      <c r="FE877" s="49"/>
      <c r="FF877" s="49"/>
      <c r="FG877" s="49"/>
      <c r="FH877" s="49"/>
      <c r="FI877" s="49"/>
      <c r="FJ877" s="49"/>
      <c r="FK877" s="49"/>
      <c r="FL877" s="49"/>
      <c r="FM877" s="49"/>
      <c r="FN877" s="49"/>
      <c r="FO877" s="49"/>
      <c r="FP877" s="49"/>
      <c r="FQ877" s="49"/>
      <c r="FR877" s="49"/>
      <c r="FS877" s="49"/>
      <c r="FT877" s="49"/>
      <c r="FU877" s="49"/>
      <c r="FV877" s="49"/>
      <c r="FW877" s="49"/>
      <c r="FX877" s="49"/>
      <c r="FY877" s="49"/>
      <c r="FZ877" s="49"/>
      <c r="GA877" s="49"/>
      <c r="GB877" s="49"/>
      <c r="GC877" s="49"/>
      <c r="GD877" s="49"/>
      <c r="GE877" s="49"/>
      <c r="GF877" s="49"/>
      <c r="GG877" s="49"/>
      <c r="GH877" s="49"/>
      <c r="GI877" s="49"/>
      <c r="GJ877" s="49"/>
      <c r="GK877" s="49"/>
      <c r="GL877" s="49"/>
      <c r="GM877" s="49"/>
      <c r="GN877" s="49"/>
      <c r="GO877" s="49"/>
      <c r="GP877" s="49"/>
      <c r="GQ877" s="49"/>
      <c r="GR877" s="49"/>
      <c r="GS877" s="49"/>
      <c r="GT877" s="49"/>
      <c r="GU877" s="49"/>
      <c r="GV877" s="49"/>
      <c r="GW877" s="49"/>
      <c r="GX877" s="49"/>
      <c r="GY877" s="49"/>
    </row>
    <row r="878" spans="1:207" s="48" customFormat="1" ht="30" customHeight="1" x14ac:dyDescent="0.25">
      <c r="A878" s="212">
        <f>IF(B878&lt;&gt;"",MAX(A$1:A877)+1,"")</f>
        <v>781</v>
      </c>
      <c r="B878" s="34" t="s">
        <v>905</v>
      </c>
      <c r="C878" s="212">
        <v>1955</v>
      </c>
      <c r="D878" s="35" t="s">
        <v>1844</v>
      </c>
      <c r="E878" s="212" t="s">
        <v>16</v>
      </c>
      <c r="F878" s="36">
        <v>2</v>
      </c>
      <c r="G878" s="37">
        <v>2</v>
      </c>
      <c r="H878" s="211">
        <v>1220.8</v>
      </c>
      <c r="I878" s="211">
        <v>0</v>
      </c>
      <c r="J878" s="211">
        <v>664.4</v>
      </c>
      <c r="K878" s="211">
        <f t="shared" si="276"/>
        <v>15542.66</v>
      </c>
      <c r="L878" s="211">
        <v>0</v>
      </c>
      <c r="M878" s="211">
        <v>0</v>
      </c>
      <c r="N878" s="211">
        <v>0</v>
      </c>
      <c r="O878" s="211">
        <f>IFERROR(
  IF(LOOKUP(2,1/($R$16:$R878&lt;&gt;""),$R$16:$R878)="12.2026",
    VLOOKUP(LOOKUP(2,1/($B$16:$B878&lt;&gt;""),$B$16:$B878), [1]Лист1!$C$12:$D$1205, 2, 0),
  IF(LOOKUP(2,1/($R$16:$R878&lt;&gt;""),$R$16:$R878)="12.2027",
    VLOOKUP(LOOKUP(2,1/($B$16:$B878&lt;&gt;""),$B$16:$B878), [1]Лист1!$C$1209:$D$2016, 2, 0),
  IF(LOOKUP(2,1/($R$16:$R878&lt;&gt;""),$R$16:$R878)="12.2028",
    VLOOKUP(LOOKUP(2,1/($B$16:$B878&lt;&gt;""),$B$16:$B878), [1]Лист1!$C$2020:$D$2907, 2, 0),
  ""))), "")</f>
        <v>15542.66</v>
      </c>
      <c r="P878" s="211">
        <f t="shared" si="259"/>
        <v>12.731536697247707</v>
      </c>
      <c r="Q878" s="211">
        <v>9673</v>
      </c>
      <c r="R878" s="218" t="s">
        <v>565</v>
      </c>
      <c r="V878" s="49"/>
      <c r="W878" s="49"/>
      <c r="X878" s="49"/>
      <c r="Y878" s="49"/>
      <c r="Z878" s="49"/>
      <c r="AA878" s="49"/>
      <c r="AB878" s="49"/>
      <c r="AC878" s="49"/>
      <c r="AD878" s="49"/>
      <c r="AE878" s="49"/>
      <c r="AF878" s="49"/>
      <c r="AG878" s="49"/>
      <c r="AH878" s="49"/>
      <c r="AI878" s="49"/>
      <c r="AJ878" s="49"/>
      <c r="AK878" s="49"/>
      <c r="AL878" s="49"/>
      <c r="AM878" s="49"/>
      <c r="AN878" s="49"/>
      <c r="AO878" s="49"/>
      <c r="AP878" s="49"/>
      <c r="AQ878" s="49"/>
      <c r="AR878" s="49"/>
      <c r="AS878" s="49"/>
      <c r="AT878" s="49"/>
      <c r="AU878" s="49"/>
      <c r="AV878" s="49"/>
      <c r="AW878" s="49"/>
      <c r="AX878" s="49"/>
      <c r="AY878" s="49"/>
      <c r="AZ878" s="49"/>
      <c r="BA878" s="49"/>
      <c r="BB878" s="49"/>
      <c r="BC878" s="49"/>
      <c r="BD878" s="49"/>
      <c r="BE878" s="49"/>
      <c r="BF878" s="49"/>
      <c r="BG878" s="49"/>
      <c r="BH878" s="49"/>
      <c r="BI878" s="49"/>
      <c r="BJ878" s="49"/>
      <c r="BK878" s="49"/>
      <c r="BL878" s="49"/>
      <c r="BM878" s="49"/>
      <c r="BN878" s="49"/>
      <c r="BO878" s="49"/>
      <c r="BP878" s="49"/>
      <c r="BQ878" s="49"/>
      <c r="BR878" s="49"/>
      <c r="BS878" s="49"/>
      <c r="BT878" s="49"/>
      <c r="BU878" s="49"/>
      <c r="BV878" s="49"/>
      <c r="BW878" s="49"/>
      <c r="BX878" s="49"/>
      <c r="BY878" s="49"/>
      <c r="BZ878" s="49"/>
      <c r="CA878" s="49"/>
      <c r="CB878" s="49"/>
      <c r="CC878" s="49"/>
      <c r="CD878" s="49"/>
      <c r="CE878" s="49"/>
      <c r="CF878" s="49"/>
      <c r="CG878" s="49"/>
      <c r="CH878" s="49"/>
      <c r="CI878" s="49"/>
      <c r="CJ878" s="49"/>
      <c r="CK878" s="49"/>
      <c r="CL878" s="49"/>
      <c r="CM878" s="49"/>
      <c r="CN878" s="49"/>
      <c r="CO878" s="49"/>
      <c r="CP878" s="49"/>
      <c r="CQ878" s="49"/>
      <c r="CR878" s="49"/>
      <c r="CS878" s="49"/>
      <c r="CT878" s="49"/>
      <c r="CU878" s="49"/>
      <c r="CV878" s="49"/>
      <c r="CW878" s="49"/>
      <c r="CX878" s="49"/>
      <c r="CY878" s="49"/>
      <c r="CZ878" s="49"/>
      <c r="DA878" s="49"/>
      <c r="DB878" s="49"/>
      <c r="DC878" s="49"/>
      <c r="DD878" s="49"/>
      <c r="DE878" s="49"/>
      <c r="DF878" s="49"/>
      <c r="DG878" s="49"/>
      <c r="DH878" s="49"/>
      <c r="DI878" s="49"/>
      <c r="DJ878" s="49"/>
      <c r="DK878" s="49"/>
      <c r="DL878" s="49"/>
      <c r="DM878" s="49"/>
      <c r="DN878" s="49"/>
      <c r="DO878" s="49"/>
      <c r="DP878" s="49"/>
      <c r="DQ878" s="49"/>
      <c r="DR878" s="49"/>
      <c r="DS878" s="49"/>
      <c r="DT878" s="49"/>
      <c r="DU878" s="49"/>
      <c r="DV878" s="49"/>
      <c r="DW878" s="49"/>
      <c r="DX878" s="49"/>
      <c r="DY878" s="49"/>
      <c r="DZ878" s="49"/>
      <c r="EA878" s="49"/>
      <c r="EB878" s="49"/>
      <c r="EC878" s="49"/>
      <c r="ED878" s="49"/>
      <c r="EE878" s="49"/>
      <c r="EF878" s="49"/>
      <c r="EG878" s="49"/>
      <c r="EH878" s="49"/>
      <c r="EI878" s="49"/>
      <c r="EJ878" s="49"/>
      <c r="EK878" s="49"/>
      <c r="EL878" s="49"/>
      <c r="EM878" s="49"/>
      <c r="EN878" s="49"/>
      <c r="EO878" s="49"/>
      <c r="EP878" s="49"/>
      <c r="EQ878" s="49"/>
      <c r="ER878" s="49"/>
      <c r="ES878" s="49"/>
      <c r="ET878" s="49"/>
      <c r="EU878" s="49"/>
      <c r="EV878" s="49"/>
      <c r="EW878" s="49"/>
      <c r="EX878" s="49"/>
      <c r="EY878" s="49"/>
      <c r="EZ878" s="49"/>
      <c r="FA878" s="49"/>
      <c r="FB878" s="49"/>
      <c r="FC878" s="49"/>
      <c r="FD878" s="49"/>
      <c r="FE878" s="49"/>
      <c r="FF878" s="49"/>
      <c r="FG878" s="49"/>
      <c r="FH878" s="49"/>
      <c r="FI878" s="49"/>
      <c r="FJ878" s="49"/>
      <c r="FK878" s="49"/>
      <c r="FL878" s="49"/>
      <c r="FM878" s="49"/>
      <c r="FN878" s="49"/>
      <c r="FO878" s="49"/>
      <c r="FP878" s="49"/>
      <c r="FQ878" s="49"/>
      <c r="FR878" s="49"/>
      <c r="FS878" s="49"/>
      <c r="FT878" s="49"/>
      <c r="FU878" s="49"/>
      <c r="FV878" s="49"/>
      <c r="FW878" s="49"/>
      <c r="FX878" s="49"/>
      <c r="FY878" s="49"/>
      <c r="FZ878" s="49"/>
      <c r="GA878" s="49"/>
      <c r="GB878" s="49"/>
      <c r="GC878" s="49"/>
      <c r="GD878" s="49"/>
      <c r="GE878" s="49"/>
      <c r="GF878" s="49"/>
      <c r="GG878" s="49"/>
      <c r="GH878" s="49"/>
      <c r="GI878" s="49"/>
      <c r="GJ878" s="49"/>
      <c r="GK878" s="49"/>
      <c r="GL878" s="49"/>
      <c r="GM878" s="49"/>
      <c r="GN878" s="49"/>
      <c r="GO878" s="49"/>
      <c r="GP878" s="49"/>
      <c r="GQ878" s="49"/>
      <c r="GR878" s="49"/>
      <c r="GS878" s="49"/>
      <c r="GT878" s="49"/>
      <c r="GU878" s="49"/>
      <c r="GV878" s="49"/>
      <c r="GW878" s="49"/>
      <c r="GX878" s="49"/>
      <c r="GY878" s="49"/>
    </row>
    <row r="879" spans="1:207" s="48" customFormat="1" ht="30" customHeight="1" x14ac:dyDescent="0.25">
      <c r="A879" s="212">
        <f>IF(B879&lt;&gt;"",MAX(A$1:A878)+1,"")</f>
        <v>782</v>
      </c>
      <c r="B879" s="214" t="s">
        <v>105</v>
      </c>
      <c r="C879" s="198">
        <v>1956</v>
      </c>
      <c r="D879" s="197" t="s">
        <v>1844</v>
      </c>
      <c r="E879" s="198" t="s">
        <v>16</v>
      </c>
      <c r="F879" s="200">
        <v>2</v>
      </c>
      <c r="G879" s="201">
        <v>2</v>
      </c>
      <c r="H879" s="191">
        <v>1215.9000000000001</v>
      </c>
      <c r="I879" s="191">
        <v>0</v>
      </c>
      <c r="J879" s="191">
        <v>630.9</v>
      </c>
      <c r="K879" s="211">
        <f t="shared" si="276"/>
        <v>8237973.8799999999</v>
      </c>
      <c r="L879" s="211">
        <v>0</v>
      </c>
      <c r="M879" s="211">
        <v>0</v>
      </c>
      <c r="N879" s="211">
        <v>0</v>
      </c>
      <c r="O879" s="211">
        <f>IFERROR(
  IF(LOOKUP(2,1/($R$16:$R879&lt;&gt;""),$R$16:$R879)="12.2026",
    VLOOKUP(LOOKUP(2,1/($B$16:$B879&lt;&gt;""),$B$16:$B879), [1]Лист1!$C$12:$D$1205, 2, 0),
  IF(LOOKUP(2,1/($R$16:$R879&lt;&gt;""),$R$16:$R879)="12.2027",
    VLOOKUP(LOOKUP(2,1/($B$16:$B879&lt;&gt;""),$B$16:$B879), [1]Лист1!$C$1209:$D$2016, 2, 0),
  IF(LOOKUP(2,1/($R$16:$R879&lt;&gt;""),$R$16:$R879)="12.2028",
    VLOOKUP(LOOKUP(2,1/($B$16:$B879&lt;&gt;""),$B$16:$B879), [1]Лист1!$C$2020:$D$2907, 2, 0),
  ""))), "")</f>
        <v>8237973.8799999999</v>
      </c>
      <c r="P879" s="211">
        <f>K879/H879</f>
        <v>6775.2067439756556</v>
      </c>
      <c r="Q879" s="211">
        <v>9673</v>
      </c>
      <c r="R879" s="30" t="s">
        <v>564</v>
      </c>
      <c r="V879" s="49"/>
      <c r="W879" s="49"/>
      <c r="X879" s="49"/>
      <c r="Y879" s="49"/>
      <c r="Z879" s="49"/>
      <c r="AA879" s="49"/>
      <c r="AB879" s="49"/>
      <c r="AC879" s="49"/>
      <c r="AD879" s="49"/>
      <c r="AE879" s="49"/>
      <c r="AF879" s="49"/>
      <c r="AG879" s="49"/>
      <c r="AH879" s="49"/>
      <c r="AI879" s="49"/>
      <c r="AJ879" s="49"/>
      <c r="AK879" s="49"/>
      <c r="AL879" s="49"/>
      <c r="AM879" s="49"/>
      <c r="AN879" s="49"/>
      <c r="AO879" s="49"/>
      <c r="AP879" s="49"/>
      <c r="AQ879" s="49"/>
      <c r="AR879" s="49"/>
      <c r="AS879" s="49"/>
      <c r="AT879" s="49"/>
      <c r="AU879" s="49"/>
      <c r="AV879" s="49"/>
      <c r="AW879" s="49"/>
      <c r="AX879" s="49"/>
      <c r="AY879" s="49"/>
      <c r="AZ879" s="49"/>
      <c r="BA879" s="49"/>
      <c r="BB879" s="49"/>
      <c r="BC879" s="49"/>
      <c r="BD879" s="49"/>
      <c r="BE879" s="49"/>
      <c r="BF879" s="49"/>
      <c r="BG879" s="49"/>
      <c r="BH879" s="49"/>
      <c r="BI879" s="49"/>
      <c r="BJ879" s="49"/>
      <c r="BK879" s="49"/>
      <c r="BL879" s="49"/>
      <c r="BM879" s="49"/>
      <c r="BN879" s="49"/>
      <c r="BO879" s="49"/>
      <c r="BP879" s="49"/>
      <c r="BQ879" s="49"/>
      <c r="BR879" s="49"/>
      <c r="BS879" s="49"/>
      <c r="BT879" s="49"/>
      <c r="BU879" s="49"/>
      <c r="BV879" s="49"/>
      <c r="BW879" s="49"/>
      <c r="BX879" s="49"/>
      <c r="BY879" s="49"/>
      <c r="BZ879" s="49"/>
      <c r="CA879" s="49"/>
      <c r="CB879" s="49"/>
      <c r="CC879" s="49"/>
      <c r="CD879" s="49"/>
      <c r="CE879" s="49"/>
      <c r="CF879" s="49"/>
      <c r="CG879" s="49"/>
      <c r="CH879" s="49"/>
      <c r="CI879" s="49"/>
      <c r="CJ879" s="49"/>
      <c r="CK879" s="49"/>
      <c r="CL879" s="49"/>
      <c r="CM879" s="49"/>
      <c r="CN879" s="49"/>
      <c r="CO879" s="49"/>
      <c r="CP879" s="49"/>
      <c r="CQ879" s="49"/>
      <c r="CR879" s="49"/>
      <c r="CS879" s="49"/>
      <c r="CT879" s="49"/>
      <c r="CU879" s="49"/>
      <c r="CV879" s="49"/>
      <c r="CW879" s="49"/>
      <c r="CX879" s="49"/>
      <c r="CY879" s="49"/>
      <c r="CZ879" s="49"/>
      <c r="DA879" s="49"/>
      <c r="DB879" s="49"/>
      <c r="DC879" s="49"/>
      <c r="DD879" s="49"/>
      <c r="DE879" s="49"/>
      <c r="DF879" s="49"/>
      <c r="DG879" s="49"/>
      <c r="DH879" s="49"/>
      <c r="DI879" s="49"/>
      <c r="DJ879" s="49"/>
      <c r="DK879" s="49"/>
      <c r="DL879" s="49"/>
      <c r="DM879" s="49"/>
      <c r="DN879" s="49"/>
      <c r="DO879" s="49"/>
      <c r="DP879" s="49"/>
      <c r="DQ879" s="49"/>
      <c r="DR879" s="49"/>
      <c r="DS879" s="49"/>
      <c r="DT879" s="49"/>
      <c r="DU879" s="49"/>
      <c r="DV879" s="49"/>
      <c r="DW879" s="49"/>
      <c r="DX879" s="49"/>
      <c r="DY879" s="49"/>
      <c r="DZ879" s="49"/>
      <c r="EA879" s="49"/>
      <c r="EB879" s="49"/>
      <c r="EC879" s="49"/>
      <c r="ED879" s="49"/>
      <c r="EE879" s="49"/>
      <c r="EF879" s="49"/>
      <c r="EG879" s="49"/>
      <c r="EH879" s="49"/>
      <c r="EI879" s="49"/>
      <c r="EJ879" s="49"/>
      <c r="EK879" s="49"/>
      <c r="EL879" s="49"/>
      <c r="EM879" s="49"/>
      <c r="EN879" s="49"/>
      <c r="EO879" s="49"/>
      <c r="EP879" s="49"/>
      <c r="EQ879" s="49"/>
      <c r="ER879" s="49"/>
      <c r="ES879" s="49"/>
      <c r="ET879" s="49"/>
      <c r="EU879" s="49"/>
      <c r="EV879" s="49"/>
      <c r="EW879" s="49"/>
      <c r="EX879" s="49"/>
      <c r="EY879" s="49"/>
      <c r="EZ879" s="49"/>
      <c r="FA879" s="49"/>
      <c r="FB879" s="49"/>
      <c r="FC879" s="49"/>
      <c r="FD879" s="49"/>
      <c r="FE879" s="49"/>
      <c r="FF879" s="49"/>
      <c r="FG879" s="49"/>
      <c r="FH879" s="49"/>
      <c r="FI879" s="49"/>
      <c r="FJ879" s="49"/>
      <c r="FK879" s="49"/>
      <c r="FL879" s="49"/>
      <c r="FM879" s="49"/>
      <c r="FN879" s="49"/>
      <c r="FO879" s="49"/>
      <c r="FP879" s="49"/>
      <c r="FQ879" s="49"/>
      <c r="FR879" s="49"/>
      <c r="FS879" s="49"/>
      <c r="FT879" s="49"/>
      <c r="FU879" s="49"/>
      <c r="FV879" s="49"/>
      <c r="FW879" s="49"/>
      <c r="FX879" s="49"/>
      <c r="FY879" s="49"/>
      <c r="FZ879" s="49"/>
      <c r="GA879" s="49"/>
      <c r="GB879" s="49"/>
      <c r="GC879" s="49"/>
      <c r="GD879" s="49"/>
      <c r="GE879" s="49"/>
      <c r="GF879" s="49"/>
      <c r="GG879" s="49"/>
      <c r="GH879" s="49"/>
      <c r="GI879" s="49"/>
      <c r="GJ879" s="49"/>
      <c r="GK879" s="49"/>
      <c r="GL879" s="49"/>
      <c r="GM879" s="49"/>
      <c r="GN879" s="49"/>
      <c r="GO879" s="49"/>
      <c r="GP879" s="49"/>
      <c r="GQ879" s="49"/>
      <c r="GR879" s="49"/>
      <c r="GS879" s="49"/>
      <c r="GT879" s="49"/>
      <c r="GU879" s="49"/>
      <c r="GV879" s="49"/>
      <c r="GW879" s="49"/>
      <c r="GX879" s="49"/>
      <c r="GY879" s="49"/>
    </row>
    <row r="880" spans="1:207" s="48" customFormat="1" ht="30" customHeight="1" x14ac:dyDescent="0.25">
      <c r="A880" s="212">
        <f>IF(B880&lt;&gt;"",MAX(A$1:A879)+1,"")</f>
        <v>783</v>
      </c>
      <c r="B880" s="34" t="s">
        <v>919</v>
      </c>
      <c r="C880" s="212">
        <v>1952</v>
      </c>
      <c r="D880" s="35" t="s">
        <v>1844</v>
      </c>
      <c r="E880" s="212" t="s">
        <v>16</v>
      </c>
      <c r="F880" s="36">
        <v>2</v>
      </c>
      <c r="G880" s="37">
        <v>1</v>
      </c>
      <c r="H880" s="211">
        <v>679.3</v>
      </c>
      <c r="I880" s="211">
        <v>0</v>
      </c>
      <c r="J880" s="211">
        <v>360</v>
      </c>
      <c r="K880" s="211">
        <f t="shared" ref="K880" si="285">SUM(L880:O880)</f>
        <v>56062.16</v>
      </c>
      <c r="L880" s="211">
        <v>0</v>
      </c>
      <c r="M880" s="211">
        <v>0</v>
      </c>
      <c r="N880" s="211">
        <v>0</v>
      </c>
      <c r="O880" s="211">
        <f>IFERROR(
  IF(LOOKUP(2,1/($R$16:$R880&lt;&gt;""),$R$16:$R880)="12.2026",
    VLOOKUP(LOOKUP(2,1/($B$16:$B880&lt;&gt;""),$B$16:$B880), [1]Лист1!$C$12:$D$1205, 2, 0),
  IF(LOOKUP(2,1/($R$16:$R880&lt;&gt;""),$R$16:$R880)="12.2027",
    VLOOKUP(LOOKUP(2,1/($B$16:$B880&lt;&gt;""),$B$16:$B880), [1]Лист1!$C$1209:$D$2016, 2, 0),
  IF(LOOKUP(2,1/($R$16:$R880&lt;&gt;""),$R$16:$R880)="12.2028",
    VLOOKUP(LOOKUP(2,1/($B$16:$B880&lt;&gt;""),$B$16:$B880), [1]Лист1!$C$2020:$D$2907, 2, 0),
  ""))), "")</f>
        <v>56062.16</v>
      </c>
      <c r="P880" s="211">
        <f t="shared" ref="P880" si="286">K880/H880</f>
        <v>82.529309583394678</v>
      </c>
      <c r="Q880" s="211">
        <v>9673</v>
      </c>
      <c r="R880" s="218" t="s">
        <v>564</v>
      </c>
      <c r="V880" s="49"/>
      <c r="W880" s="49"/>
      <c r="X880" s="49"/>
      <c r="Y880" s="49"/>
      <c r="Z880" s="49"/>
      <c r="AA880" s="49"/>
      <c r="AB880" s="49"/>
      <c r="AC880" s="49"/>
      <c r="AD880" s="49"/>
      <c r="AE880" s="49"/>
      <c r="AF880" s="49"/>
      <c r="AG880" s="49"/>
      <c r="AH880" s="49"/>
      <c r="AI880" s="49"/>
      <c r="AJ880" s="49"/>
      <c r="AK880" s="49"/>
      <c r="AL880" s="49"/>
      <c r="AM880" s="49"/>
      <c r="AN880" s="49"/>
      <c r="AO880" s="49"/>
      <c r="AP880" s="49"/>
      <c r="AQ880" s="49"/>
      <c r="AR880" s="49"/>
      <c r="AS880" s="49"/>
      <c r="AT880" s="49"/>
      <c r="AU880" s="49"/>
      <c r="AV880" s="49"/>
      <c r="AW880" s="49"/>
      <c r="AX880" s="49"/>
      <c r="AY880" s="49"/>
      <c r="AZ880" s="49"/>
      <c r="BA880" s="49"/>
      <c r="BB880" s="49"/>
      <c r="BC880" s="49"/>
      <c r="BD880" s="49"/>
      <c r="BE880" s="49"/>
      <c r="BF880" s="49"/>
      <c r="BG880" s="49"/>
      <c r="BH880" s="49"/>
      <c r="BI880" s="49"/>
      <c r="BJ880" s="49"/>
      <c r="BK880" s="49"/>
      <c r="BL880" s="49"/>
      <c r="BM880" s="49"/>
      <c r="BN880" s="49"/>
      <c r="BO880" s="49"/>
      <c r="BP880" s="49"/>
      <c r="BQ880" s="49"/>
      <c r="BR880" s="49"/>
      <c r="BS880" s="49"/>
      <c r="BT880" s="49"/>
      <c r="BU880" s="49"/>
      <c r="BV880" s="49"/>
      <c r="BW880" s="49"/>
      <c r="BX880" s="49"/>
      <c r="BY880" s="49"/>
      <c r="BZ880" s="49"/>
      <c r="CA880" s="49"/>
      <c r="CB880" s="49"/>
      <c r="CC880" s="49"/>
      <c r="CD880" s="49"/>
      <c r="CE880" s="49"/>
      <c r="CF880" s="49"/>
      <c r="CG880" s="49"/>
      <c r="CH880" s="49"/>
      <c r="CI880" s="49"/>
      <c r="CJ880" s="49"/>
      <c r="CK880" s="49"/>
      <c r="CL880" s="49"/>
      <c r="CM880" s="49"/>
      <c r="CN880" s="49"/>
      <c r="CO880" s="49"/>
      <c r="CP880" s="49"/>
      <c r="CQ880" s="49"/>
      <c r="CR880" s="49"/>
      <c r="CS880" s="49"/>
      <c r="CT880" s="49"/>
      <c r="CU880" s="49"/>
      <c r="CV880" s="49"/>
      <c r="CW880" s="49"/>
      <c r="CX880" s="49"/>
      <c r="CY880" s="49"/>
      <c r="CZ880" s="49"/>
      <c r="DA880" s="49"/>
      <c r="DB880" s="49"/>
      <c r="DC880" s="49"/>
      <c r="DD880" s="49"/>
      <c r="DE880" s="49"/>
      <c r="DF880" s="49"/>
      <c r="DG880" s="49"/>
      <c r="DH880" s="49"/>
      <c r="DI880" s="49"/>
      <c r="DJ880" s="49"/>
      <c r="DK880" s="49"/>
      <c r="DL880" s="49"/>
      <c r="DM880" s="49"/>
      <c r="DN880" s="49"/>
      <c r="DO880" s="49"/>
      <c r="DP880" s="49"/>
      <c r="DQ880" s="49"/>
      <c r="DR880" s="49"/>
      <c r="DS880" s="49"/>
      <c r="DT880" s="49"/>
      <c r="DU880" s="49"/>
      <c r="DV880" s="49"/>
      <c r="DW880" s="49"/>
      <c r="DX880" s="49"/>
      <c r="DY880" s="49"/>
      <c r="DZ880" s="49"/>
      <c r="EA880" s="49"/>
      <c r="EB880" s="49"/>
      <c r="EC880" s="49"/>
      <c r="ED880" s="49"/>
      <c r="EE880" s="49"/>
      <c r="EF880" s="49"/>
      <c r="EG880" s="49"/>
      <c r="EH880" s="49"/>
      <c r="EI880" s="49"/>
      <c r="EJ880" s="49"/>
      <c r="EK880" s="49"/>
      <c r="EL880" s="49"/>
      <c r="EM880" s="49"/>
      <c r="EN880" s="49"/>
      <c r="EO880" s="49"/>
      <c r="EP880" s="49"/>
      <c r="EQ880" s="49"/>
      <c r="ER880" s="49"/>
      <c r="ES880" s="49"/>
      <c r="ET880" s="49"/>
      <c r="EU880" s="49"/>
      <c r="EV880" s="49"/>
      <c r="EW880" s="49"/>
      <c r="EX880" s="49"/>
      <c r="EY880" s="49"/>
      <c r="EZ880" s="49"/>
      <c r="FA880" s="49"/>
      <c r="FB880" s="49"/>
      <c r="FC880" s="49"/>
      <c r="FD880" s="49"/>
      <c r="FE880" s="49"/>
      <c r="FF880" s="49"/>
      <c r="FG880" s="49"/>
      <c r="FH880" s="49"/>
      <c r="FI880" s="49"/>
      <c r="FJ880" s="49"/>
      <c r="FK880" s="49"/>
      <c r="FL880" s="49"/>
      <c r="FM880" s="49"/>
      <c r="FN880" s="49"/>
      <c r="FO880" s="49"/>
      <c r="FP880" s="49"/>
      <c r="FQ880" s="49"/>
      <c r="FR880" s="49"/>
      <c r="FS880" s="49"/>
      <c r="FT880" s="49"/>
      <c r="FU880" s="49"/>
      <c r="FV880" s="49"/>
      <c r="FW880" s="49"/>
      <c r="FX880" s="49"/>
      <c r="FY880" s="49"/>
      <c r="FZ880" s="49"/>
      <c r="GA880" s="49"/>
      <c r="GB880" s="49"/>
      <c r="GC880" s="49"/>
      <c r="GD880" s="49"/>
      <c r="GE880" s="49"/>
      <c r="GF880" s="49"/>
      <c r="GG880" s="49"/>
      <c r="GH880" s="49"/>
      <c r="GI880" s="49"/>
      <c r="GJ880" s="49"/>
      <c r="GK880" s="49"/>
      <c r="GL880" s="49"/>
      <c r="GM880" s="49"/>
      <c r="GN880" s="49"/>
      <c r="GO880" s="49"/>
      <c r="GP880" s="49"/>
      <c r="GQ880" s="49"/>
      <c r="GR880" s="49"/>
      <c r="GS880" s="49"/>
      <c r="GT880" s="49"/>
      <c r="GU880" s="49"/>
      <c r="GV880" s="49"/>
      <c r="GW880" s="49"/>
      <c r="GX880" s="49"/>
      <c r="GY880" s="49"/>
    </row>
    <row r="881" spans="1:207" s="48" customFormat="1" ht="30" customHeight="1" x14ac:dyDescent="0.25">
      <c r="A881" s="212">
        <f>IF(B881&lt;&gt;"",MAX(A$1:A880)+1,"")</f>
        <v>784</v>
      </c>
      <c r="B881" s="214" t="s">
        <v>96</v>
      </c>
      <c r="C881" s="198">
        <v>1962</v>
      </c>
      <c r="D881" s="197" t="s">
        <v>1844</v>
      </c>
      <c r="E881" s="198" t="s">
        <v>16</v>
      </c>
      <c r="F881" s="200">
        <v>3</v>
      </c>
      <c r="G881" s="201">
        <v>2</v>
      </c>
      <c r="H881" s="191">
        <v>1898.4</v>
      </c>
      <c r="I881" s="191">
        <v>0</v>
      </c>
      <c r="J881" s="191">
        <v>956.4</v>
      </c>
      <c r="K881" s="211">
        <f t="shared" si="276"/>
        <v>6984083</v>
      </c>
      <c r="L881" s="211">
        <v>0</v>
      </c>
      <c r="M881" s="211">
        <v>0</v>
      </c>
      <c r="N881" s="211">
        <v>0</v>
      </c>
      <c r="O881" s="211">
        <f>IFERROR(
  IF(LOOKUP(2,1/($R$16:$R881&lt;&gt;""),$R$16:$R881)="12.2026",
    VLOOKUP(LOOKUP(2,1/($B$16:$B881&lt;&gt;""),$B$16:$B881), [1]Лист1!$C$12:$D$1205, 2, 0),
  IF(LOOKUP(2,1/($R$16:$R881&lt;&gt;""),$R$16:$R881)="12.2027",
    VLOOKUP(LOOKUP(2,1/($B$16:$B881&lt;&gt;""),$B$16:$B881), [1]Лист1!$C$1209:$D$2016, 2, 0),
  IF(LOOKUP(2,1/($R$16:$R881&lt;&gt;""),$R$16:$R881)="12.2028",
    VLOOKUP(LOOKUP(2,1/($B$16:$B881&lt;&gt;""),$B$16:$B881), [1]Лист1!$C$2020:$D$2907, 2, 0),
  ""))), "")</f>
        <v>6984083</v>
      </c>
      <c r="P881" s="211">
        <f t="shared" si="259"/>
        <v>3678.9312052254527</v>
      </c>
      <c r="Q881" s="211">
        <v>9673</v>
      </c>
      <c r="R881" s="30" t="s">
        <v>564</v>
      </c>
      <c r="V881" s="49"/>
      <c r="W881" s="49"/>
      <c r="X881" s="49"/>
      <c r="Y881" s="49"/>
      <c r="Z881" s="49"/>
      <c r="AA881" s="49"/>
      <c r="AB881" s="49"/>
      <c r="AC881" s="49"/>
      <c r="AD881" s="49"/>
      <c r="AE881" s="49"/>
      <c r="AF881" s="49"/>
      <c r="AG881" s="49"/>
      <c r="AH881" s="49"/>
      <c r="AI881" s="49"/>
      <c r="AJ881" s="49"/>
      <c r="AK881" s="49"/>
      <c r="AL881" s="49"/>
      <c r="AM881" s="49"/>
      <c r="AN881" s="49"/>
      <c r="AO881" s="49"/>
      <c r="AP881" s="49"/>
      <c r="AQ881" s="49"/>
      <c r="AR881" s="49"/>
      <c r="AS881" s="49"/>
      <c r="AT881" s="49"/>
      <c r="AU881" s="49"/>
      <c r="AV881" s="49"/>
      <c r="AW881" s="49"/>
      <c r="AX881" s="49"/>
      <c r="AY881" s="49"/>
      <c r="AZ881" s="49"/>
      <c r="BA881" s="49"/>
      <c r="BB881" s="49"/>
      <c r="BC881" s="49"/>
      <c r="BD881" s="49"/>
      <c r="BE881" s="49"/>
      <c r="BF881" s="49"/>
      <c r="BG881" s="49"/>
      <c r="BH881" s="49"/>
      <c r="BI881" s="49"/>
      <c r="BJ881" s="49"/>
      <c r="BK881" s="49"/>
      <c r="BL881" s="49"/>
      <c r="BM881" s="49"/>
      <c r="BN881" s="49"/>
      <c r="BO881" s="49"/>
      <c r="BP881" s="49"/>
      <c r="BQ881" s="49"/>
      <c r="BR881" s="49"/>
      <c r="BS881" s="49"/>
      <c r="BT881" s="49"/>
      <c r="BU881" s="49"/>
      <c r="BV881" s="49"/>
      <c r="BW881" s="49"/>
      <c r="BX881" s="49"/>
      <c r="BY881" s="49"/>
      <c r="BZ881" s="49"/>
      <c r="CA881" s="49"/>
      <c r="CB881" s="49"/>
      <c r="CC881" s="49"/>
      <c r="CD881" s="49"/>
      <c r="CE881" s="49"/>
      <c r="CF881" s="49"/>
      <c r="CG881" s="49"/>
      <c r="CH881" s="49"/>
      <c r="CI881" s="49"/>
      <c r="CJ881" s="49"/>
      <c r="CK881" s="49"/>
      <c r="CL881" s="49"/>
      <c r="CM881" s="49"/>
      <c r="CN881" s="49"/>
      <c r="CO881" s="49"/>
      <c r="CP881" s="49"/>
      <c r="CQ881" s="49"/>
      <c r="CR881" s="49"/>
      <c r="CS881" s="49"/>
      <c r="CT881" s="49"/>
      <c r="CU881" s="49"/>
      <c r="CV881" s="49"/>
      <c r="CW881" s="49"/>
      <c r="CX881" s="49"/>
      <c r="CY881" s="49"/>
      <c r="CZ881" s="49"/>
      <c r="DA881" s="49"/>
      <c r="DB881" s="49"/>
      <c r="DC881" s="49"/>
      <c r="DD881" s="49"/>
      <c r="DE881" s="49"/>
      <c r="DF881" s="49"/>
      <c r="DG881" s="49"/>
      <c r="DH881" s="49"/>
      <c r="DI881" s="49"/>
      <c r="DJ881" s="49"/>
      <c r="DK881" s="49"/>
      <c r="DL881" s="49"/>
      <c r="DM881" s="49"/>
      <c r="DN881" s="49"/>
      <c r="DO881" s="49"/>
      <c r="DP881" s="49"/>
      <c r="DQ881" s="49"/>
      <c r="DR881" s="49"/>
      <c r="DS881" s="49"/>
      <c r="DT881" s="49"/>
      <c r="DU881" s="49"/>
      <c r="DV881" s="49"/>
      <c r="DW881" s="49"/>
      <c r="DX881" s="49"/>
      <c r="DY881" s="49"/>
      <c r="DZ881" s="49"/>
      <c r="EA881" s="49"/>
      <c r="EB881" s="49"/>
      <c r="EC881" s="49"/>
      <c r="ED881" s="49"/>
      <c r="EE881" s="49"/>
      <c r="EF881" s="49"/>
      <c r="EG881" s="49"/>
      <c r="EH881" s="49"/>
      <c r="EI881" s="49"/>
      <c r="EJ881" s="49"/>
      <c r="EK881" s="49"/>
      <c r="EL881" s="49"/>
      <c r="EM881" s="49"/>
      <c r="EN881" s="49"/>
      <c r="EO881" s="49"/>
      <c r="EP881" s="49"/>
      <c r="EQ881" s="49"/>
      <c r="ER881" s="49"/>
      <c r="ES881" s="49"/>
      <c r="ET881" s="49"/>
      <c r="EU881" s="49"/>
      <c r="EV881" s="49"/>
      <c r="EW881" s="49"/>
      <c r="EX881" s="49"/>
      <c r="EY881" s="49"/>
      <c r="EZ881" s="49"/>
      <c r="FA881" s="49"/>
      <c r="FB881" s="49"/>
      <c r="FC881" s="49"/>
      <c r="FD881" s="49"/>
      <c r="FE881" s="49"/>
      <c r="FF881" s="49"/>
      <c r="FG881" s="49"/>
      <c r="FH881" s="49"/>
      <c r="FI881" s="49"/>
      <c r="FJ881" s="49"/>
      <c r="FK881" s="49"/>
      <c r="FL881" s="49"/>
      <c r="FM881" s="49"/>
      <c r="FN881" s="49"/>
      <c r="FO881" s="49"/>
      <c r="FP881" s="49"/>
      <c r="FQ881" s="49"/>
      <c r="FR881" s="49"/>
      <c r="FS881" s="49"/>
      <c r="FT881" s="49"/>
      <c r="FU881" s="49"/>
      <c r="FV881" s="49"/>
      <c r="FW881" s="49"/>
      <c r="FX881" s="49"/>
      <c r="FY881" s="49"/>
      <c r="FZ881" s="49"/>
      <c r="GA881" s="49"/>
      <c r="GB881" s="49"/>
      <c r="GC881" s="49"/>
      <c r="GD881" s="49"/>
      <c r="GE881" s="49"/>
      <c r="GF881" s="49"/>
      <c r="GG881" s="49"/>
      <c r="GH881" s="49"/>
      <c r="GI881" s="49"/>
      <c r="GJ881" s="49"/>
      <c r="GK881" s="49"/>
      <c r="GL881" s="49"/>
      <c r="GM881" s="49"/>
      <c r="GN881" s="49"/>
      <c r="GO881" s="49"/>
      <c r="GP881" s="49"/>
      <c r="GQ881" s="49"/>
      <c r="GR881" s="49"/>
      <c r="GS881" s="49"/>
      <c r="GT881" s="49"/>
      <c r="GU881" s="49"/>
      <c r="GV881" s="49"/>
      <c r="GW881" s="49"/>
      <c r="GX881" s="49"/>
      <c r="GY881" s="49"/>
    </row>
    <row r="882" spans="1:207" s="48" customFormat="1" ht="30" customHeight="1" x14ac:dyDescent="0.25">
      <c r="A882" s="212">
        <f>IF(B882&lt;&gt;"",MAX(A$1:A881)+1,"")</f>
        <v>785</v>
      </c>
      <c r="B882" s="34" t="s">
        <v>106</v>
      </c>
      <c r="C882" s="212">
        <v>1963</v>
      </c>
      <c r="D882" s="35" t="s">
        <v>1844</v>
      </c>
      <c r="E882" s="212" t="s">
        <v>16</v>
      </c>
      <c r="F882" s="36">
        <v>2</v>
      </c>
      <c r="G882" s="37">
        <v>2</v>
      </c>
      <c r="H882" s="211">
        <v>1136.5</v>
      </c>
      <c r="I882" s="211">
        <v>0</v>
      </c>
      <c r="J882" s="211">
        <v>646</v>
      </c>
      <c r="K882" s="211">
        <f t="shared" ref="K882:K883" si="287">SUM(L882:O882)</f>
        <v>5131368</v>
      </c>
      <c r="L882" s="211">
        <v>0</v>
      </c>
      <c r="M882" s="211">
        <v>0</v>
      </c>
      <c r="N882" s="211">
        <v>0</v>
      </c>
      <c r="O882" s="211">
        <f>IFERROR(
  IF(LOOKUP(2,1/($R$16:$R882&lt;&gt;""),$R$16:$R882)="12.2026",
    VLOOKUP(LOOKUP(2,1/($B$16:$B882&lt;&gt;""),$B$16:$B882), [1]Лист1!$C$12:$D$1205, 2, 0),
  IF(LOOKUP(2,1/($R$16:$R882&lt;&gt;""),$R$16:$R882)="12.2027",
    VLOOKUP(LOOKUP(2,1/($B$16:$B882&lt;&gt;""),$B$16:$B882), [1]Лист1!$C$1209:$D$2016, 2, 0),
  IF(LOOKUP(2,1/($R$16:$R882&lt;&gt;""),$R$16:$R882)="12.2028",
    VLOOKUP(LOOKUP(2,1/($B$16:$B882&lt;&gt;""),$B$16:$B882), [1]Лист1!$C$2020:$D$2907, 2, 0),
  ""))), "")</f>
        <v>5131368</v>
      </c>
      <c r="P882" s="211">
        <f t="shared" ref="P882:P883" si="288">K882/H882</f>
        <v>4515.0620325560931</v>
      </c>
      <c r="Q882" s="211">
        <v>9673</v>
      </c>
      <c r="R882" s="218" t="s">
        <v>564</v>
      </c>
      <c r="V882" s="49"/>
      <c r="W882" s="49"/>
      <c r="X882" s="49"/>
      <c r="Y882" s="49"/>
      <c r="Z882" s="49"/>
      <c r="AA882" s="49"/>
      <c r="AB882" s="49"/>
      <c r="AC882" s="49"/>
      <c r="AD882" s="49"/>
      <c r="AE882" s="49"/>
      <c r="AF882" s="49"/>
      <c r="AG882" s="49"/>
      <c r="AH882" s="49"/>
      <c r="AI882" s="49"/>
      <c r="AJ882" s="49"/>
      <c r="AK882" s="49"/>
      <c r="AL882" s="49"/>
      <c r="AM882" s="49"/>
      <c r="AN882" s="49"/>
      <c r="AO882" s="49"/>
      <c r="AP882" s="49"/>
      <c r="AQ882" s="49"/>
      <c r="AR882" s="49"/>
      <c r="AS882" s="49"/>
      <c r="AT882" s="49"/>
      <c r="AU882" s="49"/>
      <c r="AV882" s="49"/>
      <c r="AW882" s="49"/>
      <c r="AX882" s="49"/>
      <c r="AY882" s="49"/>
      <c r="AZ882" s="49"/>
      <c r="BA882" s="49"/>
      <c r="BB882" s="49"/>
      <c r="BC882" s="49"/>
      <c r="BD882" s="49"/>
      <c r="BE882" s="49"/>
      <c r="BF882" s="49"/>
      <c r="BG882" s="49"/>
      <c r="BH882" s="49"/>
      <c r="BI882" s="49"/>
      <c r="BJ882" s="49"/>
      <c r="BK882" s="49"/>
      <c r="BL882" s="49"/>
      <c r="BM882" s="49"/>
      <c r="BN882" s="49"/>
      <c r="BO882" s="49"/>
      <c r="BP882" s="49"/>
      <c r="BQ882" s="49"/>
      <c r="BR882" s="49"/>
      <c r="BS882" s="49"/>
      <c r="BT882" s="49"/>
      <c r="BU882" s="49"/>
      <c r="BV882" s="49"/>
      <c r="BW882" s="49"/>
      <c r="BX882" s="49"/>
      <c r="BY882" s="49"/>
      <c r="BZ882" s="49"/>
      <c r="CA882" s="49"/>
      <c r="CB882" s="49"/>
      <c r="CC882" s="49"/>
      <c r="CD882" s="49"/>
      <c r="CE882" s="49"/>
      <c r="CF882" s="49"/>
      <c r="CG882" s="49"/>
      <c r="CH882" s="49"/>
      <c r="CI882" s="49"/>
      <c r="CJ882" s="49"/>
      <c r="CK882" s="49"/>
      <c r="CL882" s="49"/>
      <c r="CM882" s="49"/>
      <c r="CN882" s="49"/>
      <c r="CO882" s="49"/>
      <c r="CP882" s="49"/>
      <c r="CQ882" s="49"/>
      <c r="CR882" s="49"/>
      <c r="CS882" s="49"/>
      <c r="CT882" s="49"/>
      <c r="CU882" s="49"/>
      <c r="CV882" s="49"/>
      <c r="CW882" s="49"/>
      <c r="CX882" s="49"/>
      <c r="CY882" s="49"/>
      <c r="CZ882" s="49"/>
      <c r="DA882" s="49"/>
      <c r="DB882" s="49"/>
      <c r="DC882" s="49"/>
      <c r="DD882" s="49"/>
      <c r="DE882" s="49"/>
      <c r="DF882" s="49"/>
      <c r="DG882" s="49"/>
      <c r="DH882" s="49"/>
      <c r="DI882" s="49"/>
      <c r="DJ882" s="49"/>
      <c r="DK882" s="49"/>
      <c r="DL882" s="49"/>
      <c r="DM882" s="49"/>
      <c r="DN882" s="49"/>
      <c r="DO882" s="49"/>
      <c r="DP882" s="49"/>
      <c r="DQ882" s="49"/>
      <c r="DR882" s="49"/>
      <c r="DS882" s="49"/>
      <c r="DT882" s="49"/>
      <c r="DU882" s="49"/>
      <c r="DV882" s="49"/>
      <c r="DW882" s="49"/>
      <c r="DX882" s="49"/>
      <c r="DY882" s="49"/>
      <c r="DZ882" s="49"/>
      <c r="EA882" s="49"/>
      <c r="EB882" s="49"/>
      <c r="EC882" s="49"/>
      <c r="ED882" s="49"/>
      <c r="EE882" s="49"/>
      <c r="EF882" s="49"/>
      <c r="EG882" s="49"/>
      <c r="EH882" s="49"/>
      <c r="EI882" s="49"/>
      <c r="EJ882" s="49"/>
      <c r="EK882" s="49"/>
      <c r="EL882" s="49"/>
      <c r="EM882" s="49"/>
      <c r="EN882" s="49"/>
      <c r="EO882" s="49"/>
      <c r="EP882" s="49"/>
      <c r="EQ882" s="49"/>
      <c r="ER882" s="49"/>
      <c r="ES882" s="49"/>
      <c r="ET882" s="49"/>
      <c r="EU882" s="49"/>
      <c r="EV882" s="49"/>
      <c r="EW882" s="49"/>
      <c r="EX882" s="49"/>
      <c r="EY882" s="49"/>
      <c r="EZ882" s="49"/>
      <c r="FA882" s="49"/>
      <c r="FB882" s="49"/>
      <c r="FC882" s="49"/>
      <c r="FD882" s="49"/>
      <c r="FE882" s="49"/>
      <c r="FF882" s="49"/>
      <c r="FG882" s="49"/>
      <c r="FH882" s="49"/>
      <c r="FI882" s="49"/>
      <c r="FJ882" s="49"/>
      <c r="FK882" s="49"/>
      <c r="FL882" s="49"/>
      <c r="FM882" s="49"/>
      <c r="FN882" s="49"/>
      <c r="FO882" s="49"/>
      <c r="FP882" s="49"/>
      <c r="FQ882" s="49"/>
      <c r="FR882" s="49"/>
      <c r="FS882" s="49"/>
      <c r="FT882" s="49"/>
      <c r="FU882" s="49"/>
      <c r="FV882" s="49"/>
      <c r="FW882" s="49"/>
      <c r="FX882" s="49"/>
      <c r="FY882" s="49"/>
      <c r="FZ882" s="49"/>
      <c r="GA882" s="49"/>
      <c r="GB882" s="49"/>
      <c r="GC882" s="49"/>
      <c r="GD882" s="49"/>
      <c r="GE882" s="49"/>
      <c r="GF882" s="49"/>
      <c r="GG882" s="49"/>
      <c r="GH882" s="49"/>
      <c r="GI882" s="49"/>
      <c r="GJ882" s="49"/>
      <c r="GK882" s="49"/>
      <c r="GL882" s="49"/>
      <c r="GM882" s="49"/>
      <c r="GN882" s="49"/>
      <c r="GO882" s="49"/>
      <c r="GP882" s="49"/>
      <c r="GQ882" s="49"/>
      <c r="GR882" s="49"/>
      <c r="GS882" s="49"/>
      <c r="GT882" s="49"/>
      <c r="GU882" s="49"/>
      <c r="GV882" s="49"/>
      <c r="GW882" s="49"/>
      <c r="GX882" s="49"/>
      <c r="GY882" s="49"/>
    </row>
    <row r="883" spans="1:207" s="20" customFormat="1" ht="30" customHeight="1" x14ac:dyDescent="0.25">
      <c r="A883" s="212">
        <f>IF(B883&lt;&gt;"",MAX(A$1:A882)+1,"")</f>
        <v>786</v>
      </c>
      <c r="B883" s="34" t="s">
        <v>107</v>
      </c>
      <c r="C883" s="212">
        <v>1964</v>
      </c>
      <c r="D883" s="35" t="s">
        <v>1844</v>
      </c>
      <c r="E883" s="212" t="s">
        <v>16</v>
      </c>
      <c r="F883" s="36">
        <v>4</v>
      </c>
      <c r="G883" s="37">
        <v>2</v>
      </c>
      <c r="H883" s="211">
        <v>1788</v>
      </c>
      <c r="I883" s="211">
        <v>73</v>
      </c>
      <c r="J883" s="211">
        <v>1255.8</v>
      </c>
      <c r="K883" s="211">
        <f t="shared" si="287"/>
        <v>6887312</v>
      </c>
      <c r="L883" s="211">
        <v>0</v>
      </c>
      <c r="M883" s="211">
        <v>0</v>
      </c>
      <c r="N883" s="211">
        <v>0</v>
      </c>
      <c r="O883" s="211">
        <f>IFERROR(
  IF(LOOKUP(2,1/($R$16:$R883&lt;&gt;""),$R$16:$R883)="12.2026",
    VLOOKUP(LOOKUP(2,1/($B$16:$B883&lt;&gt;""),$B$16:$B883), [1]Лист1!$C$12:$D$1205, 2, 0),
  IF(LOOKUP(2,1/($R$16:$R883&lt;&gt;""),$R$16:$R883)="12.2027",
    VLOOKUP(LOOKUP(2,1/($B$16:$B883&lt;&gt;""),$B$16:$B883), [1]Лист1!$C$1209:$D$2016, 2, 0),
  IF(LOOKUP(2,1/($R$16:$R883&lt;&gt;""),$R$16:$R883)="12.2028",
    VLOOKUP(LOOKUP(2,1/($B$16:$B883&lt;&gt;""),$B$16:$B883), [1]Лист1!$C$2020:$D$2907, 2, 0),
  ""))), "")</f>
        <v>6887312</v>
      </c>
      <c r="P883" s="211">
        <f t="shared" si="288"/>
        <v>3851.964205816555</v>
      </c>
      <c r="Q883" s="211">
        <v>9673</v>
      </c>
      <c r="R883" s="218" t="s">
        <v>564</v>
      </c>
      <c r="S883" s="38"/>
    </row>
    <row r="884" spans="1:207" s="33" customFormat="1" ht="30" customHeight="1" x14ac:dyDescent="0.25">
      <c r="A884" s="309">
        <f>IF(B884&lt;&gt;"",MAX(A$1:A883)+1,"")</f>
        <v>787</v>
      </c>
      <c r="B884" s="317" t="s">
        <v>2405</v>
      </c>
      <c r="C884" s="309">
        <v>1964</v>
      </c>
      <c r="D884" s="307" t="s">
        <v>1844</v>
      </c>
      <c r="E884" s="307" t="s">
        <v>16</v>
      </c>
      <c r="F884" s="331">
        <v>3</v>
      </c>
      <c r="G884" s="331">
        <v>2</v>
      </c>
      <c r="H884" s="348">
        <v>1488.4</v>
      </c>
      <c r="I884" s="357">
        <v>0</v>
      </c>
      <c r="J884" s="348">
        <v>970.6</v>
      </c>
      <c r="K884" s="211">
        <f t="shared" ref="K884:K896" si="289">SUM(L884:O884)</f>
        <v>6340459.6299999999</v>
      </c>
      <c r="L884" s="211">
        <v>0</v>
      </c>
      <c r="M884" s="211">
        <v>0</v>
      </c>
      <c r="N884" s="211">
        <v>0</v>
      </c>
      <c r="O884" s="211">
        <f>IFERROR(
  IF(LOOKUP(2,1/($R$16:$R884&lt;&gt;""),$R$16:$R884)="12.2026",
    VLOOKUP(LOOKUP(2,1/($B$16:$B884&lt;&gt;""),$B$16:$B884), [1]Лист1!$C$12:$D$1205, 2, 0),
  IF(LOOKUP(2,1/($R$16:$R884&lt;&gt;""),$R$16:$R884)="12.2027",
    VLOOKUP(LOOKUP(2,1/($B$16:$B884&lt;&gt;""),$B$16:$B884), [1]Лист1!$C$1209:$D$2016, 2, 0),
  IF(LOOKUP(2,1/($R$16:$R884&lt;&gt;""),$R$16:$R884)="12.2028",
    VLOOKUP(LOOKUP(2,1/($B$16:$B884&lt;&gt;""),$B$16:$B884), [1]Лист1!$C$2020:$D$2907, 2, 0),
  ""))), "")</f>
        <v>6340459.6299999999</v>
      </c>
      <c r="P884" s="211">
        <f t="shared" si="259"/>
        <v>4259.9164404729909</v>
      </c>
      <c r="Q884" s="237">
        <v>9673</v>
      </c>
      <c r="R884" s="30" t="s">
        <v>565</v>
      </c>
      <c r="S884" s="32"/>
      <c r="T884" s="32"/>
      <c r="U884" s="32"/>
    </row>
    <row r="885" spans="1:207" s="33" customFormat="1" ht="30" customHeight="1" x14ac:dyDescent="0.25">
      <c r="A885" s="310"/>
      <c r="B885" s="318"/>
      <c r="C885" s="310"/>
      <c r="D885" s="308"/>
      <c r="E885" s="308"/>
      <c r="F885" s="332"/>
      <c r="G885" s="332"/>
      <c r="H885" s="349"/>
      <c r="I885" s="358"/>
      <c r="J885" s="349"/>
      <c r="K885" s="211">
        <f t="shared" ref="K885" si="290">SUM(L885:O885)</f>
        <v>1500400</v>
      </c>
      <c r="L885" s="211">
        <v>0</v>
      </c>
      <c r="M885" s="211">
        <v>0</v>
      </c>
      <c r="N885" s="211">
        <v>0</v>
      </c>
      <c r="O885" s="211">
        <f>IFERROR(
  IF(LOOKUP(2,1/($R$16:$R885&lt;&gt;""),$R$16:$R885)="12.2026",
    VLOOKUP(LOOKUP(2,1/($B$16:$B885&lt;&gt;""),$B$16:$B885), [1]Лист1!$C$12:$D$1205, 2, 0),
  IF(LOOKUP(2,1/($R$16:$R885&lt;&gt;""),$R$16:$R885)="12.2027",
    VLOOKUP(LOOKUP(2,1/($B$16:$B885&lt;&gt;""),$B$16:$B885), [1]Лист1!$C$1209:$D$2016, 2, 0),
  IF(LOOKUP(2,1/($R$16:$R885&lt;&gt;""),$R$16:$R885)="12.2028",
    VLOOKUP(LOOKUP(2,1/($B$16:$B885&lt;&gt;""),$B$16:$B885), [1]Лист1!$C$2020:$D$2907, 2, 0),
  ""))), "")</f>
        <v>1500400</v>
      </c>
      <c r="P885" s="211">
        <f>K885/H884</f>
        <v>1008.0623488309593</v>
      </c>
      <c r="Q885" s="237">
        <v>9673</v>
      </c>
      <c r="R885" s="30" t="s">
        <v>563</v>
      </c>
      <c r="S885" s="32"/>
      <c r="T885" s="32"/>
      <c r="U885" s="32"/>
    </row>
    <row r="886" spans="1:207" s="20" customFormat="1" ht="30" customHeight="1" x14ac:dyDescent="0.25">
      <c r="A886" s="212">
        <f>IF(B886&lt;&gt;"",MAX(A$1:A885)+1,"")</f>
        <v>788</v>
      </c>
      <c r="B886" s="34" t="s">
        <v>920</v>
      </c>
      <c r="C886" s="212">
        <v>1958</v>
      </c>
      <c r="D886" s="35" t="s">
        <v>1844</v>
      </c>
      <c r="E886" s="212" t="s">
        <v>16</v>
      </c>
      <c r="F886" s="36">
        <v>2</v>
      </c>
      <c r="G886" s="37">
        <v>1</v>
      </c>
      <c r="H886" s="211">
        <v>694.7</v>
      </c>
      <c r="I886" s="211">
        <v>0</v>
      </c>
      <c r="J886" s="211">
        <v>377.1</v>
      </c>
      <c r="K886" s="211">
        <f t="shared" si="289"/>
        <v>12133.48</v>
      </c>
      <c r="L886" s="211">
        <v>0</v>
      </c>
      <c r="M886" s="211">
        <v>0</v>
      </c>
      <c r="N886" s="211">
        <v>0</v>
      </c>
      <c r="O886" s="211">
        <f>IFERROR(
  IF(LOOKUP(2,1/($R$16:$R886&lt;&gt;""),$R$16:$R886)="12.2026",
    VLOOKUP(LOOKUP(2,1/($B$16:$B886&lt;&gt;""),$B$16:$B886), [1]Лист1!$C$12:$D$1205, 2, 0),
  IF(LOOKUP(2,1/($R$16:$R886&lt;&gt;""),$R$16:$R886)="12.2027",
    VLOOKUP(LOOKUP(2,1/($B$16:$B886&lt;&gt;""),$B$16:$B886), [1]Лист1!$C$1209:$D$2016, 2, 0),
  IF(LOOKUP(2,1/($R$16:$R886&lt;&gt;""),$R$16:$R886)="12.2028",
    VLOOKUP(LOOKUP(2,1/($B$16:$B886&lt;&gt;""),$B$16:$B886), [1]Лист1!$C$2020:$D$2907, 2, 0),
  ""))), "")</f>
        <v>12133.48</v>
      </c>
      <c r="P886" s="211">
        <f t="shared" si="259"/>
        <v>17.465783791564704</v>
      </c>
      <c r="Q886" s="211">
        <v>9673</v>
      </c>
      <c r="R886" s="218" t="s">
        <v>564</v>
      </c>
      <c r="S886" s="38"/>
    </row>
    <row r="887" spans="1:207" s="33" customFormat="1" ht="30" customHeight="1" x14ac:dyDescent="0.25">
      <c r="A887" s="309">
        <f>IF(B887&lt;&gt;"",MAX(A$1:A886)+1,"")</f>
        <v>789</v>
      </c>
      <c r="B887" s="317" t="s">
        <v>2406</v>
      </c>
      <c r="C887" s="309">
        <v>1962</v>
      </c>
      <c r="D887" s="307" t="s">
        <v>1844</v>
      </c>
      <c r="E887" s="307" t="s">
        <v>16</v>
      </c>
      <c r="F887" s="331">
        <v>2</v>
      </c>
      <c r="G887" s="331">
        <v>2</v>
      </c>
      <c r="H887" s="348">
        <v>1098.8</v>
      </c>
      <c r="I887" s="357">
        <v>0</v>
      </c>
      <c r="J887" s="348">
        <v>490.6</v>
      </c>
      <c r="K887" s="211">
        <f t="shared" si="289"/>
        <v>6800894.0599999996</v>
      </c>
      <c r="L887" s="211">
        <v>0</v>
      </c>
      <c r="M887" s="211">
        <v>0</v>
      </c>
      <c r="N887" s="211">
        <v>0</v>
      </c>
      <c r="O887" s="211">
        <f>IFERROR(
  IF(LOOKUP(2,1/($R$16:$R887&lt;&gt;""),$R$16:$R887)="12.2026",
    VLOOKUP(LOOKUP(2,1/($B$16:$B887&lt;&gt;""),$B$16:$B887), [1]Лист1!$C$12:$D$1205, 2, 0),
  IF(LOOKUP(2,1/($R$16:$R887&lt;&gt;""),$R$16:$R887)="12.2027",
    VLOOKUP(LOOKUP(2,1/($B$16:$B887&lt;&gt;""),$B$16:$B887), [1]Лист1!$C$1209:$D$2016, 2, 0),
  IF(LOOKUP(2,1/($R$16:$R887&lt;&gt;""),$R$16:$R887)="12.2028",
    VLOOKUP(LOOKUP(2,1/($B$16:$B887&lt;&gt;""),$B$16:$B887), [1]Лист1!$C$2020:$D$2907, 2, 0),
  ""))), "")</f>
        <v>6800894.0599999996</v>
      </c>
      <c r="P887" s="211">
        <f t="shared" si="259"/>
        <v>6189.3830178376411</v>
      </c>
      <c r="Q887" s="237">
        <v>9673</v>
      </c>
      <c r="R887" s="30" t="s">
        <v>565</v>
      </c>
      <c r="S887" s="32"/>
      <c r="T887" s="32"/>
      <c r="U887" s="32"/>
    </row>
    <row r="888" spans="1:207" s="33" customFormat="1" ht="30" customHeight="1" x14ac:dyDescent="0.25">
      <c r="A888" s="310"/>
      <c r="B888" s="318"/>
      <c r="C888" s="310"/>
      <c r="D888" s="308"/>
      <c r="E888" s="308"/>
      <c r="F888" s="332"/>
      <c r="G888" s="332"/>
      <c r="H888" s="349"/>
      <c r="I888" s="358"/>
      <c r="J888" s="349"/>
      <c r="K888" s="211">
        <f t="shared" ref="K888" si="291">SUM(L888:O888)</f>
        <v>1762970</v>
      </c>
      <c r="L888" s="211">
        <v>0</v>
      </c>
      <c r="M888" s="211">
        <v>0</v>
      </c>
      <c r="N888" s="211">
        <v>0</v>
      </c>
      <c r="O888" s="211">
        <f>IFERROR(
  IF(LOOKUP(2,1/($R$16:$R888&lt;&gt;""),$R$16:$R888)="12.2026",
    VLOOKUP(LOOKUP(2,1/($B$16:$B888&lt;&gt;""),$B$16:$B888), [1]Лист1!$C$12:$D$1205, 2, 0),
  IF(LOOKUP(2,1/($R$16:$R888&lt;&gt;""),$R$16:$R888)="12.2027",
    VLOOKUP(LOOKUP(2,1/($B$16:$B888&lt;&gt;""),$B$16:$B888), [1]Лист1!$C$1209:$D$2016, 2, 0),
  IF(LOOKUP(2,1/($R$16:$R888&lt;&gt;""),$R$16:$R888)="12.2028",
    VLOOKUP(LOOKUP(2,1/($B$16:$B888&lt;&gt;""),$B$16:$B888), [1]Лист1!$C$2020:$D$2907, 2, 0),
  ""))), "")</f>
        <v>1762970</v>
      </c>
      <c r="P888" s="211">
        <f>K888/H887</f>
        <v>1604.4503094284676</v>
      </c>
      <c r="Q888" s="237">
        <v>9673</v>
      </c>
      <c r="R888" s="30" t="s">
        <v>563</v>
      </c>
      <c r="S888" s="32"/>
      <c r="T888" s="32"/>
      <c r="U888" s="32"/>
    </row>
    <row r="889" spans="1:207" s="20" customFormat="1" ht="30" customHeight="1" x14ac:dyDescent="0.25">
      <c r="A889" s="212">
        <f>IF(B889&lt;&gt;"",MAX(A$1:A888)+1,"")</f>
        <v>790</v>
      </c>
      <c r="B889" s="34" t="s">
        <v>438</v>
      </c>
      <c r="C889" s="212">
        <v>1958</v>
      </c>
      <c r="D889" s="35" t="s">
        <v>1844</v>
      </c>
      <c r="E889" s="212" t="s">
        <v>16</v>
      </c>
      <c r="F889" s="212">
        <v>2</v>
      </c>
      <c r="G889" s="212">
        <v>1</v>
      </c>
      <c r="H889" s="211">
        <v>701.5</v>
      </c>
      <c r="I889" s="211">
        <v>0</v>
      </c>
      <c r="J889" s="211">
        <v>388.1</v>
      </c>
      <c r="K889" s="211">
        <f t="shared" si="289"/>
        <v>564006</v>
      </c>
      <c r="L889" s="211">
        <v>0</v>
      </c>
      <c r="M889" s="211">
        <v>0</v>
      </c>
      <c r="N889" s="211">
        <v>0</v>
      </c>
      <c r="O889" s="211">
        <f>IFERROR(
  IF(LOOKUP(2,1/($R$16:$R889&lt;&gt;""),$R$16:$R889)="12.2026",
    VLOOKUP(LOOKUP(2,1/($B$16:$B889&lt;&gt;""),$B$16:$B889), [1]Лист1!$C$12:$D$1205, 2, 0),
  IF(LOOKUP(2,1/($R$16:$R889&lt;&gt;""),$R$16:$R889)="12.2027",
    VLOOKUP(LOOKUP(2,1/($B$16:$B889&lt;&gt;""),$B$16:$B889), [1]Лист1!$C$1209:$D$2016, 2, 0),
  IF(LOOKUP(2,1/($R$16:$R889&lt;&gt;""),$R$16:$R889)="12.2028",
    VLOOKUP(LOOKUP(2,1/($B$16:$B889&lt;&gt;""),$B$16:$B889), [1]Лист1!$C$2020:$D$2907, 2, 0),
  ""))), "")</f>
        <v>564006</v>
      </c>
      <c r="P889" s="211">
        <f t="shared" si="259"/>
        <v>804</v>
      </c>
      <c r="Q889" s="211">
        <v>9673</v>
      </c>
      <c r="R889" s="218" t="s">
        <v>565</v>
      </c>
      <c r="S889" s="38"/>
    </row>
    <row r="890" spans="1:207" s="111" customFormat="1" ht="30" customHeight="1" x14ac:dyDescent="0.25">
      <c r="A890" s="285">
        <f>IF(B890&lt;&gt;"",MAX(A$1:A889)+1,"")</f>
        <v>791</v>
      </c>
      <c r="B890" s="34" t="s">
        <v>931</v>
      </c>
      <c r="C890" s="285">
        <v>1969</v>
      </c>
      <c r="D890" s="35" t="s">
        <v>1844</v>
      </c>
      <c r="E890" s="285" t="s">
        <v>16</v>
      </c>
      <c r="F890" s="36">
        <v>5</v>
      </c>
      <c r="G890" s="37">
        <v>4</v>
      </c>
      <c r="H890" s="282">
        <v>4302.3999999999996</v>
      </c>
      <c r="I890" s="282">
        <v>294.5</v>
      </c>
      <c r="J890" s="282">
        <v>3074.7</v>
      </c>
      <c r="K890" s="282">
        <f t="shared" si="289"/>
        <v>6476700</v>
      </c>
      <c r="L890" s="282">
        <v>0</v>
      </c>
      <c r="M890" s="282">
        <v>0</v>
      </c>
      <c r="N890" s="282">
        <v>0</v>
      </c>
      <c r="O890" s="282">
        <f>IFERROR(
  IF(LOOKUP(2,1/($R$16:$R890&lt;&gt;""),$R$16:$R890)="12.2026",
    VLOOKUP(LOOKUP(2,1/($B$16:$B890&lt;&gt;""),$B$16:$B890), [1]Лист1!$C$12:$D$1205, 2, 0),
  IF(LOOKUP(2,1/($R$16:$R890&lt;&gt;""),$R$16:$R890)="12.2027",
    VLOOKUP(LOOKUP(2,1/($B$16:$B890&lt;&gt;""),$B$16:$B890), [1]Лист1!$C$1209:$D$2016, 2, 0),
  IF(LOOKUP(2,1/($R$16:$R890&lt;&gt;""),$R$16:$R890)="12.2028",
    VLOOKUP(LOOKUP(2,1/($B$16:$B890&lt;&gt;""),$B$16:$B890), [1]Лист1!$C$2020:$D$2907, 2, 0),
  ""))), "")</f>
        <v>6476700</v>
      </c>
      <c r="P890" s="282">
        <f t="shared" si="259"/>
        <v>1505.3690963183342</v>
      </c>
      <c r="Q890" s="282">
        <v>9673</v>
      </c>
      <c r="R890" s="294" t="s">
        <v>563</v>
      </c>
      <c r="V890" s="112"/>
      <c r="W890" s="112"/>
      <c r="X890" s="112"/>
      <c r="Y890" s="112"/>
      <c r="Z890" s="112"/>
      <c r="AA890" s="112"/>
      <c r="AB890" s="112"/>
      <c r="AC890" s="112"/>
      <c r="AD890" s="112"/>
      <c r="AE890" s="112"/>
      <c r="AF890" s="112"/>
      <c r="AG890" s="112"/>
      <c r="AH890" s="112"/>
      <c r="AI890" s="112"/>
      <c r="AJ890" s="112"/>
      <c r="AK890" s="112"/>
      <c r="AL890" s="112"/>
      <c r="AM890" s="112"/>
      <c r="AN890" s="112"/>
      <c r="AO890" s="112"/>
      <c r="AP890" s="112"/>
      <c r="AQ890" s="112"/>
      <c r="AR890" s="112"/>
      <c r="AS890" s="112"/>
      <c r="AT890" s="112"/>
      <c r="AU890" s="112"/>
      <c r="AV890" s="112"/>
      <c r="AW890" s="112"/>
      <c r="AX890" s="112"/>
      <c r="AY890" s="112"/>
      <c r="AZ890" s="112"/>
      <c r="BA890" s="112"/>
      <c r="BB890" s="112"/>
      <c r="BC890" s="112"/>
      <c r="BD890" s="112"/>
      <c r="BE890" s="112"/>
      <c r="BF890" s="112"/>
      <c r="BG890" s="112"/>
      <c r="BH890" s="112"/>
      <c r="BI890" s="112"/>
      <c r="BJ890" s="112"/>
      <c r="BK890" s="112"/>
      <c r="BL890" s="112"/>
      <c r="BM890" s="112"/>
      <c r="BN890" s="112"/>
      <c r="BO890" s="112"/>
      <c r="BP890" s="112"/>
      <c r="BQ890" s="112"/>
      <c r="BR890" s="112"/>
      <c r="BS890" s="112"/>
      <c r="BT890" s="112"/>
      <c r="BU890" s="112"/>
      <c r="BV890" s="112"/>
      <c r="BW890" s="112"/>
      <c r="BX890" s="112"/>
      <c r="BY890" s="112"/>
      <c r="BZ890" s="112"/>
      <c r="CA890" s="112"/>
      <c r="CB890" s="112"/>
      <c r="CC890" s="112"/>
      <c r="CD890" s="112"/>
      <c r="CE890" s="112"/>
      <c r="CF890" s="112"/>
      <c r="CG890" s="112"/>
      <c r="CH890" s="112"/>
      <c r="CI890" s="112"/>
      <c r="CJ890" s="112"/>
      <c r="CK890" s="112"/>
      <c r="CL890" s="112"/>
      <c r="CM890" s="112"/>
      <c r="CN890" s="112"/>
      <c r="CO890" s="112"/>
      <c r="CP890" s="112"/>
      <c r="CQ890" s="112"/>
      <c r="CR890" s="112"/>
      <c r="CS890" s="112"/>
      <c r="CT890" s="112"/>
      <c r="CU890" s="112"/>
      <c r="CV890" s="112"/>
      <c r="CW890" s="112"/>
      <c r="CX890" s="112"/>
      <c r="CY890" s="112"/>
      <c r="CZ890" s="112"/>
      <c r="DA890" s="112"/>
      <c r="DB890" s="112"/>
      <c r="DC890" s="112"/>
      <c r="DD890" s="112"/>
      <c r="DE890" s="112"/>
      <c r="DF890" s="112"/>
      <c r="DG890" s="112"/>
      <c r="DH890" s="112"/>
      <c r="DI890" s="112"/>
      <c r="DJ890" s="112"/>
      <c r="DK890" s="112"/>
      <c r="DL890" s="112"/>
      <c r="DM890" s="112"/>
      <c r="DN890" s="112"/>
      <c r="DO890" s="112"/>
      <c r="DP890" s="112"/>
      <c r="DQ890" s="112"/>
      <c r="DR890" s="112"/>
      <c r="DS890" s="112"/>
      <c r="DT890" s="112"/>
      <c r="DU890" s="112"/>
      <c r="DV890" s="112"/>
      <c r="DW890" s="112"/>
      <c r="DX890" s="112"/>
      <c r="DY890" s="112"/>
      <c r="DZ890" s="112"/>
      <c r="EA890" s="112"/>
      <c r="EB890" s="112"/>
      <c r="EC890" s="112"/>
      <c r="ED890" s="112"/>
      <c r="EE890" s="112"/>
      <c r="EF890" s="112"/>
      <c r="EG890" s="112"/>
      <c r="EH890" s="112"/>
      <c r="EI890" s="112"/>
      <c r="EJ890" s="112"/>
      <c r="EK890" s="112"/>
      <c r="EL890" s="112"/>
      <c r="EM890" s="112"/>
      <c r="EN890" s="112"/>
      <c r="EO890" s="112"/>
      <c r="EP890" s="112"/>
      <c r="EQ890" s="112"/>
      <c r="ER890" s="112"/>
      <c r="ES890" s="112"/>
      <c r="ET890" s="112"/>
      <c r="EU890" s="112"/>
      <c r="EV890" s="112"/>
      <c r="EW890" s="112"/>
      <c r="EX890" s="112"/>
      <c r="EY890" s="112"/>
      <c r="EZ890" s="112"/>
      <c r="FA890" s="112"/>
      <c r="FB890" s="112"/>
      <c r="FC890" s="112"/>
      <c r="FD890" s="112"/>
      <c r="FE890" s="112"/>
      <c r="FF890" s="112"/>
      <c r="FG890" s="112"/>
      <c r="FH890" s="112"/>
      <c r="FI890" s="112"/>
      <c r="FJ890" s="112"/>
      <c r="FK890" s="112"/>
      <c r="FL890" s="112"/>
      <c r="FM890" s="112"/>
      <c r="FN890" s="112"/>
      <c r="FO890" s="112"/>
      <c r="FP890" s="112"/>
      <c r="FQ890" s="112"/>
      <c r="FR890" s="112"/>
      <c r="FS890" s="112"/>
      <c r="FT890" s="112"/>
      <c r="FU890" s="112"/>
      <c r="FV890" s="112"/>
      <c r="FW890" s="112"/>
      <c r="FX890" s="112"/>
      <c r="FY890" s="112"/>
      <c r="FZ890" s="112"/>
      <c r="GA890" s="112"/>
      <c r="GB890" s="112"/>
      <c r="GC890" s="112"/>
      <c r="GD890" s="112"/>
      <c r="GE890" s="112"/>
      <c r="GF890" s="112"/>
      <c r="GG890" s="112"/>
      <c r="GH890" s="112"/>
      <c r="GI890" s="112"/>
      <c r="GJ890" s="112"/>
      <c r="GK890" s="112"/>
      <c r="GL890" s="112"/>
      <c r="GM890" s="112"/>
      <c r="GN890" s="112"/>
      <c r="GO890" s="112"/>
      <c r="GP890" s="112"/>
      <c r="GQ890" s="112"/>
      <c r="GR890" s="112"/>
      <c r="GS890" s="112"/>
      <c r="GT890" s="112"/>
      <c r="GU890" s="112"/>
      <c r="GV890" s="112"/>
      <c r="GW890" s="112"/>
      <c r="GX890" s="112"/>
      <c r="GY890" s="112"/>
    </row>
    <row r="891" spans="1:207" s="48" customFormat="1" ht="30" customHeight="1" x14ac:dyDescent="0.25">
      <c r="A891" s="254">
        <f>IF(B891&lt;&gt;"",MAX(A$1:A890)+1,"")</f>
        <v>792</v>
      </c>
      <c r="B891" s="279" t="s">
        <v>439</v>
      </c>
      <c r="C891" s="254">
        <v>1959</v>
      </c>
      <c r="D891" s="277" t="s">
        <v>1844</v>
      </c>
      <c r="E891" s="254" t="s">
        <v>16</v>
      </c>
      <c r="F891" s="254">
        <v>2</v>
      </c>
      <c r="G891" s="254">
        <v>1</v>
      </c>
      <c r="H891" s="256">
        <v>713.8</v>
      </c>
      <c r="I891" s="256">
        <v>0</v>
      </c>
      <c r="J891" s="256">
        <v>398.6</v>
      </c>
      <c r="K891" s="256">
        <f t="shared" si="289"/>
        <v>2394085.1999999997</v>
      </c>
      <c r="L891" s="256">
        <v>0</v>
      </c>
      <c r="M891" s="256">
        <v>0</v>
      </c>
      <c r="N891" s="256">
        <v>0</v>
      </c>
      <c r="O891" s="256">
        <f>IFERROR(
  IF(LOOKUP(2,1/($R$16:$R891&lt;&gt;""),$R$16:$R891)="12.2026",
    VLOOKUP(LOOKUP(2,1/($B$16:$B891&lt;&gt;""),$B$16:$B891), [1]Лист1!$C$12:$D$1205, 2, 0),
  IF(LOOKUP(2,1/($R$16:$R891&lt;&gt;""),$R$16:$R891)="12.2027",
    VLOOKUP(LOOKUP(2,1/($B$16:$B891&lt;&gt;""),$B$16:$B891), [1]Лист1!$C$1209:$D$2016, 2, 0),
  IF(LOOKUP(2,1/($R$16:$R891&lt;&gt;""),$R$16:$R891)="12.2028",
    VLOOKUP(LOOKUP(2,1/($B$16:$B891&lt;&gt;""),$B$16:$B891), [1]Лист1!$C$2020:$D$2907, 2, 0),
  ""))), "")</f>
        <v>2394085.1999999997</v>
      </c>
      <c r="P891" s="256">
        <f t="shared" si="259"/>
        <v>3354</v>
      </c>
      <c r="Q891" s="256">
        <v>9673</v>
      </c>
      <c r="R891" s="188" t="s">
        <v>565</v>
      </c>
      <c r="V891" s="49"/>
      <c r="W891" s="49"/>
      <c r="X891" s="49"/>
      <c r="Y891" s="49"/>
      <c r="Z891" s="49"/>
      <c r="AA891" s="49"/>
      <c r="AB891" s="49"/>
      <c r="AC891" s="49"/>
      <c r="AD891" s="49"/>
      <c r="AE891" s="49"/>
      <c r="AF891" s="49"/>
      <c r="AG891" s="49"/>
      <c r="AH891" s="49"/>
      <c r="AI891" s="49"/>
      <c r="AJ891" s="49"/>
      <c r="AK891" s="49"/>
      <c r="AL891" s="49"/>
      <c r="AM891" s="49"/>
      <c r="AN891" s="49"/>
      <c r="AO891" s="49"/>
      <c r="AP891" s="49"/>
      <c r="AQ891" s="49"/>
      <c r="AR891" s="49"/>
      <c r="AS891" s="49"/>
      <c r="AT891" s="49"/>
      <c r="AU891" s="49"/>
      <c r="AV891" s="49"/>
      <c r="AW891" s="49"/>
      <c r="AX891" s="49"/>
      <c r="AY891" s="49"/>
      <c r="AZ891" s="49"/>
      <c r="BA891" s="49"/>
      <c r="BB891" s="49"/>
      <c r="BC891" s="49"/>
      <c r="BD891" s="49"/>
      <c r="BE891" s="49"/>
      <c r="BF891" s="49"/>
      <c r="BG891" s="49"/>
      <c r="BH891" s="49"/>
      <c r="BI891" s="49"/>
      <c r="BJ891" s="49"/>
      <c r="BK891" s="49"/>
      <c r="BL891" s="49"/>
      <c r="BM891" s="49"/>
      <c r="BN891" s="49"/>
      <c r="BO891" s="49"/>
      <c r="BP891" s="49"/>
      <c r="BQ891" s="49"/>
      <c r="BR891" s="49"/>
      <c r="BS891" s="49"/>
      <c r="BT891" s="49"/>
      <c r="BU891" s="49"/>
      <c r="BV891" s="49"/>
      <c r="BW891" s="49"/>
      <c r="BX891" s="49"/>
      <c r="BY891" s="49"/>
      <c r="BZ891" s="49"/>
      <c r="CA891" s="49"/>
      <c r="CB891" s="49"/>
      <c r="CC891" s="49"/>
      <c r="CD891" s="49"/>
      <c r="CE891" s="49"/>
      <c r="CF891" s="49"/>
      <c r="CG891" s="49"/>
      <c r="CH891" s="49"/>
      <c r="CI891" s="49"/>
      <c r="CJ891" s="49"/>
      <c r="CK891" s="49"/>
      <c r="CL891" s="49"/>
      <c r="CM891" s="49"/>
      <c r="CN891" s="49"/>
      <c r="CO891" s="49"/>
      <c r="CP891" s="49"/>
      <c r="CQ891" s="49"/>
      <c r="CR891" s="49"/>
      <c r="CS891" s="49"/>
      <c r="CT891" s="49"/>
      <c r="CU891" s="49"/>
      <c r="CV891" s="49"/>
      <c r="CW891" s="49"/>
      <c r="CX891" s="49"/>
      <c r="CY891" s="49"/>
      <c r="CZ891" s="49"/>
      <c r="DA891" s="49"/>
      <c r="DB891" s="49"/>
      <c r="DC891" s="49"/>
      <c r="DD891" s="49"/>
      <c r="DE891" s="49"/>
      <c r="DF891" s="49"/>
      <c r="DG891" s="49"/>
      <c r="DH891" s="49"/>
      <c r="DI891" s="49"/>
      <c r="DJ891" s="49"/>
      <c r="DK891" s="49"/>
      <c r="DL891" s="49"/>
      <c r="DM891" s="49"/>
      <c r="DN891" s="49"/>
      <c r="DO891" s="49"/>
      <c r="DP891" s="49"/>
      <c r="DQ891" s="49"/>
      <c r="DR891" s="49"/>
      <c r="DS891" s="49"/>
      <c r="DT891" s="49"/>
      <c r="DU891" s="49"/>
      <c r="DV891" s="49"/>
      <c r="DW891" s="49"/>
      <c r="DX891" s="49"/>
      <c r="DY891" s="49"/>
      <c r="DZ891" s="49"/>
      <c r="EA891" s="49"/>
      <c r="EB891" s="49"/>
      <c r="EC891" s="49"/>
      <c r="ED891" s="49"/>
      <c r="EE891" s="49"/>
      <c r="EF891" s="49"/>
      <c r="EG891" s="49"/>
      <c r="EH891" s="49"/>
      <c r="EI891" s="49"/>
      <c r="EJ891" s="49"/>
      <c r="EK891" s="49"/>
      <c r="EL891" s="49"/>
      <c r="EM891" s="49"/>
      <c r="EN891" s="49"/>
      <c r="EO891" s="49"/>
      <c r="EP891" s="49"/>
      <c r="EQ891" s="49"/>
      <c r="ER891" s="49"/>
      <c r="ES891" s="49"/>
      <c r="ET891" s="49"/>
      <c r="EU891" s="49"/>
      <c r="EV891" s="49"/>
      <c r="EW891" s="49"/>
      <c r="EX891" s="49"/>
      <c r="EY891" s="49"/>
      <c r="EZ891" s="49"/>
      <c r="FA891" s="49"/>
      <c r="FB891" s="49"/>
      <c r="FC891" s="49"/>
      <c r="FD891" s="49"/>
      <c r="FE891" s="49"/>
      <c r="FF891" s="49"/>
      <c r="FG891" s="49"/>
      <c r="FH891" s="49"/>
      <c r="FI891" s="49"/>
      <c r="FJ891" s="49"/>
      <c r="FK891" s="49"/>
      <c r="FL891" s="49"/>
      <c r="FM891" s="49"/>
      <c r="FN891" s="49"/>
      <c r="FO891" s="49"/>
      <c r="FP891" s="49"/>
      <c r="FQ891" s="49"/>
      <c r="FR891" s="49"/>
      <c r="FS891" s="49"/>
      <c r="FT891" s="49"/>
      <c r="FU891" s="49"/>
      <c r="FV891" s="49"/>
      <c r="FW891" s="49"/>
      <c r="FX891" s="49"/>
      <c r="FY891" s="49"/>
      <c r="FZ891" s="49"/>
      <c r="GA891" s="49"/>
      <c r="GB891" s="49"/>
      <c r="GC891" s="49"/>
      <c r="GD891" s="49"/>
      <c r="GE891" s="49"/>
      <c r="GF891" s="49"/>
      <c r="GG891" s="49"/>
      <c r="GH891" s="49"/>
      <c r="GI891" s="49"/>
      <c r="GJ891" s="49"/>
      <c r="GK891" s="49"/>
      <c r="GL891" s="49"/>
      <c r="GM891" s="49"/>
      <c r="GN891" s="49"/>
      <c r="GO891" s="49"/>
      <c r="GP891" s="49"/>
      <c r="GQ891" s="49"/>
      <c r="GR891" s="49"/>
      <c r="GS891" s="49"/>
      <c r="GT891" s="49"/>
      <c r="GU891" s="49"/>
      <c r="GV891" s="49"/>
      <c r="GW891" s="49"/>
      <c r="GX891" s="49"/>
      <c r="GY891" s="49"/>
    </row>
    <row r="892" spans="1:207" s="48" customFormat="1" ht="30" customHeight="1" x14ac:dyDescent="0.25">
      <c r="A892" s="212">
        <f>IF(B892&lt;&gt;"",MAX(A$1:A891)+1,"")</f>
        <v>793</v>
      </c>
      <c r="B892" s="34" t="s">
        <v>2536</v>
      </c>
      <c r="C892" s="210">
        <v>1957</v>
      </c>
      <c r="D892" s="210" t="s">
        <v>1844</v>
      </c>
      <c r="E892" s="210" t="s">
        <v>16</v>
      </c>
      <c r="F892" s="238">
        <v>2</v>
      </c>
      <c r="G892" s="238">
        <v>1</v>
      </c>
      <c r="H892" s="237">
        <v>804.4</v>
      </c>
      <c r="I892" s="239">
        <v>0</v>
      </c>
      <c r="J892" s="237">
        <v>451.8</v>
      </c>
      <c r="K892" s="211">
        <f t="shared" ref="K892" si="292">SUM(L892:O892)</f>
        <v>3126025.6</v>
      </c>
      <c r="L892" s="211">
        <v>0</v>
      </c>
      <c r="M892" s="211">
        <v>0</v>
      </c>
      <c r="N892" s="211">
        <v>0</v>
      </c>
      <c r="O892" s="211">
        <f>IFERROR(
  IF(LOOKUP(2,1/($R$16:$R892&lt;&gt;""),$R$16:$R892)="12.2026",
    VLOOKUP(LOOKUP(2,1/($B$16:$B892&lt;&gt;""),$B$16:$B892), [1]Лист1!$C$12:$D$1205, 2, 0),
  IF(LOOKUP(2,1/($R$16:$R892&lt;&gt;""),$R$16:$R892)="12.2027",
    VLOOKUP(LOOKUP(2,1/($B$16:$B892&lt;&gt;""),$B$16:$B892), [1]Лист1!$C$1209:$D$2016, 2, 0),
  IF(LOOKUP(2,1/($R$16:$R892&lt;&gt;""),$R$16:$R892)="12.2028",
    VLOOKUP(LOOKUP(2,1/($B$16:$B892&lt;&gt;""),$B$16:$B892), [1]Лист1!$C$2020:$D$2907, 2, 0),
  ""))), "")</f>
        <v>3126025.6</v>
      </c>
      <c r="P892" s="211">
        <f t="shared" si="259"/>
        <v>3886.1581302834411</v>
      </c>
      <c r="Q892" s="211">
        <v>9673</v>
      </c>
      <c r="R892" s="218" t="s">
        <v>563</v>
      </c>
      <c r="V892" s="49"/>
      <c r="W892" s="49"/>
      <c r="X892" s="49"/>
      <c r="Y892" s="49"/>
      <c r="Z892" s="49"/>
      <c r="AA892" s="49"/>
      <c r="AB892" s="49"/>
      <c r="AC892" s="49"/>
      <c r="AD892" s="49"/>
      <c r="AE892" s="49"/>
      <c r="AF892" s="49"/>
      <c r="AG892" s="49"/>
      <c r="AH892" s="49"/>
      <c r="AI892" s="49"/>
      <c r="AJ892" s="49"/>
      <c r="AK892" s="49"/>
      <c r="AL892" s="49"/>
      <c r="AM892" s="49"/>
      <c r="AN892" s="49"/>
      <c r="AO892" s="49"/>
      <c r="AP892" s="49"/>
      <c r="AQ892" s="49"/>
      <c r="AR892" s="49"/>
      <c r="AS892" s="49"/>
      <c r="AT892" s="49"/>
      <c r="AU892" s="49"/>
      <c r="AV892" s="49"/>
      <c r="AW892" s="49"/>
      <c r="AX892" s="49"/>
      <c r="AY892" s="49"/>
      <c r="AZ892" s="49"/>
      <c r="BA892" s="49"/>
      <c r="BB892" s="49"/>
      <c r="BC892" s="49"/>
      <c r="BD892" s="49"/>
      <c r="BE892" s="49"/>
      <c r="BF892" s="49"/>
      <c r="BG892" s="49"/>
      <c r="BH892" s="49"/>
      <c r="BI892" s="49"/>
      <c r="BJ892" s="49"/>
      <c r="BK892" s="49"/>
      <c r="BL892" s="49"/>
      <c r="BM892" s="49"/>
      <c r="BN892" s="49"/>
      <c r="BO892" s="49"/>
      <c r="BP892" s="49"/>
      <c r="BQ892" s="49"/>
      <c r="BR892" s="49"/>
      <c r="BS892" s="49"/>
      <c r="BT892" s="49"/>
      <c r="BU892" s="49"/>
      <c r="BV892" s="49"/>
      <c r="BW892" s="49"/>
      <c r="BX892" s="49"/>
      <c r="BY892" s="49"/>
      <c r="BZ892" s="49"/>
      <c r="CA892" s="49"/>
      <c r="CB892" s="49"/>
      <c r="CC892" s="49"/>
      <c r="CD892" s="49"/>
      <c r="CE892" s="49"/>
      <c r="CF892" s="49"/>
      <c r="CG892" s="49"/>
      <c r="CH892" s="49"/>
      <c r="CI892" s="49"/>
      <c r="CJ892" s="49"/>
      <c r="CK892" s="49"/>
      <c r="CL892" s="49"/>
      <c r="CM892" s="49"/>
      <c r="CN892" s="49"/>
      <c r="CO892" s="49"/>
      <c r="CP892" s="49"/>
      <c r="CQ892" s="49"/>
      <c r="CR892" s="49"/>
      <c r="CS892" s="49"/>
      <c r="CT892" s="49"/>
      <c r="CU892" s="49"/>
      <c r="CV892" s="49"/>
      <c r="CW892" s="49"/>
      <c r="CX892" s="49"/>
      <c r="CY892" s="49"/>
      <c r="CZ892" s="49"/>
      <c r="DA892" s="49"/>
      <c r="DB892" s="49"/>
      <c r="DC892" s="49"/>
      <c r="DD892" s="49"/>
      <c r="DE892" s="49"/>
      <c r="DF892" s="49"/>
      <c r="DG892" s="49"/>
      <c r="DH892" s="49"/>
      <c r="DI892" s="49"/>
      <c r="DJ892" s="49"/>
      <c r="DK892" s="49"/>
      <c r="DL892" s="49"/>
      <c r="DM892" s="49"/>
      <c r="DN892" s="49"/>
      <c r="DO892" s="49"/>
      <c r="DP892" s="49"/>
      <c r="DQ892" s="49"/>
      <c r="DR892" s="49"/>
      <c r="DS892" s="49"/>
      <c r="DT892" s="49"/>
      <c r="DU892" s="49"/>
      <c r="DV892" s="49"/>
      <c r="DW892" s="49"/>
      <c r="DX892" s="49"/>
      <c r="DY892" s="49"/>
      <c r="DZ892" s="49"/>
      <c r="EA892" s="49"/>
      <c r="EB892" s="49"/>
      <c r="EC892" s="49"/>
      <c r="ED892" s="49"/>
      <c r="EE892" s="49"/>
      <c r="EF892" s="49"/>
      <c r="EG892" s="49"/>
      <c r="EH892" s="49"/>
      <c r="EI892" s="49"/>
      <c r="EJ892" s="49"/>
      <c r="EK892" s="49"/>
      <c r="EL892" s="49"/>
      <c r="EM892" s="49"/>
      <c r="EN892" s="49"/>
      <c r="EO892" s="49"/>
      <c r="EP892" s="49"/>
      <c r="EQ892" s="49"/>
      <c r="ER892" s="49"/>
      <c r="ES892" s="49"/>
      <c r="ET892" s="49"/>
      <c r="EU892" s="49"/>
      <c r="EV892" s="49"/>
      <c r="EW892" s="49"/>
      <c r="EX892" s="49"/>
      <c r="EY892" s="49"/>
      <c r="EZ892" s="49"/>
      <c r="FA892" s="49"/>
      <c r="FB892" s="49"/>
      <c r="FC892" s="49"/>
      <c r="FD892" s="49"/>
      <c r="FE892" s="49"/>
      <c r="FF892" s="49"/>
      <c r="FG892" s="49"/>
      <c r="FH892" s="49"/>
      <c r="FI892" s="49"/>
      <c r="FJ892" s="49"/>
      <c r="FK892" s="49"/>
      <c r="FL892" s="49"/>
      <c r="FM892" s="49"/>
      <c r="FN892" s="49"/>
      <c r="FO892" s="49"/>
      <c r="FP892" s="49"/>
      <c r="FQ892" s="49"/>
      <c r="FR892" s="49"/>
      <c r="FS892" s="49"/>
      <c r="FT892" s="49"/>
      <c r="FU892" s="49"/>
      <c r="FV892" s="49"/>
      <c r="FW892" s="49"/>
      <c r="FX892" s="49"/>
      <c r="FY892" s="49"/>
      <c r="FZ892" s="49"/>
      <c r="GA892" s="49"/>
      <c r="GB892" s="49"/>
      <c r="GC892" s="49"/>
      <c r="GD892" s="49"/>
      <c r="GE892" s="49"/>
      <c r="GF892" s="49"/>
      <c r="GG892" s="49"/>
      <c r="GH892" s="49"/>
      <c r="GI892" s="49"/>
      <c r="GJ892" s="49"/>
      <c r="GK892" s="49"/>
      <c r="GL892" s="49"/>
      <c r="GM892" s="49"/>
      <c r="GN892" s="49"/>
      <c r="GO892" s="49"/>
      <c r="GP892" s="49"/>
      <c r="GQ892" s="49"/>
      <c r="GR892" s="49"/>
      <c r="GS892" s="49"/>
      <c r="GT892" s="49"/>
      <c r="GU892" s="49"/>
      <c r="GV892" s="49"/>
      <c r="GW892" s="49"/>
      <c r="GX892" s="49"/>
      <c r="GY892" s="49"/>
    </row>
    <row r="893" spans="1:207" s="33" customFormat="1" ht="30" customHeight="1" x14ac:dyDescent="0.25">
      <c r="A893" s="309">
        <f>IF(B893&lt;&gt;"",MAX(A$1:A892)+1,"")</f>
        <v>794</v>
      </c>
      <c r="B893" s="317" t="s">
        <v>2407</v>
      </c>
      <c r="C893" s="309">
        <v>1966</v>
      </c>
      <c r="D893" s="307" t="s">
        <v>1844</v>
      </c>
      <c r="E893" s="307" t="s">
        <v>16</v>
      </c>
      <c r="F893" s="331">
        <v>2</v>
      </c>
      <c r="G893" s="331">
        <v>2</v>
      </c>
      <c r="H893" s="348">
        <v>559.5</v>
      </c>
      <c r="I893" s="348">
        <v>71.099999999999994</v>
      </c>
      <c r="J893" s="348">
        <v>235.5</v>
      </c>
      <c r="K893" s="211">
        <f t="shared" si="289"/>
        <v>4336730.4800000004</v>
      </c>
      <c r="L893" s="211">
        <v>0</v>
      </c>
      <c r="M893" s="211">
        <v>0</v>
      </c>
      <c r="N893" s="211">
        <v>0</v>
      </c>
      <c r="O893" s="211">
        <f>IFERROR(
  IF(LOOKUP(2,1/($R$16:$R893&lt;&gt;""),$R$16:$R893)="12.2026",
    VLOOKUP(LOOKUP(2,1/($B$16:$B893&lt;&gt;""),$B$16:$B893), [1]Лист1!$C$12:$D$1205, 2, 0),
  IF(LOOKUP(2,1/($R$16:$R893&lt;&gt;""),$R$16:$R893)="12.2027",
    VLOOKUP(LOOKUP(2,1/($B$16:$B893&lt;&gt;""),$B$16:$B893), [1]Лист1!$C$1209:$D$2016, 2, 0),
  IF(LOOKUP(2,1/($R$16:$R893&lt;&gt;""),$R$16:$R893)="12.2028",
    VLOOKUP(LOOKUP(2,1/($B$16:$B893&lt;&gt;""),$B$16:$B893), [1]Лист1!$C$2020:$D$2907, 2, 0),
  ""))), "")</f>
        <v>4336730.4800000004</v>
      </c>
      <c r="P893" s="211">
        <f t="shared" si="259"/>
        <v>7751.0821805183205</v>
      </c>
      <c r="Q893" s="211">
        <v>9673</v>
      </c>
      <c r="R893" s="30" t="s">
        <v>565</v>
      </c>
      <c r="S893" s="32"/>
      <c r="T893" s="32"/>
      <c r="U893" s="32"/>
    </row>
    <row r="894" spans="1:207" s="33" customFormat="1" ht="30" customHeight="1" x14ac:dyDescent="0.25">
      <c r="A894" s="310"/>
      <c r="B894" s="318"/>
      <c r="C894" s="310"/>
      <c r="D894" s="308"/>
      <c r="E894" s="308"/>
      <c r="F894" s="332"/>
      <c r="G894" s="332"/>
      <c r="H894" s="349"/>
      <c r="I894" s="349"/>
      <c r="J894" s="349"/>
      <c r="K894" s="211">
        <f t="shared" ref="K894" si="293">SUM(L894:O894)</f>
        <v>605583.5</v>
      </c>
      <c r="L894" s="211">
        <v>0</v>
      </c>
      <c r="M894" s="211">
        <v>0</v>
      </c>
      <c r="N894" s="211">
        <v>0</v>
      </c>
      <c r="O894" s="211">
        <f>IFERROR(
  IF(LOOKUP(2,1/($R$16:$R894&lt;&gt;""),$R$16:$R894)="12.2026",
    VLOOKUP(LOOKUP(2,1/($B$16:$B894&lt;&gt;""),$B$16:$B894), [1]Лист1!$C$12:$D$1205, 2, 0),
  IF(LOOKUP(2,1/($R$16:$R894&lt;&gt;""),$R$16:$R894)="12.2027",
    VLOOKUP(LOOKUP(2,1/($B$16:$B894&lt;&gt;""),$B$16:$B894), [1]Лист1!$C$1209:$D$2016, 2, 0),
  IF(LOOKUP(2,1/($R$16:$R894&lt;&gt;""),$R$16:$R894)="12.2028",
    VLOOKUP(LOOKUP(2,1/($B$16:$B894&lt;&gt;""),$B$16:$B894), [1]Лист1!$C$2020:$D$2907, 2, 0),
  ""))), "")</f>
        <v>605583.5</v>
      </c>
      <c r="P894" s="211">
        <f>K894/H893</f>
        <v>1082.3655049151027</v>
      </c>
      <c r="Q894" s="211">
        <v>9673</v>
      </c>
      <c r="R894" s="30" t="s">
        <v>563</v>
      </c>
      <c r="S894" s="32"/>
      <c r="T894" s="32"/>
      <c r="U894" s="32"/>
    </row>
    <row r="895" spans="1:207" s="20" customFormat="1" ht="30" customHeight="1" x14ac:dyDescent="0.25">
      <c r="A895" s="212">
        <f>IF(B895&lt;&gt;"",MAX(A$1:A894)+1,"")</f>
        <v>795</v>
      </c>
      <c r="B895" s="34" t="s">
        <v>932</v>
      </c>
      <c r="C895" s="212">
        <v>1967</v>
      </c>
      <c r="D895" s="35" t="s">
        <v>1844</v>
      </c>
      <c r="E895" s="212" t="s">
        <v>16</v>
      </c>
      <c r="F895" s="36">
        <v>2</v>
      </c>
      <c r="G895" s="37">
        <v>2</v>
      </c>
      <c r="H895" s="211">
        <v>898.3</v>
      </c>
      <c r="I895" s="211">
        <v>0</v>
      </c>
      <c r="J895" s="211">
        <v>487.5</v>
      </c>
      <c r="K895" s="211">
        <f t="shared" si="289"/>
        <v>10658279.199999999</v>
      </c>
      <c r="L895" s="211">
        <v>0</v>
      </c>
      <c r="M895" s="211">
        <v>0</v>
      </c>
      <c r="N895" s="211">
        <v>0</v>
      </c>
      <c r="O895" s="211">
        <f>IFERROR(
  IF(LOOKUP(2,1/($R$16:$R895&lt;&gt;""),$R$16:$R895)="12.2026",
    VLOOKUP(LOOKUP(2,1/($B$16:$B895&lt;&gt;""),$B$16:$B895), [1]Лист1!$C$12:$D$1205, 2, 0),
  IF(LOOKUP(2,1/($R$16:$R895&lt;&gt;""),$R$16:$R895)="12.2027",
    VLOOKUP(LOOKUP(2,1/($B$16:$B895&lt;&gt;""),$B$16:$B895), [1]Лист1!$C$1209:$D$2016, 2, 0),
  IF(LOOKUP(2,1/($R$16:$R895&lt;&gt;""),$R$16:$R895)="12.2028",
    VLOOKUP(LOOKUP(2,1/($B$16:$B895&lt;&gt;""),$B$16:$B895), [1]Лист1!$C$2020:$D$2907, 2, 0),
  ""))), "")</f>
        <v>10658279.199999999</v>
      </c>
      <c r="P895" s="211">
        <f t="shared" si="259"/>
        <v>11864.944005343426</v>
      </c>
      <c r="Q895" s="211">
        <v>9673</v>
      </c>
      <c r="R895" s="218" t="s">
        <v>563</v>
      </c>
      <c r="S895" s="38"/>
    </row>
    <row r="896" spans="1:207" s="48" customFormat="1" ht="30" customHeight="1" x14ac:dyDescent="0.25">
      <c r="A896" s="212">
        <f>IF(B896&lt;&gt;"",MAX(A$1:A895)+1,"")</f>
        <v>796</v>
      </c>
      <c r="B896" s="223" t="s">
        <v>934</v>
      </c>
      <c r="C896" s="212">
        <v>1979</v>
      </c>
      <c r="D896" s="35" t="s">
        <v>1844</v>
      </c>
      <c r="E896" s="212" t="s">
        <v>16</v>
      </c>
      <c r="F896" s="36">
        <v>5</v>
      </c>
      <c r="G896" s="37">
        <v>1</v>
      </c>
      <c r="H896" s="211">
        <v>2651.7</v>
      </c>
      <c r="I896" s="211">
        <v>0</v>
      </c>
      <c r="J896" s="211">
        <v>1936.4</v>
      </c>
      <c r="K896" s="211">
        <f t="shared" si="289"/>
        <v>13260900.799999999</v>
      </c>
      <c r="L896" s="211">
        <v>0</v>
      </c>
      <c r="M896" s="211">
        <v>0</v>
      </c>
      <c r="N896" s="211">
        <v>0</v>
      </c>
      <c r="O896" s="211">
        <f>IFERROR(
  IF(LOOKUP(2,1/($R$16:$R896&lt;&gt;""),$R$16:$R896)="12.2026",
    VLOOKUP(LOOKUP(2,1/($B$16:$B896&lt;&gt;""),$B$16:$B896), [1]Лист1!$C$12:$D$1205, 2, 0),
  IF(LOOKUP(2,1/($R$16:$R896&lt;&gt;""),$R$16:$R896)="12.2027",
    VLOOKUP(LOOKUP(2,1/($B$16:$B896&lt;&gt;""),$B$16:$B896), [1]Лист1!$C$1209:$D$2016, 2, 0),
  IF(LOOKUP(2,1/($R$16:$R896&lt;&gt;""),$R$16:$R896)="12.2028",
    VLOOKUP(LOOKUP(2,1/($B$16:$B896&lt;&gt;""),$B$16:$B896), [1]Лист1!$C$2020:$D$2907, 2, 0),
  ""))), "")</f>
        <v>13260900.799999999</v>
      </c>
      <c r="P896" s="211">
        <f t="shared" si="259"/>
        <v>5000.9053814534072</v>
      </c>
      <c r="Q896" s="211">
        <v>9673</v>
      </c>
      <c r="R896" s="218" t="s">
        <v>563</v>
      </c>
      <c r="V896" s="49"/>
      <c r="W896" s="49"/>
      <c r="X896" s="49"/>
      <c r="Y896" s="49"/>
      <c r="Z896" s="49"/>
      <c r="AA896" s="49"/>
      <c r="AB896" s="49"/>
      <c r="AC896" s="49"/>
      <c r="AD896" s="49"/>
      <c r="AE896" s="49"/>
      <c r="AF896" s="49"/>
      <c r="AG896" s="49"/>
      <c r="AH896" s="49"/>
      <c r="AI896" s="49"/>
      <c r="AJ896" s="49"/>
      <c r="AK896" s="49"/>
      <c r="AL896" s="49"/>
      <c r="AM896" s="49"/>
      <c r="AN896" s="49"/>
      <c r="AO896" s="49"/>
      <c r="AP896" s="49"/>
      <c r="AQ896" s="49"/>
      <c r="AR896" s="49"/>
      <c r="AS896" s="49"/>
      <c r="AT896" s="49"/>
      <c r="AU896" s="49"/>
      <c r="AV896" s="49"/>
      <c r="AW896" s="49"/>
      <c r="AX896" s="49"/>
      <c r="AY896" s="49"/>
      <c r="AZ896" s="49"/>
      <c r="BA896" s="49"/>
      <c r="BB896" s="49"/>
      <c r="BC896" s="49"/>
      <c r="BD896" s="49"/>
      <c r="BE896" s="49"/>
      <c r="BF896" s="49"/>
      <c r="BG896" s="49"/>
      <c r="BH896" s="49"/>
      <c r="BI896" s="49"/>
      <c r="BJ896" s="49"/>
      <c r="BK896" s="49"/>
      <c r="BL896" s="49"/>
      <c r="BM896" s="49"/>
      <c r="BN896" s="49"/>
      <c r="BO896" s="49"/>
      <c r="BP896" s="49"/>
      <c r="BQ896" s="49"/>
      <c r="BR896" s="49"/>
      <c r="BS896" s="49"/>
      <c r="BT896" s="49"/>
      <c r="BU896" s="49"/>
      <c r="BV896" s="49"/>
      <c r="BW896" s="49"/>
      <c r="BX896" s="49"/>
      <c r="BY896" s="49"/>
      <c r="BZ896" s="49"/>
      <c r="CA896" s="49"/>
      <c r="CB896" s="49"/>
      <c r="CC896" s="49"/>
      <c r="CD896" s="49"/>
      <c r="CE896" s="49"/>
      <c r="CF896" s="49"/>
      <c r="CG896" s="49"/>
      <c r="CH896" s="49"/>
      <c r="CI896" s="49"/>
      <c r="CJ896" s="49"/>
      <c r="CK896" s="49"/>
      <c r="CL896" s="49"/>
      <c r="CM896" s="49"/>
      <c r="CN896" s="49"/>
      <c r="CO896" s="49"/>
      <c r="CP896" s="49"/>
      <c r="CQ896" s="49"/>
      <c r="CR896" s="49"/>
      <c r="CS896" s="49"/>
      <c r="CT896" s="49"/>
      <c r="CU896" s="49"/>
      <c r="CV896" s="49"/>
      <c r="CW896" s="49"/>
      <c r="CX896" s="49"/>
      <c r="CY896" s="49"/>
      <c r="CZ896" s="49"/>
      <c r="DA896" s="49"/>
      <c r="DB896" s="49"/>
      <c r="DC896" s="49"/>
      <c r="DD896" s="49"/>
      <c r="DE896" s="49"/>
      <c r="DF896" s="49"/>
      <c r="DG896" s="49"/>
      <c r="DH896" s="49"/>
      <c r="DI896" s="49"/>
      <c r="DJ896" s="49"/>
      <c r="DK896" s="49"/>
      <c r="DL896" s="49"/>
      <c r="DM896" s="49"/>
      <c r="DN896" s="49"/>
      <c r="DO896" s="49"/>
      <c r="DP896" s="49"/>
      <c r="DQ896" s="49"/>
      <c r="DR896" s="49"/>
      <c r="DS896" s="49"/>
      <c r="DT896" s="49"/>
      <c r="DU896" s="49"/>
      <c r="DV896" s="49"/>
      <c r="DW896" s="49"/>
      <c r="DX896" s="49"/>
      <c r="DY896" s="49"/>
      <c r="DZ896" s="49"/>
      <c r="EA896" s="49"/>
      <c r="EB896" s="49"/>
      <c r="EC896" s="49"/>
      <c r="ED896" s="49"/>
      <c r="EE896" s="49"/>
      <c r="EF896" s="49"/>
      <c r="EG896" s="49"/>
      <c r="EH896" s="49"/>
      <c r="EI896" s="49"/>
      <c r="EJ896" s="49"/>
      <c r="EK896" s="49"/>
      <c r="EL896" s="49"/>
      <c r="EM896" s="49"/>
      <c r="EN896" s="49"/>
      <c r="EO896" s="49"/>
      <c r="EP896" s="49"/>
      <c r="EQ896" s="49"/>
      <c r="ER896" s="49"/>
      <c r="ES896" s="49"/>
      <c r="ET896" s="49"/>
      <c r="EU896" s="49"/>
      <c r="EV896" s="49"/>
      <c r="EW896" s="49"/>
      <c r="EX896" s="49"/>
      <c r="EY896" s="49"/>
      <c r="EZ896" s="49"/>
      <c r="FA896" s="49"/>
      <c r="FB896" s="49"/>
      <c r="FC896" s="49"/>
      <c r="FD896" s="49"/>
      <c r="FE896" s="49"/>
      <c r="FF896" s="49"/>
      <c r="FG896" s="49"/>
      <c r="FH896" s="49"/>
      <c r="FI896" s="49"/>
      <c r="FJ896" s="49"/>
      <c r="FK896" s="49"/>
      <c r="FL896" s="49"/>
      <c r="FM896" s="49"/>
      <c r="FN896" s="49"/>
      <c r="FO896" s="49"/>
      <c r="FP896" s="49"/>
      <c r="FQ896" s="49"/>
      <c r="FR896" s="49"/>
      <c r="FS896" s="49"/>
      <c r="FT896" s="49"/>
      <c r="FU896" s="49"/>
      <c r="FV896" s="49"/>
      <c r="FW896" s="49"/>
      <c r="FX896" s="49"/>
      <c r="FY896" s="49"/>
      <c r="FZ896" s="49"/>
      <c r="GA896" s="49"/>
      <c r="GB896" s="49"/>
      <c r="GC896" s="49"/>
      <c r="GD896" s="49"/>
      <c r="GE896" s="49"/>
      <c r="GF896" s="49"/>
      <c r="GG896" s="49"/>
      <c r="GH896" s="49"/>
      <c r="GI896" s="49"/>
      <c r="GJ896" s="49"/>
      <c r="GK896" s="49"/>
      <c r="GL896" s="49"/>
      <c r="GM896" s="49"/>
      <c r="GN896" s="49"/>
      <c r="GO896" s="49"/>
      <c r="GP896" s="49"/>
      <c r="GQ896" s="49"/>
      <c r="GR896" s="49"/>
      <c r="GS896" s="49"/>
      <c r="GT896" s="49"/>
      <c r="GU896" s="49"/>
      <c r="GV896" s="49"/>
      <c r="GW896" s="49"/>
      <c r="GX896" s="49"/>
      <c r="GY896" s="49"/>
    </row>
    <row r="897" spans="1:207" s="20" customFormat="1" ht="30" customHeight="1" x14ac:dyDescent="0.25">
      <c r="A897" s="212">
        <f>IF(B897&lt;&gt;"",MAX(A$1:A896)+1,"")</f>
        <v>797</v>
      </c>
      <c r="B897" s="34" t="s">
        <v>933</v>
      </c>
      <c r="C897" s="212">
        <v>1981</v>
      </c>
      <c r="D897" s="35" t="s">
        <v>1844</v>
      </c>
      <c r="E897" s="212" t="s">
        <v>16</v>
      </c>
      <c r="F897" s="36">
        <v>1</v>
      </c>
      <c r="G897" s="37">
        <v>1</v>
      </c>
      <c r="H897" s="211">
        <v>575.29999999999995</v>
      </c>
      <c r="I897" s="211">
        <v>0</v>
      </c>
      <c r="J897" s="211">
        <v>318.39999999999998</v>
      </c>
      <c r="K897" s="211">
        <f t="shared" ref="K897:K913" si="294">SUM(L897:O897)</f>
        <v>3575287.1999999997</v>
      </c>
      <c r="L897" s="211">
        <v>0</v>
      </c>
      <c r="M897" s="211">
        <v>0</v>
      </c>
      <c r="N897" s="211">
        <v>0</v>
      </c>
      <c r="O897" s="211">
        <f>IFERROR(
  IF(LOOKUP(2,1/($R$16:$R897&lt;&gt;""),$R$16:$R897)="12.2026",
    VLOOKUP(LOOKUP(2,1/($B$16:$B897&lt;&gt;""),$B$16:$B897), [1]Лист1!$C$12:$D$1205, 2, 0),
  IF(LOOKUP(2,1/($R$16:$R897&lt;&gt;""),$R$16:$R897)="12.2027",
    VLOOKUP(LOOKUP(2,1/($B$16:$B897&lt;&gt;""),$B$16:$B897), [1]Лист1!$C$1209:$D$2016, 2, 0),
  IF(LOOKUP(2,1/($R$16:$R897&lt;&gt;""),$R$16:$R897)="12.2028",
    VLOOKUP(LOOKUP(2,1/($B$16:$B897&lt;&gt;""),$B$16:$B897), [1]Лист1!$C$2020:$D$2907, 2, 0),
  ""))), "")</f>
        <v>3575287.1999999997</v>
      </c>
      <c r="P897" s="211">
        <f t="shared" ref="P897:P913" si="295">K897/H897</f>
        <v>6214.6483573787591</v>
      </c>
      <c r="Q897" s="211">
        <v>9673</v>
      </c>
      <c r="R897" s="218" t="s">
        <v>563</v>
      </c>
      <c r="S897" s="38"/>
    </row>
    <row r="898" spans="1:207" s="48" customFormat="1" ht="30" customHeight="1" x14ac:dyDescent="0.25">
      <c r="A898" s="212">
        <f>IF(B898&lt;&gt;"",MAX(A$1:A897)+1,"")</f>
        <v>798</v>
      </c>
      <c r="B898" s="34" t="s">
        <v>2537</v>
      </c>
      <c r="C898" s="212">
        <v>1961</v>
      </c>
      <c r="D898" s="210" t="s">
        <v>1844</v>
      </c>
      <c r="E898" s="210" t="s">
        <v>16</v>
      </c>
      <c r="F898" s="238">
        <v>3</v>
      </c>
      <c r="G898" s="238">
        <v>1</v>
      </c>
      <c r="H898" s="237">
        <v>1038.9000000000001</v>
      </c>
      <c r="I898" s="239">
        <v>0</v>
      </c>
      <c r="J898" s="237">
        <v>602.6</v>
      </c>
      <c r="K898" s="211">
        <f t="shared" si="294"/>
        <v>5000965.5</v>
      </c>
      <c r="L898" s="211">
        <v>0</v>
      </c>
      <c r="M898" s="211">
        <v>0</v>
      </c>
      <c r="N898" s="211">
        <v>0</v>
      </c>
      <c r="O898" s="211">
        <f>IFERROR(
  IF(LOOKUP(2,1/($R$16:$R898&lt;&gt;""),$R$16:$R898)="12.2026",
    VLOOKUP(LOOKUP(2,1/($B$16:$B898&lt;&gt;""),$B$16:$B898), [1]Лист1!$C$12:$D$1205, 2, 0),
  IF(LOOKUP(2,1/($R$16:$R898&lt;&gt;""),$R$16:$R898)="12.2027",
    VLOOKUP(LOOKUP(2,1/($B$16:$B898&lt;&gt;""),$B$16:$B898), [1]Лист1!$C$1209:$D$2016, 2, 0),
  IF(LOOKUP(2,1/($R$16:$R898&lt;&gt;""),$R$16:$R898)="12.2028",
    VLOOKUP(LOOKUP(2,1/($B$16:$B898&lt;&gt;""),$B$16:$B898), [1]Лист1!$C$2020:$D$2907, 2, 0),
  ""))), "")</f>
        <v>5000965.5</v>
      </c>
      <c r="P898" s="211">
        <f t="shared" si="295"/>
        <v>4813.7120993358358</v>
      </c>
      <c r="Q898" s="211">
        <v>9673</v>
      </c>
      <c r="R898" s="218" t="s">
        <v>563</v>
      </c>
      <c r="V898" s="49"/>
      <c r="W898" s="49"/>
      <c r="X898" s="49"/>
      <c r="Y898" s="49"/>
      <c r="Z898" s="49"/>
      <c r="AA898" s="49"/>
      <c r="AB898" s="49"/>
      <c r="AC898" s="49"/>
      <c r="AD898" s="49"/>
      <c r="AE898" s="49"/>
      <c r="AF898" s="49"/>
      <c r="AG898" s="49"/>
      <c r="AH898" s="49"/>
      <c r="AI898" s="49"/>
      <c r="AJ898" s="49"/>
      <c r="AK898" s="49"/>
      <c r="AL898" s="49"/>
      <c r="AM898" s="49"/>
      <c r="AN898" s="49"/>
      <c r="AO898" s="49"/>
      <c r="AP898" s="49"/>
      <c r="AQ898" s="49"/>
      <c r="AR898" s="49"/>
      <c r="AS898" s="49"/>
      <c r="AT898" s="49"/>
      <c r="AU898" s="49"/>
      <c r="AV898" s="49"/>
      <c r="AW898" s="49"/>
      <c r="AX898" s="49"/>
      <c r="AY898" s="49"/>
      <c r="AZ898" s="49"/>
      <c r="BA898" s="49"/>
      <c r="BB898" s="49"/>
      <c r="BC898" s="49"/>
      <c r="BD898" s="49"/>
      <c r="BE898" s="49"/>
      <c r="BF898" s="49"/>
      <c r="BG898" s="49"/>
      <c r="BH898" s="49"/>
      <c r="BI898" s="49"/>
      <c r="BJ898" s="49"/>
      <c r="BK898" s="49"/>
      <c r="BL898" s="49"/>
      <c r="BM898" s="49"/>
      <c r="BN898" s="49"/>
      <c r="BO898" s="49"/>
      <c r="BP898" s="49"/>
      <c r="BQ898" s="49"/>
      <c r="BR898" s="49"/>
      <c r="BS898" s="49"/>
      <c r="BT898" s="49"/>
      <c r="BU898" s="49"/>
      <c r="BV898" s="49"/>
      <c r="BW898" s="49"/>
      <c r="BX898" s="49"/>
      <c r="BY898" s="49"/>
      <c r="BZ898" s="49"/>
      <c r="CA898" s="49"/>
      <c r="CB898" s="49"/>
      <c r="CC898" s="49"/>
      <c r="CD898" s="49"/>
      <c r="CE898" s="49"/>
      <c r="CF898" s="49"/>
      <c r="CG898" s="49"/>
      <c r="CH898" s="49"/>
      <c r="CI898" s="49"/>
      <c r="CJ898" s="49"/>
      <c r="CK898" s="49"/>
      <c r="CL898" s="49"/>
      <c r="CM898" s="49"/>
      <c r="CN898" s="49"/>
      <c r="CO898" s="49"/>
      <c r="CP898" s="49"/>
      <c r="CQ898" s="49"/>
      <c r="CR898" s="49"/>
      <c r="CS898" s="49"/>
      <c r="CT898" s="49"/>
      <c r="CU898" s="49"/>
      <c r="CV898" s="49"/>
      <c r="CW898" s="49"/>
      <c r="CX898" s="49"/>
      <c r="CY898" s="49"/>
      <c r="CZ898" s="49"/>
      <c r="DA898" s="49"/>
      <c r="DB898" s="49"/>
      <c r="DC898" s="49"/>
      <c r="DD898" s="49"/>
      <c r="DE898" s="49"/>
      <c r="DF898" s="49"/>
      <c r="DG898" s="49"/>
      <c r="DH898" s="49"/>
      <c r="DI898" s="49"/>
      <c r="DJ898" s="49"/>
      <c r="DK898" s="49"/>
      <c r="DL898" s="49"/>
      <c r="DM898" s="49"/>
      <c r="DN898" s="49"/>
      <c r="DO898" s="49"/>
      <c r="DP898" s="49"/>
      <c r="DQ898" s="49"/>
      <c r="DR898" s="49"/>
      <c r="DS898" s="49"/>
      <c r="DT898" s="49"/>
      <c r="DU898" s="49"/>
      <c r="DV898" s="49"/>
      <c r="DW898" s="49"/>
      <c r="DX898" s="49"/>
      <c r="DY898" s="49"/>
      <c r="DZ898" s="49"/>
      <c r="EA898" s="49"/>
      <c r="EB898" s="49"/>
      <c r="EC898" s="49"/>
      <c r="ED898" s="49"/>
      <c r="EE898" s="49"/>
      <c r="EF898" s="49"/>
      <c r="EG898" s="49"/>
      <c r="EH898" s="49"/>
      <c r="EI898" s="49"/>
      <c r="EJ898" s="49"/>
      <c r="EK898" s="49"/>
      <c r="EL898" s="49"/>
      <c r="EM898" s="49"/>
      <c r="EN898" s="49"/>
      <c r="EO898" s="49"/>
      <c r="EP898" s="49"/>
      <c r="EQ898" s="49"/>
      <c r="ER898" s="49"/>
      <c r="ES898" s="49"/>
      <c r="ET898" s="49"/>
      <c r="EU898" s="49"/>
      <c r="EV898" s="49"/>
      <c r="EW898" s="49"/>
      <c r="EX898" s="49"/>
      <c r="EY898" s="49"/>
      <c r="EZ898" s="49"/>
      <c r="FA898" s="49"/>
      <c r="FB898" s="49"/>
      <c r="FC898" s="49"/>
      <c r="FD898" s="49"/>
      <c r="FE898" s="49"/>
      <c r="FF898" s="49"/>
      <c r="FG898" s="49"/>
      <c r="FH898" s="49"/>
      <c r="FI898" s="49"/>
      <c r="FJ898" s="49"/>
      <c r="FK898" s="49"/>
      <c r="FL898" s="49"/>
      <c r="FM898" s="49"/>
      <c r="FN898" s="49"/>
      <c r="FO898" s="49"/>
      <c r="FP898" s="49"/>
      <c r="FQ898" s="49"/>
      <c r="FR898" s="49"/>
      <c r="FS898" s="49"/>
      <c r="FT898" s="49"/>
      <c r="FU898" s="49"/>
      <c r="FV898" s="49"/>
      <c r="FW898" s="49"/>
      <c r="FX898" s="49"/>
      <c r="FY898" s="49"/>
      <c r="FZ898" s="49"/>
      <c r="GA898" s="49"/>
      <c r="GB898" s="49"/>
      <c r="GC898" s="49"/>
      <c r="GD898" s="49"/>
      <c r="GE898" s="49"/>
      <c r="GF898" s="49"/>
      <c r="GG898" s="49"/>
      <c r="GH898" s="49"/>
      <c r="GI898" s="49"/>
      <c r="GJ898" s="49"/>
      <c r="GK898" s="49"/>
      <c r="GL898" s="49"/>
      <c r="GM898" s="49"/>
      <c r="GN898" s="49"/>
      <c r="GO898" s="49"/>
      <c r="GP898" s="49"/>
      <c r="GQ898" s="49"/>
      <c r="GR898" s="49"/>
      <c r="GS898" s="49"/>
      <c r="GT898" s="49"/>
      <c r="GU898" s="49"/>
      <c r="GV898" s="49"/>
      <c r="GW898" s="49"/>
      <c r="GX898" s="49"/>
      <c r="GY898" s="49"/>
    </row>
    <row r="899" spans="1:207" s="48" customFormat="1" ht="30" customHeight="1" x14ac:dyDescent="0.25">
      <c r="A899" s="212">
        <f>IF(B899&lt;&gt;"",MAX(A$1:A898)+1,"")</f>
        <v>799</v>
      </c>
      <c r="B899" s="223" t="s">
        <v>373</v>
      </c>
      <c r="C899" s="212">
        <v>1985</v>
      </c>
      <c r="D899" s="35" t="s">
        <v>1844</v>
      </c>
      <c r="E899" s="212" t="s">
        <v>75</v>
      </c>
      <c r="F899" s="210">
        <v>2</v>
      </c>
      <c r="G899" s="210">
        <v>2</v>
      </c>
      <c r="H899" s="211">
        <v>844.1</v>
      </c>
      <c r="I899" s="211">
        <v>0</v>
      </c>
      <c r="J899" s="211">
        <v>500.6</v>
      </c>
      <c r="K899" s="211">
        <f t="shared" si="294"/>
        <v>1639760</v>
      </c>
      <c r="L899" s="211">
        <v>0</v>
      </c>
      <c r="M899" s="211">
        <v>0</v>
      </c>
      <c r="N899" s="211">
        <v>0</v>
      </c>
      <c r="O899" s="211">
        <f>IFERROR(
  IF(LOOKUP(2,1/($R$16:$R899&lt;&gt;""),$R$16:$R899)="12.2026",
    VLOOKUP(LOOKUP(2,1/($B$16:$B899&lt;&gt;""),$B$16:$B899), [1]Лист1!$C$12:$D$1205, 2, 0),
  IF(LOOKUP(2,1/($R$16:$R899&lt;&gt;""),$R$16:$R899)="12.2027",
    VLOOKUP(LOOKUP(2,1/($B$16:$B899&lt;&gt;""),$B$16:$B899), [1]Лист1!$C$1209:$D$2016, 2, 0),
  IF(LOOKUP(2,1/($R$16:$R899&lt;&gt;""),$R$16:$R899)="12.2028",
    VLOOKUP(LOOKUP(2,1/($B$16:$B899&lt;&gt;""),$B$16:$B899), [1]Лист1!$C$2020:$D$2907, 2, 0),
  ""))), "")</f>
        <v>1639760</v>
      </c>
      <c r="P899" s="211">
        <f t="shared" si="295"/>
        <v>1942.6134344272004</v>
      </c>
      <c r="Q899" s="211">
        <v>9673</v>
      </c>
      <c r="R899" s="218" t="s">
        <v>563</v>
      </c>
      <c r="V899" s="49"/>
      <c r="W899" s="49"/>
      <c r="X899" s="49"/>
      <c r="Y899" s="49"/>
      <c r="Z899" s="49"/>
      <c r="AA899" s="49"/>
      <c r="AB899" s="49"/>
      <c r="AC899" s="49"/>
      <c r="AD899" s="49"/>
      <c r="AE899" s="49"/>
      <c r="AF899" s="49"/>
      <c r="AG899" s="49"/>
      <c r="AH899" s="49"/>
      <c r="AI899" s="49"/>
      <c r="AJ899" s="49"/>
      <c r="AK899" s="49"/>
      <c r="AL899" s="49"/>
      <c r="AM899" s="49"/>
      <c r="AN899" s="49"/>
      <c r="AO899" s="49"/>
      <c r="AP899" s="49"/>
      <c r="AQ899" s="49"/>
      <c r="AR899" s="49"/>
      <c r="AS899" s="49"/>
      <c r="AT899" s="49"/>
      <c r="AU899" s="49"/>
      <c r="AV899" s="49"/>
      <c r="AW899" s="49"/>
      <c r="AX899" s="49"/>
      <c r="AY899" s="49"/>
      <c r="AZ899" s="49"/>
      <c r="BA899" s="49"/>
      <c r="BB899" s="49"/>
      <c r="BC899" s="49"/>
      <c r="BD899" s="49"/>
      <c r="BE899" s="49"/>
      <c r="BF899" s="49"/>
      <c r="BG899" s="49"/>
      <c r="BH899" s="49"/>
      <c r="BI899" s="49"/>
      <c r="BJ899" s="49"/>
      <c r="BK899" s="49"/>
      <c r="BL899" s="49"/>
      <c r="BM899" s="49"/>
      <c r="BN899" s="49"/>
      <c r="BO899" s="49"/>
      <c r="BP899" s="49"/>
      <c r="BQ899" s="49"/>
      <c r="BR899" s="49"/>
      <c r="BS899" s="49"/>
      <c r="BT899" s="49"/>
      <c r="BU899" s="49"/>
      <c r="BV899" s="49"/>
      <c r="BW899" s="49"/>
      <c r="BX899" s="49"/>
      <c r="BY899" s="49"/>
      <c r="BZ899" s="49"/>
      <c r="CA899" s="49"/>
      <c r="CB899" s="49"/>
      <c r="CC899" s="49"/>
      <c r="CD899" s="49"/>
      <c r="CE899" s="49"/>
      <c r="CF899" s="49"/>
      <c r="CG899" s="49"/>
      <c r="CH899" s="49"/>
      <c r="CI899" s="49"/>
      <c r="CJ899" s="49"/>
      <c r="CK899" s="49"/>
      <c r="CL899" s="49"/>
      <c r="CM899" s="49"/>
      <c r="CN899" s="49"/>
      <c r="CO899" s="49"/>
      <c r="CP899" s="49"/>
      <c r="CQ899" s="49"/>
      <c r="CR899" s="49"/>
      <c r="CS899" s="49"/>
      <c r="CT899" s="49"/>
      <c r="CU899" s="49"/>
      <c r="CV899" s="49"/>
      <c r="CW899" s="49"/>
      <c r="CX899" s="49"/>
      <c r="CY899" s="49"/>
      <c r="CZ899" s="49"/>
      <c r="DA899" s="49"/>
      <c r="DB899" s="49"/>
      <c r="DC899" s="49"/>
      <c r="DD899" s="49"/>
      <c r="DE899" s="49"/>
      <c r="DF899" s="49"/>
      <c r="DG899" s="49"/>
      <c r="DH899" s="49"/>
      <c r="DI899" s="49"/>
      <c r="DJ899" s="49"/>
      <c r="DK899" s="49"/>
      <c r="DL899" s="49"/>
      <c r="DM899" s="49"/>
      <c r="DN899" s="49"/>
      <c r="DO899" s="49"/>
      <c r="DP899" s="49"/>
      <c r="DQ899" s="49"/>
      <c r="DR899" s="49"/>
      <c r="DS899" s="49"/>
      <c r="DT899" s="49"/>
      <c r="DU899" s="49"/>
      <c r="DV899" s="49"/>
      <c r="DW899" s="49"/>
      <c r="DX899" s="49"/>
      <c r="DY899" s="49"/>
      <c r="DZ899" s="49"/>
      <c r="EA899" s="49"/>
      <c r="EB899" s="49"/>
      <c r="EC899" s="49"/>
      <c r="ED899" s="49"/>
      <c r="EE899" s="49"/>
      <c r="EF899" s="49"/>
      <c r="EG899" s="49"/>
      <c r="EH899" s="49"/>
      <c r="EI899" s="49"/>
      <c r="EJ899" s="49"/>
      <c r="EK899" s="49"/>
      <c r="EL899" s="49"/>
      <c r="EM899" s="49"/>
      <c r="EN899" s="49"/>
      <c r="EO899" s="49"/>
      <c r="EP899" s="49"/>
      <c r="EQ899" s="49"/>
      <c r="ER899" s="49"/>
      <c r="ES899" s="49"/>
      <c r="ET899" s="49"/>
      <c r="EU899" s="49"/>
      <c r="EV899" s="49"/>
      <c r="EW899" s="49"/>
      <c r="EX899" s="49"/>
      <c r="EY899" s="49"/>
      <c r="EZ899" s="49"/>
      <c r="FA899" s="49"/>
      <c r="FB899" s="49"/>
      <c r="FC899" s="49"/>
      <c r="FD899" s="49"/>
      <c r="FE899" s="49"/>
      <c r="FF899" s="49"/>
      <c r="FG899" s="49"/>
      <c r="FH899" s="49"/>
      <c r="FI899" s="49"/>
      <c r="FJ899" s="49"/>
      <c r="FK899" s="49"/>
      <c r="FL899" s="49"/>
      <c r="FM899" s="49"/>
      <c r="FN899" s="49"/>
      <c r="FO899" s="49"/>
      <c r="FP899" s="49"/>
      <c r="FQ899" s="49"/>
      <c r="FR899" s="49"/>
      <c r="FS899" s="49"/>
      <c r="FT899" s="49"/>
      <c r="FU899" s="49"/>
      <c r="FV899" s="49"/>
      <c r="FW899" s="49"/>
      <c r="FX899" s="49"/>
      <c r="FY899" s="49"/>
      <c r="FZ899" s="49"/>
      <c r="GA899" s="49"/>
      <c r="GB899" s="49"/>
      <c r="GC899" s="49"/>
      <c r="GD899" s="49"/>
      <c r="GE899" s="49"/>
      <c r="GF899" s="49"/>
      <c r="GG899" s="49"/>
      <c r="GH899" s="49"/>
      <c r="GI899" s="49"/>
      <c r="GJ899" s="49"/>
      <c r="GK899" s="49"/>
      <c r="GL899" s="49"/>
      <c r="GM899" s="49"/>
      <c r="GN899" s="49"/>
      <c r="GO899" s="49"/>
      <c r="GP899" s="49"/>
      <c r="GQ899" s="49"/>
      <c r="GR899" s="49"/>
      <c r="GS899" s="49"/>
      <c r="GT899" s="49"/>
      <c r="GU899" s="49"/>
      <c r="GV899" s="49"/>
      <c r="GW899" s="49"/>
      <c r="GX899" s="49"/>
      <c r="GY899" s="49"/>
    </row>
    <row r="900" spans="1:207" s="20" customFormat="1" ht="30" customHeight="1" x14ac:dyDescent="0.25">
      <c r="A900" s="212">
        <f>IF(B900&lt;&gt;"",MAX(A$1:A899)+1,"")</f>
        <v>800</v>
      </c>
      <c r="B900" s="223" t="s">
        <v>374</v>
      </c>
      <c r="C900" s="212">
        <v>1985</v>
      </c>
      <c r="D900" s="35" t="s">
        <v>1844</v>
      </c>
      <c r="E900" s="212" t="s">
        <v>75</v>
      </c>
      <c r="F900" s="210">
        <v>2</v>
      </c>
      <c r="G900" s="210">
        <v>2</v>
      </c>
      <c r="H900" s="211">
        <v>844.1</v>
      </c>
      <c r="I900" s="211">
        <v>0</v>
      </c>
      <c r="J900" s="211">
        <v>500.6</v>
      </c>
      <c r="K900" s="211">
        <f t="shared" si="294"/>
        <v>1639760</v>
      </c>
      <c r="L900" s="211">
        <v>0</v>
      </c>
      <c r="M900" s="211">
        <v>0</v>
      </c>
      <c r="N900" s="211">
        <v>0</v>
      </c>
      <c r="O900" s="211">
        <f>IFERROR(
  IF(LOOKUP(2,1/($R$16:$R900&lt;&gt;""),$R$16:$R900)="12.2026",
    VLOOKUP(LOOKUP(2,1/($B$16:$B900&lt;&gt;""),$B$16:$B900), [1]Лист1!$C$12:$D$1205, 2, 0),
  IF(LOOKUP(2,1/($R$16:$R900&lt;&gt;""),$R$16:$R900)="12.2027",
    VLOOKUP(LOOKUP(2,1/($B$16:$B900&lt;&gt;""),$B$16:$B900), [1]Лист1!$C$1209:$D$2016, 2, 0),
  IF(LOOKUP(2,1/($R$16:$R900&lt;&gt;""),$R$16:$R900)="12.2028",
    VLOOKUP(LOOKUP(2,1/($B$16:$B900&lt;&gt;""),$B$16:$B900), [1]Лист1!$C$2020:$D$2907, 2, 0),
  ""))), "")</f>
        <v>1639760</v>
      </c>
      <c r="P900" s="211">
        <f t="shared" si="295"/>
        <v>1942.6134344272004</v>
      </c>
      <c r="Q900" s="211">
        <v>9673</v>
      </c>
      <c r="R900" s="218" t="s">
        <v>563</v>
      </c>
      <c r="S900" s="38"/>
    </row>
    <row r="901" spans="1:207" s="96" customFormat="1" ht="30" customHeight="1" x14ac:dyDescent="0.25">
      <c r="A901" s="212">
        <f>IF(B901&lt;&gt;"",MAX(A$1:A900)+1,"")</f>
        <v>801</v>
      </c>
      <c r="B901" s="223" t="s">
        <v>2408</v>
      </c>
      <c r="C901" s="212">
        <v>1965</v>
      </c>
      <c r="D901" s="212" t="s">
        <v>1844</v>
      </c>
      <c r="E901" s="210" t="s">
        <v>16</v>
      </c>
      <c r="F901" s="238">
        <v>2</v>
      </c>
      <c r="G901" s="238">
        <v>2</v>
      </c>
      <c r="H901" s="237">
        <v>596.9</v>
      </c>
      <c r="I901" s="211">
        <v>0</v>
      </c>
      <c r="J901" s="237">
        <v>560</v>
      </c>
      <c r="K901" s="211">
        <f t="shared" ref="K901" si="296">SUM(L901:O901)</f>
        <v>3284400.69</v>
      </c>
      <c r="L901" s="211">
        <v>0</v>
      </c>
      <c r="M901" s="211">
        <v>0</v>
      </c>
      <c r="N901" s="211">
        <v>0</v>
      </c>
      <c r="O901" s="211">
        <f>IFERROR(
  IF(LOOKUP(2,1/($R$16:$R901&lt;&gt;""),$R$16:$R901)="12.2026",
    VLOOKUP(LOOKUP(2,1/($B$16:$B901&lt;&gt;""),$B$16:$B901), [1]Лист1!$C$12:$D$1205, 2, 0),
  IF(LOOKUP(2,1/($R$16:$R901&lt;&gt;""),$R$16:$R901)="12.2027",
    VLOOKUP(LOOKUP(2,1/($B$16:$B901&lt;&gt;""),$B$16:$B901), [1]Лист1!$C$1209:$D$2016, 2, 0),
  IF(LOOKUP(2,1/($R$16:$R901&lt;&gt;""),$R$16:$R901)="12.2028",
    VLOOKUP(LOOKUP(2,1/($B$16:$B901&lt;&gt;""),$B$16:$B901), [1]Лист1!$C$2020:$D$2907, 2, 0),
  ""))), "")</f>
        <v>3284400.69</v>
      </c>
      <c r="P901" s="211">
        <f t="shared" ref="P901" si="297">K901/H901</f>
        <v>5502.4303735969179</v>
      </c>
      <c r="Q901" s="237">
        <v>9673</v>
      </c>
      <c r="R901" s="30" t="s">
        <v>565</v>
      </c>
      <c r="S901" s="95"/>
      <c r="T901" s="95"/>
      <c r="U901" s="95"/>
    </row>
    <row r="902" spans="1:207" s="33" customFormat="1" ht="30" customHeight="1" x14ac:dyDescent="0.25">
      <c r="A902" s="212">
        <f>IF(B902&lt;&gt;"",MAX(A$1:A901)+1,"")</f>
        <v>802</v>
      </c>
      <c r="B902" s="223" t="s">
        <v>2609</v>
      </c>
      <c r="C902" s="212">
        <v>1965</v>
      </c>
      <c r="D902" s="212" t="s">
        <v>1844</v>
      </c>
      <c r="E902" s="210" t="s">
        <v>16</v>
      </c>
      <c r="F902" s="238">
        <v>2</v>
      </c>
      <c r="G902" s="238">
        <v>2</v>
      </c>
      <c r="H902" s="237">
        <v>537.1</v>
      </c>
      <c r="I902" s="211">
        <v>0</v>
      </c>
      <c r="J902" s="237">
        <v>530</v>
      </c>
      <c r="K902" s="211">
        <f t="shared" si="294"/>
        <v>7387612.6799999997</v>
      </c>
      <c r="L902" s="211">
        <v>0</v>
      </c>
      <c r="M902" s="211">
        <v>0</v>
      </c>
      <c r="N902" s="211">
        <v>0</v>
      </c>
      <c r="O902" s="211">
        <f>IFERROR(
  IF(LOOKUP(2,1/($R$16:$R902&lt;&gt;""),$R$16:$R902)="12.2026",
    VLOOKUP(LOOKUP(2,1/($B$16:$B902&lt;&gt;""),$B$16:$B902), [1]Лист1!$C$12:$D$1205, 2, 0),
  IF(LOOKUP(2,1/($R$16:$R902&lt;&gt;""),$R$16:$R902)="12.2027",
    VLOOKUP(LOOKUP(2,1/($B$16:$B902&lt;&gt;""),$B$16:$B902), [1]Лист1!$C$1209:$D$2016, 2, 0),
  IF(LOOKUP(2,1/($R$16:$R902&lt;&gt;""),$R$16:$R902)="12.2028",
    VLOOKUP(LOOKUP(2,1/($B$16:$B902&lt;&gt;""),$B$16:$B902), [1]Лист1!$C$2020:$D$2907, 2, 0),
  ""))), "")</f>
        <v>7387612.6799999997</v>
      </c>
      <c r="P902" s="211">
        <f t="shared" si="295"/>
        <v>13754.631688698566</v>
      </c>
      <c r="Q902" s="211">
        <v>9673</v>
      </c>
      <c r="R902" s="30" t="s">
        <v>565</v>
      </c>
      <c r="S902" s="32"/>
      <c r="T902" s="32"/>
      <c r="U902" s="32"/>
    </row>
    <row r="903" spans="1:207" s="33" customFormat="1" ht="30" customHeight="1" x14ac:dyDescent="0.25">
      <c r="A903" s="212">
        <f>IF(B903&lt;&gt;"",MAX(A$1:A902)+1,"")</f>
        <v>803</v>
      </c>
      <c r="B903" s="223" t="s">
        <v>2409</v>
      </c>
      <c r="C903" s="212">
        <v>1963</v>
      </c>
      <c r="D903" s="212" t="s">
        <v>1844</v>
      </c>
      <c r="E903" s="210" t="s">
        <v>16</v>
      </c>
      <c r="F903" s="238">
        <v>2</v>
      </c>
      <c r="G903" s="238">
        <v>1</v>
      </c>
      <c r="H903" s="211">
        <v>423.9</v>
      </c>
      <c r="I903" s="211">
        <v>0</v>
      </c>
      <c r="J903" s="211">
        <v>373.5</v>
      </c>
      <c r="K903" s="211">
        <f t="shared" si="294"/>
        <v>5617495.2800000003</v>
      </c>
      <c r="L903" s="211">
        <v>0</v>
      </c>
      <c r="M903" s="211">
        <v>0</v>
      </c>
      <c r="N903" s="211">
        <v>0</v>
      </c>
      <c r="O903" s="211">
        <f>IFERROR(
  IF(LOOKUP(2,1/($R$16:$R903&lt;&gt;""),$R$16:$R903)="12.2026",
    VLOOKUP(LOOKUP(2,1/($B$16:$B903&lt;&gt;""),$B$16:$B903), [1]Лист1!$C$12:$D$1205, 2, 0),
  IF(LOOKUP(2,1/($R$16:$R903&lt;&gt;""),$R$16:$R903)="12.2027",
    VLOOKUP(LOOKUP(2,1/($B$16:$B903&lt;&gt;""),$B$16:$B903), [1]Лист1!$C$1209:$D$2016, 2, 0),
  IF(LOOKUP(2,1/($R$16:$R903&lt;&gt;""),$R$16:$R903)="12.2028",
    VLOOKUP(LOOKUP(2,1/($B$16:$B903&lt;&gt;""),$B$16:$B903), [1]Лист1!$C$2020:$D$2907, 2, 0),
  ""))), "")</f>
        <v>5617495.2800000003</v>
      </c>
      <c r="P903" s="211">
        <f t="shared" si="295"/>
        <v>13251.935079028073</v>
      </c>
      <c r="Q903" s="237">
        <v>9673</v>
      </c>
      <c r="R903" s="30" t="s">
        <v>565</v>
      </c>
      <c r="S903" s="32"/>
      <c r="T903" s="32"/>
      <c r="U903" s="32"/>
    </row>
    <row r="904" spans="1:207" s="33" customFormat="1" ht="30" customHeight="1" x14ac:dyDescent="0.25">
      <c r="A904" s="212">
        <f>IF(B904&lt;&gt;"",MAX(A$1:A903)+1,"")</f>
        <v>804</v>
      </c>
      <c r="B904" s="223" t="s">
        <v>2410</v>
      </c>
      <c r="C904" s="212">
        <v>1961</v>
      </c>
      <c r="D904" s="212" t="s">
        <v>1844</v>
      </c>
      <c r="E904" s="210" t="s">
        <v>16</v>
      </c>
      <c r="F904" s="238">
        <v>2</v>
      </c>
      <c r="G904" s="238">
        <v>1</v>
      </c>
      <c r="H904" s="211">
        <v>500.9</v>
      </c>
      <c r="I904" s="211">
        <v>0</v>
      </c>
      <c r="J904" s="211">
        <v>461.9</v>
      </c>
      <c r="K904" s="211">
        <f t="shared" si="294"/>
        <v>8151132.0899999989</v>
      </c>
      <c r="L904" s="211">
        <v>0</v>
      </c>
      <c r="M904" s="211">
        <v>0</v>
      </c>
      <c r="N904" s="211">
        <v>0</v>
      </c>
      <c r="O904" s="211">
        <f>IFERROR(
  IF(LOOKUP(2,1/($R$16:$R904&lt;&gt;""),$R$16:$R904)="12.2026",
    VLOOKUP(LOOKUP(2,1/($B$16:$B904&lt;&gt;""),$B$16:$B904), [1]Лист1!$C$12:$D$1205, 2, 0),
  IF(LOOKUP(2,1/($R$16:$R904&lt;&gt;""),$R$16:$R904)="12.2027",
    VLOOKUP(LOOKUP(2,1/($B$16:$B904&lt;&gt;""),$B$16:$B904), [1]Лист1!$C$1209:$D$2016, 2, 0),
  IF(LOOKUP(2,1/($R$16:$R904&lt;&gt;""),$R$16:$R904)="12.2028",
    VLOOKUP(LOOKUP(2,1/($B$16:$B904&lt;&gt;""),$B$16:$B904), [1]Лист1!$C$2020:$D$2907, 2, 0),
  ""))), "")</f>
        <v>8151132.0899999989</v>
      </c>
      <c r="P904" s="211">
        <f t="shared" si="295"/>
        <v>16272.972828907965</v>
      </c>
      <c r="Q904" s="237">
        <v>9673</v>
      </c>
      <c r="R904" s="30" t="s">
        <v>565</v>
      </c>
      <c r="S904" s="32"/>
      <c r="T904" s="32"/>
      <c r="U904" s="32"/>
    </row>
    <row r="905" spans="1:207" s="33" customFormat="1" ht="30" customHeight="1" x14ac:dyDescent="0.25">
      <c r="A905" s="212">
        <f>IF(B905&lt;&gt;"",MAX(A$1:A904)+1,"")</f>
        <v>805</v>
      </c>
      <c r="B905" s="223" t="s">
        <v>2411</v>
      </c>
      <c r="C905" s="212">
        <v>1960</v>
      </c>
      <c r="D905" s="212" t="s">
        <v>1844</v>
      </c>
      <c r="E905" s="210" t="s">
        <v>16</v>
      </c>
      <c r="F905" s="238">
        <v>2</v>
      </c>
      <c r="G905" s="238">
        <v>3</v>
      </c>
      <c r="H905" s="211">
        <v>595.29999999999995</v>
      </c>
      <c r="I905" s="211">
        <v>0</v>
      </c>
      <c r="J905" s="211">
        <v>535.5</v>
      </c>
      <c r="K905" s="211">
        <f t="shared" si="294"/>
        <v>4149660</v>
      </c>
      <c r="L905" s="211">
        <v>0</v>
      </c>
      <c r="M905" s="211">
        <v>0</v>
      </c>
      <c r="N905" s="211">
        <v>0</v>
      </c>
      <c r="O905" s="211">
        <f>IFERROR(
  IF(LOOKUP(2,1/($R$16:$R905&lt;&gt;""),$R$16:$R905)="12.2026",
    VLOOKUP(LOOKUP(2,1/($B$16:$B905&lt;&gt;""),$B$16:$B905), [1]Лист1!$C$12:$D$1205, 2, 0),
  IF(LOOKUP(2,1/($R$16:$R905&lt;&gt;""),$R$16:$R905)="12.2027",
    VLOOKUP(LOOKUP(2,1/($B$16:$B905&lt;&gt;""),$B$16:$B905), [1]Лист1!$C$1209:$D$2016, 2, 0),
  IF(LOOKUP(2,1/($R$16:$R905&lt;&gt;""),$R$16:$R905)="12.2028",
    VLOOKUP(LOOKUP(2,1/($B$16:$B905&lt;&gt;""),$B$16:$B905), [1]Лист1!$C$2020:$D$2907, 2, 0),
  ""))), "")</f>
        <v>4149660</v>
      </c>
      <c r="P905" s="211">
        <f t="shared" si="295"/>
        <v>6970.7038467999337</v>
      </c>
      <c r="Q905" s="237">
        <v>9673</v>
      </c>
      <c r="R905" s="30" t="s">
        <v>565</v>
      </c>
      <c r="S905" s="32"/>
      <c r="T905" s="32"/>
      <c r="U905" s="32"/>
    </row>
    <row r="906" spans="1:207" s="33" customFormat="1" ht="30" customHeight="1" x14ac:dyDescent="0.25">
      <c r="A906" s="212">
        <f>IF(B906&lt;&gt;"",MAX(A$1:A905)+1,"")</f>
        <v>806</v>
      </c>
      <c r="B906" s="223" t="s">
        <v>2412</v>
      </c>
      <c r="C906" s="212">
        <v>1966</v>
      </c>
      <c r="D906" s="212" t="s">
        <v>1844</v>
      </c>
      <c r="E906" s="210" t="s">
        <v>16</v>
      </c>
      <c r="F906" s="238">
        <v>2</v>
      </c>
      <c r="G906" s="238">
        <v>2</v>
      </c>
      <c r="H906" s="211">
        <v>425.4</v>
      </c>
      <c r="I906" s="211">
        <v>0</v>
      </c>
      <c r="J906" s="211">
        <v>379.7</v>
      </c>
      <c r="K906" s="211">
        <f t="shared" si="294"/>
        <v>5557736.9300000006</v>
      </c>
      <c r="L906" s="211">
        <v>0</v>
      </c>
      <c r="M906" s="211">
        <v>0</v>
      </c>
      <c r="N906" s="211">
        <v>0</v>
      </c>
      <c r="O906" s="211">
        <f>IFERROR(
  IF(LOOKUP(2,1/($R$16:$R906&lt;&gt;""),$R$16:$R906)="12.2026",
    VLOOKUP(LOOKUP(2,1/($B$16:$B906&lt;&gt;""),$B$16:$B906), [1]Лист1!$C$12:$D$1205, 2, 0),
  IF(LOOKUP(2,1/($R$16:$R906&lt;&gt;""),$R$16:$R906)="12.2027",
    VLOOKUP(LOOKUP(2,1/($B$16:$B906&lt;&gt;""),$B$16:$B906), [1]Лист1!$C$1209:$D$2016, 2, 0),
  IF(LOOKUP(2,1/($R$16:$R906&lt;&gt;""),$R$16:$R906)="12.2028",
    VLOOKUP(LOOKUP(2,1/($B$16:$B906&lt;&gt;""),$B$16:$B906), [1]Лист1!$C$2020:$D$2907, 2, 0),
  ""))), "")</f>
        <v>5557736.9300000006</v>
      </c>
      <c r="P906" s="211">
        <f t="shared" si="295"/>
        <v>13064.731852374238</v>
      </c>
      <c r="Q906" s="237">
        <v>9673</v>
      </c>
      <c r="R906" s="30" t="s">
        <v>565</v>
      </c>
      <c r="S906" s="32"/>
      <c r="T906" s="32"/>
      <c r="U906" s="32"/>
    </row>
    <row r="907" spans="1:207" s="20" customFormat="1" ht="30" customHeight="1" x14ac:dyDescent="0.25">
      <c r="A907" s="212">
        <f>IF(B907&lt;&gt;"",MAX(A$1:A906)+1,"")</f>
        <v>807</v>
      </c>
      <c r="B907" s="223" t="s">
        <v>906</v>
      </c>
      <c r="C907" s="149">
        <v>1972</v>
      </c>
      <c r="D907" s="150" t="s">
        <v>1844</v>
      </c>
      <c r="E907" s="149" t="s">
        <v>16</v>
      </c>
      <c r="F907" s="151">
        <v>2</v>
      </c>
      <c r="G907" s="151">
        <v>3</v>
      </c>
      <c r="H907" s="211">
        <v>971.4</v>
      </c>
      <c r="I907" s="211">
        <v>0</v>
      </c>
      <c r="J907" s="211">
        <v>777</v>
      </c>
      <c r="K907" s="211">
        <f t="shared" si="294"/>
        <v>70255.429999999993</v>
      </c>
      <c r="L907" s="211">
        <v>0</v>
      </c>
      <c r="M907" s="211">
        <v>0</v>
      </c>
      <c r="N907" s="211">
        <v>0</v>
      </c>
      <c r="O907" s="211">
        <f>IFERROR(
  IF(LOOKUP(2,1/($R$16:$R907&lt;&gt;""),$R$16:$R907)="12.2026",
    VLOOKUP(LOOKUP(2,1/($B$16:$B907&lt;&gt;""),$B$16:$B907), [1]Лист1!$C$12:$D$1205, 2, 0),
  IF(LOOKUP(2,1/($R$16:$R907&lt;&gt;""),$R$16:$R907)="12.2027",
    VLOOKUP(LOOKUP(2,1/($B$16:$B907&lt;&gt;""),$B$16:$B907), [1]Лист1!$C$1209:$D$2016, 2, 0),
  IF(LOOKUP(2,1/($R$16:$R907&lt;&gt;""),$R$16:$R907)="12.2028",
    VLOOKUP(LOOKUP(2,1/($B$16:$B907&lt;&gt;""),$B$16:$B907), [1]Лист1!$C$2020:$D$2907, 2, 0),
  ""))), "")</f>
        <v>70255.429999999993</v>
      </c>
      <c r="P907" s="211">
        <f t="shared" si="295"/>
        <v>72.323893349804393</v>
      </c>
      <c r="Q907" s="211">
        <v>9673</v>
      </c>
      <c r="R907" s="218" t="s">
        <v>565</v>
      </c>
      <c r="S907" s="38"/>
    </row>
    <row r="908" spans="1:207" s="111" customFormat="1" ht="30" customHeight="1" x14ac:dyDescent="0.25">
      <c r="A908" s="212">
        <f>IF(B908&lt;&gt;"",MAX(A$1:A907)+1,"")</f>
        <v>808</v>
      </c>
      <c r="B908" s="223" t="s">
        <v>1877</v>
      </c>
      <c r="C908" s="149">
        <v>1975</v>
      </c>
      <c r="D908" s="150" t="s">
        <v>1844</v>
      </c>
      <c r="E908" s="149" t="s">
        <v>18</v>
      </c>
      <c r="F908" s="151">
        <v>2</v>
      </c>
      <c r="G908" s="151">
        <v>2</v>
      </c>
      <c r="H908" s="211">
        <v>625.6</v>
      </c>
      <c r="I908" s="211">
        <v>0</v>
      </c>
      <c r="J908" s="211">
        <v>335.8</v>
      </c>
      <c r="K908" s="211">
        <f t="shared" si="294"/>
        <v>3540196.8000000003</v>
      </c>
      <c r="L908" s="211">
        <v>0</v>
      </c>
      <c r="M908" s="211">
        <v>0</v>
      </c>
      <c r="N908" s="211">
        <v>0</v>
      </c>
      <c r="O908" s="211">
        <f>IFERROR(
  IF(LOOKUP(2,1/($R$16:$R908&lt;&gt;""),$R$16:$R908)="12.2026",
    VLOOKUP(LOOKUP(2,1/($B$16:$B908&lt;&gt;""),$B$16:$B908), [1]Лист1!$C$12:$D$1205, 2, 0),
  IF(LOOKUP(2,1/($R$16:$R908&lt;&gt;""),$R$16:$R908)="12.2027",
    VLOOKUP(LOOKUP(2,1/($B$16:$B908&lt;&gt;""),$B$16:$B908), [1]Лист1!$C$1209:$D$2016, 2, 0),
  IF(LOOKUP(2,1/($R$16:$R908&lt;&gt;""),$R$16:$R908)="12.2028",
    VLOOKUP(LOOKUP(2,1/($B$16:$B908&lt;&gt;""),$B$16:$B908), [1]Лист1!$C$2020:$D$2907, 2, 0),
  ""))), "")</f>
        <v>3540196.8000000003</v>
      </c>
      <c r="P908" s="211">
        <f t="shared" si="295"/>
        <v>5658.8823529411766</v>
      </c>
      <c r="Q908" s="211">
        <v>9673</v>
      </c>
      <c r="R908" s="218" t="s">
        <v>565</v>
      </c>
      <c r="V908" s="112"/>
      <c r="W908" s="112"/>
      <c r="X908" s="112"/>
      <c r="Y908" s="112"/>
      <c r="Z908" s="112"/>
      <c r="AA908" s="112"/>
      <c r="AB908" s="112"/>
      <c r="AC908" s="112"/>
      <c r="AD908" s="112"/>
      <c r="AE908" s="112"/>
      <c r="AF908" s="112"/>
      <c r="AG908" s="112"/>
      <c r="AH908" s="112"/>
      <c r="AI908" s="112"/>
      <c r="AJ908" s="112"/>
      <c r="AK908" s="112"/>
      <c r="AL908" s="112"/>
      <c r="AM908" s="112"/>
      <c r="AN908" s="112"/>
      <c r="AO908" s="112"/>
      <c r="AP908" s="112"/>
      <c r="AQ908" s="112"/>
      <c r="AR908" s="112"/>
      <c r="AS908" s="112"/>
      <c r="AT908" s="112"/>
      <c r="AU908" s="112"/>
      <c r="AV908" s="112"/>
      <c r="AW908" s="112"/>
      <c r="AX908" s="112"/>
      <c r="AY908" s="112"/>
      <c r="AZ908" s="112"/>
      <c r="BA908" s="112"/>
      <c r="BB908" s="112"/>
      <c r="BC908" s="112"/>
      <c r="BD908" s="112"/>
      <c r="BE908" s="112"/>
      <c r="BF908" s="112"/>
      <c r="BG908" s="112"/>
      <c r="BH908" s="112"/>
      <c r="BI908" s="112"/>
      <c r="BJ908" s="112"/>
      <c r="BK908" s="112"/>
      <c r="BL908" s="112"/>
      <c r="BM908" s="112"/>
      <c r="BN908" s="112"/>
      <c r="BO908" s="112"/>
      <c r="BP908" s="112"/>
      <c r="BQ908" s="112"/>
      <c r="BR908" s="112"/>
      <c r="BS908" s="112"/>
      <c r="BT908" s="112"/>
      <c r="BU908" s="112"/>
      <c r="BV908" s="112"/>
      <c r="BW908" s="112"/>
      <c r="BX908" s="112"/>
      <c r="BY908" s="112"/>
      <c r="BZ908" s="112"/>
      <c r="CA908" s="112"/>
      <c r="CB908" s="112"/>
      <c r="CC908" s="112"/>
      <c r="CD908" s="112"/>
      <c r="CE908" s="112"/>
      <c r="CF908" s="112"/>
      <c r="CG908" s="112"/>
      <c r="CH908" s="112"/>
      <c r="CI908" s="112"/>
      <c r="CJ908" s="112"/>
      <c r="CK908" s="112"/>
      <c r="CL908" s="112"/>
      <c r="CM908" s="112"/>
      <c r="CN908" s="112"/>
      <c r="CO908" s="112"/>
      <c r="CP908" s="112"/>
      <c r="CQ908" s="112"/>
      <c r="CR908" s="112"/>
      <c r="CS908" s="112"/>
      <c r="CT908" s="112"/>
      <c r="CU908" s="112"/>
      <c r="CV908" s="112"/>
      <c r="CW908" s="112"/>
      <c r="CX908" s="112"/>
      <c r="CY908" s="112"/>
      <c r="CZ908" s="112"/>
      <c r="DA908" s="112"/>
      <c r="DB908" s="112"/>
      <c r="DC908" s="112"/>
      <c r="DD908" s="112"/>
      <c r="DE908" s="112"/>
      <c r="DF908" s="112"/>
      <c r="DG908" s="112"/>
      <c r="DH908" s="112"/>
      <c r="DI908" s="112"/>
      <c r="DJ908" s="112"/>
      <c r="DK908" s="112"/>
      <c r="DL908" s="112"/>
      <c r="DM908" s="112"/>
      <c r="DN908" s="112"/>
      <c r="DO908" s="112"/>
      <c r="DP908" s="112"/>
      <c r="DQ908" s="112"/>
      <c r="DR908" s="112"/>
      <c r="DS908" s="112"/>
      <c r="DT908" s="112"/>
      <c r="DU908" s="112"/>
      <c r="DV908" s="112"/>
      <c r="DW908" s="112"/>
      <c r="DX908" s="112"/>
      <c r="DY908" s="112"/>
      <c r="DZ908" s="112"/>
      <c r="EA908" s="112"/>
      <c r="EB908" s="112"/>
      <c r="EC908" s="112"/>
      <c r="ED908" s="112"/>
      <c r="EE908" s="112"/>
      <c r="EF908" s="112"/>
      <c r="EG908" s="112"/>
      <c r="EH908" s="112"/>
      <c r="EI908" s="112"/>
      <c r="EJ908" s="112"/>
      <c r="EK908" s="112"/>
      <c r="EL908" s="112"/>
      <c r="EM908" s="112"/>
      <c r="EN908" s="112"/>
      <c r="EO908" s="112"/>
      <c r="EP908" s="112"/>
      <c r="EQ908" s="112"/>
      <c r="ER908" s="112"/>
      <c r="ES908" s="112"/>
      <c r="ET908" s="112"/>
      <c r="EU908" s="112"/>
      <c r="EV908" s="112"/>
      <c r="EW908" s="112"/>
      <c r="EX908" s="112"/>
      <c r="EY908" s="112"/>
      <c r="EZ908" s="112"/>
      <c r="FA908" s="112"/>
      <c r="FB908" s="112"/>
      <c r="FC908" s="112"/>
      <c r="FD908" s="112"/>
      <c r="FE908" s="112"/>
      <c r="FF908" s="112"/>
      <c r="FG908" s="112"/>
      <c r="FH908" s="112"/>
      <c r="FI908" s="112"/>
      <c r="FJ908" s="112"/>
      <c r="FK908" s="112"/>
      <c r="FL908" s="112"/>
      <c r="FM908" s="112"/>
      <c r="FN908" s="112"/>
      <c r="FO908" s="112"/>
      <c r="FP908" s="112"/>
      <c r="FQ908" s="112"/>
      <c r="FR908" s="112"/>
      <c r="FS908" s="112"/>
      <c r="FT908" s="112"/>
      <c r="FU908" s="112"/>
      <c r="FV908" s="112"/>
      <c r="FW908" s="112"/>
      <c r="FX908" s="112"/>
      <c r="FY908" s="112"/>
      <c r="FZ908" s="112"/>
      <c r="GA908" s="112"/>
      <c r="GB908" s="112"/>
      <c r="GC908" s="112"/>
      <c r="GD908" s="112"/>
      <c r="GE908" s="112"/>
      <c r="GF908" s="112"/>
      <c r="GG908" s="112"/>
      <c r="GH908" s="112"/>
      <c r="GI908" s="112"/>
      <c r="GJ908" s="112"/>
      <c r="GK908" s="112"/>
      <c r="GL908" s="112"/>
      <c r="GM908" s="112"/>
      <c r="GN908" s="112"/>
      <c r="GO908" s="112"/>
      <c r="GP908" s="112"/>
      <c r="GQ908" s="112"/>
      <c r="GR908" s="112"/>
      <c r="GS908" s="112"/>
      <c r="GT908" s="112"/>
      <c r="GU908" s="112"/>
      <c r="GV908" s="112"/>
      <c r="GW908" s="112"/>
      <c r="GX908" s="112"/>
      <c r="GY908" s="112"/>
    </row>
    <row r="909" spans="1:207" s="20" customFormat="1" ht="30" customHeight="1" x14ac:dyDescent="0.25">
      <c r="A909" s="212">
        <f>IF(B909&lt;&gt;"",MAX(A$1:A908)+1,"")</f>
        <v>809</v>
      </c>
      <c r="B909" s="223" t="s">
        <v>935</v>
      </c>
      <c r="C909" s="212">
        <v>1970</v>
      </c>
      <c r="D909" s="35" t="s">
        <v>1844</v>
      </c>
      <c r="E909" s="212" t="s">
        <v>16</v>
      </c>
      <c r="F909" s="210">
        <v>2</v>
      </c>
      <c r="G909" s="210">
        <v>2</v>
      </c>
      <c r="H909" s="211">
        <v>400.4</v>
      </c>
      <c r="I909" s="211">
        <v>113.9</v>
      </c>
      <c r="J909" s="211">
        <v>266.7</v>
      </c>
      <c r="K909" s="211">
        <f t="shared" si="294"/>
        <v>2784584</v>
      </c>
      <c r="L909" s="211">
        <v>0</v>
      </c>
      <c r="M909" s="211">
        <v>0</v>
      </c>
      <c r="N909" s="211">
        <v>0</v>
      </c>
      <c r="O909" s="211">
        <f>IFERROR(
  IF(LOOKUP(2,1/($R$16:$R909&lt;&gt;""),$R$16:$R909)="12.2026",
    VLOOKUP(LOOKUP(2,1/($B$16:$B909&lt;&gt;""),$B$16:$B909), [1]Лист1!$C$12:$D$1205, 2, 0),
  IF(LOOKUP(2,1/($R$16:$R909&lt;&gt;""),$R$16:$R909)="12.2027",
    VLOOKUP(LOOKUP(2,1/($B$16:$B909&lt;&gt;""),$B$16:$B909), [1]Лист1!$C$1209:$D$2016, 2, 0),
  IF(LOOKUP(2,1/($R$16:$R909&lt;&gt;""),$R$16:$R909)="12.2028",
    VLOOKUP(LOOKUP(2,1/($B$16:$B909&lt;&gt;""),$B$16:$B909), [1]Лист1!$C$2020:$D$2907, 2, 0),
  ""))), "")</f>
        <v>2784584</v>
      </c>
      <c r="P909" s="211">
        <f t="shared" si="295"/>
        <v>6954.5054945054953</v>
      </c>
      <c r="Q909" s="211">
        <v>9673</v>
      </c>
      <c r="R909" s="218" t="s">
        <v>563</v>
      </c>
      <c r="S909" s="38"/>
    </row>
    <row r="910" spans="1:207" s="48" customFormat="1" ht="30" customHeight="1" x14ac:dyDescent="0.25">
      <c r="A910" s="212">
        <f>IF(B910&lt;&gt;"",MAX(A$1:A909)+1,"")</f>
        <v>810</v>
      </c>
      <c r="B910" s="223" t="s">
        <v>936</v>
      </c>
      <c r="C910" s="212">
        <v>1970</v>
      </c>
      <c r="D910" s="35" t="s">
        <v>1844</v>
      </c>
      <c r="E910" s="212" t="s">
        <v>16</v>
      </c>
      <c r="F910" s="210">
        <v>2</v>
      </c>
      <c r="G910" s="210">
        <v>2</v>
      </c>
      <c r="H910" s="211">
        <v>374.4</v>
      </c>
      <c r="I910" s="211">
        <v>86.4</v>
      </c>
      <c r="J910" s="211">
        <v>288</v>
      </c>
      <c r="K910" s="211">
        <f t="shared" si="294"/>
        <v>2759624</v>
      </c>
      <c r="L910" s="211">
        <v>0</v>
      </c>
      <c r="M910" s="211">
        <v>0</v>
      </c>
      <c r="N910" s="211">
        <v>0</v>
      </c>
      <c r="O910" s="211">
        <f>IFERROR(
  IF(LOOKUP(2,1/($R$16:$R910&lt;&gt;""),$R$16:$R910)="12.2026",
    VLOOKUP(LOOKUP(2,1/($B$16:$B910&lt;&gt;""),$B$16:$B910), [1]Лист1!$C$12:$D$1205, 2, 0),
  IF(LOOKUP(2,1/($R$16:$R910&lt;&gt;""),$R$16:$R910)="12.2027",
    VLOOKUP(LOOKUP(2,1/($B$16:$B910&lt;&gt;""),$B$16:$B910), [1]Лист1!$C$1209:$D$2016, 2, 0),
  IF(LOOKUP(2,1/($R$16:$R910&lt;&gt;""),$R$16:$R910)="12.2028",
    VLOOKUP(LOOKUP(2,1/($B$16:$B910&lt;&gt;""),$B$16:$B910), [1]Лист1!$C$2020:$D$2907, 2, 0),
  ""))), "")</f>
        <v>2759624</v>
      </c>
      <c r="P910" s="211">
        <f t="shared" si="295"/>
        <v>7370.7905982905986</v>
      </c>
      <c r="Q910" s="211">
        <v>9673</v>
      </c>
      <c r="R910" s="218" t="s">
        <v>563</v>
      </c>
      <c r="V910" s="49"/>
      <c r="W910" s="49"/>
      <c r="X910" s="49"/>
      <c r="Y910" s="49"/>
      <c r="Z910" s="49"/>
      <c r="AA910" s="49"/>
      <c r="AB910" s="49"/>
      <c r="AC910" s="49"/>
      <c r="AD910" s="49"/>
      <c r="AE910" s="49"/>
      <c r="AF910" s="49"/>
      <c r="AG910" s="49"/>
      <c r="AH910" s="49"/>
      <c r="AI910" s="49"/>
      <c r="AJ910" s="49"/>
      <c r="AK910" s="49"/>
      <c r="AL910" s="49"/>
      <c r="AM910" s="49"/>
      <c r="AN910" s="49"/>
      <c r="AO910" s="49"/>
      <c r="AP910" s="49"/>
      <c r="AQ910" s="49"/>
      <c r="AR910" s="49"/>
      <c r="AS910" s="49"/>
      <c r="AT910" s="49"/>
      <c r="AU910" s="49"/>
      <c r="AV910" s="49"/>
      <c r="AW910" s="49"/>
      <c r="AX910" s="49"/>
      <c r="AY910" s="49"/>
      <c r="AZ910" s="49"/>
      <c r="BA910" s="49"/>
      <c r="BB910" s="49"/>
      <c r="BC910" s="49"/>
      <c r="BD910" s="49"/>
      <c r="BE910" s="49"/>
      <c r="BF910" s="49"/>
      <c r="BG910" s="49"/>
      <c r="BH910" s="49"/>
      <c r="BI910" s="49"/>
      <c r="BJ910" s="49"/>
      <c r="BK910" s="49"/>
      <c r="BL910" s="49"/>
      <c r="BM910" s="49"/>
      <c r="BN910" s="49"/>
      <c r="BO910" s="49"/>
      <c r="BP910" s="49"/>
      <c r="BQ910" s="49"/>
      <c r="BR910" s="49"/>
      <c r="BS910" s="49"/>
      <c r="BT910" s="49"/>
      <c r="BU910" s="49"/>
      <c r="BV910" s="49"/>
      <c r="BW910" s="49"/>
      <c r="BX910" s="49"/>
      <c r="BY910" s="49"/>
      <c r="BZ910" s="49"/>
      <c r="CA910" s="49"/>
      <c r="CB910" s="49"/>
      <c r="CC910" s="49"/>
      <c r="CD910" s="49"/>
      <c r="CE910" s="49"/>
      <c r="CF910" s="49"/>
      <c r="CG910" s="49"/>
      <c r="CH910" s="49"/>
      <c r="CI910" s="49"/>
      <c r="CJ910" s="49"/>
      <c r="CK910" s="49"/>
      <c r="CL910" s="49"/>
      <c r="CM910" s="49"/>
      <c r="CN910" s="49"/>
      <c r="CO910" s="49"/>
      <c r="CP910" s="49"/>
      <c r="CQ910" s="49"/>
      <c r="CR910" s="49"/>
      <c r="CS910" s="49"/>
      <c r="CT910" s="49"/>
      <c r="CU910" s="49"/>
      <c r="CV910" s="49"/>
      <c r="CW910" s="49"/>
      <c r="CX910" s="49"/>
      <c r="CY910" s="49"/>
      <c r="CZ910" s="49"/>
      <c r="DA910" s="49"/>
      <c r="DB910" s="49"/>
      <c r="DC910" s="49"/>
      <c r="DD910" s="49"/>
      <c r="DE910" s="49"/>
      <c r="DF910" s="49"/>
      <c r="DG910" s="49"/>
      <c r="DH910" s="49"/>
      <c r="DI910" s="49"/>
      <c r="DJ910" s="49"/>
      <c r="DK910" s="49"/>
      <c r="DL910" s="49"/>
      <c r="DM910" s="49"/>
      <c r="DN910" s="49"/>
      <c r="DO910" s="49"/>
      <c r="DP910" s="49"/>
      <c r="DQ910" s="49"/>
      <c r="DR910" s="49"/>
      <c r="DS910" s="49"/>
      <c r="DT910" s="49"/>
      <c r="DU910" s="49"/>
      <c r="DV910" s="49"/>
      <c r="DW910" s="49"/>
      <c r="DX910" s="49"/>
      <c r="DY910" s="49"/>
      <c r="DZ910" s="49"/>
      <c r="EA910" s="49"/>
      <c r="EB910" s="49"/>
      <c r="EC910" s="49"/>
      <c r="ED910" s="49"/>
      <c r="EE910" s="49"/>
      <c r="EF910" s="49"/>
      <c r="EG910" s="49"/>
      <c r="EH910" s="49"/>
      <c r="EI910" s="49"/>
      <c r="EJ910" s="49"/>
      <c r="EK910" s="49"/>
      <c r="EL910" s="49"/>
      <c r="EM910" s="49"/>
      <c r="EN910" s="49"/>
      <c r="EO910" s="49"/>
      <c r="EP910" s="49"/>
      <c r="EQ910" s="49"/>
      <c r="ER910" s="49"/>
      <c r="ES910" s="49"/>
      <c r="ET910" s="49"/>
      <c r="EU910" s="49"/>
      <c r="EV910" s="49"/>
      <c r="EW910" s="49"/>
      <c r="EX910" s="49"/>
      <c r="EY910" s="49"/>
      <c r="EZ910" s="49"/>
      <c r="FA910" s="49"/>
      <c r="FB910" s="49"/>
      <c r="FC910" s="49"/>
      <c r="FD910" s="49"/>
      <c r="FE910" s="49"/>
      <c r="FF910" s="49"/>
      <c r="FG910" s="49"/>
      <c r="FH910" s="49"/>
      <c r="FI910" s="49"/>
      <c r="FJ910" s="49"/>
      <c r="FK910" s="49"/>
      <c r="FL910" s="49"/>
      <c r="FM910" s="49"/>
      <c r="FN910" s="49"/>
      <c r="FO910" s="49"/>
      <c r="FP910" s="49"/>
      <c r="FQ910" s="49"/>
      <c r="FR910" s="49"/>
      <c r="FS910" s="49"/>
      <c r="FT910" s="49"/>
      <c r="FU910" s="49"/>
      <c r="FV910" s="49"/>
      <c r="FW910" s="49"/>
      <c r="FX910" s="49"/>
      <c r="FY910" s="49"/>
      <c r="FZ910" s="49"/>
      <c r="GA910" s="49"/>
      <c r="GB910" s="49"/>
      <c r="GC910" s="49"/>
      <c r="GD910" s="49"/>
      <c r="GE910" s="49"/>
      <c r="GF910" s="49"/>
      <c r="GG910" s="49"/>
      <c r="GH910" s="49"/>
      <c r="GI910" s="49"/>
      <c r="GJ910" s="49"/>
      <c r="GK910" s="49"/>
      <c r="GL910" s="49"/>
      <c r="GM910" s="49"/>
      <c r="GN910" s="49"/>
      <c r="GO910" s="49"/>
      <c r="GP910" s="49"/>
      <c r="GQ910" s="49"/>
      <c r="GR910" s="49"/>
      <c r="GS910" s="49"/>
      <c r="GT910" s="49"/>
      <c r="GU910" s="49"/>
      <c r="GV910" s="49"/>
      <c r="GW910" s="49"/>
      <c r="GX910" s="49"/>
      <c r="GY910" s="49"/>
    </row>
    <row r="911" spans="1:207" s="20" customFormat="1" ht="30" customHeight="1" x14ac:dyDescent="0.25">
      <c r="A911" s="212">
        <f>IF(B911&lt;&gt;"",MAX(A$1:A910)+1,"")</f>
        <v>811</v>
      </c>
      <c r="B911" s="223" t="s">
        <v>937</v>
      </c>
      <c r="C911" s="212">
        <v>1971</v>
      </c>
      <c r="D911" s="35" t="s">
        <v>1844</v>
      </c>
      <c r="E911" s="212" t="s">
        <v>18</v>
      </c>
      <c r="F911" s="210">
        <v>2</v>
      </c>
      <c r="G911" s="210">
        <v>2</v>
      </c>
      <c r="H911" s="211">
        <v>517.9</v>
      </c>
      <c r="I911" s="211">
        <v>197.8</v>
      </c>
      <c r="J911" s="211">
        <v>320.10000000000002</v>
      </c>
      <c r="K911" s="211">
        <f t="shared" si="294"/>
        <v>5197584</v>
      </c>
      <c r="L911" s="211">
        <v>0</v>
      </c>
      <c r="M911" s="211">
        <v>0</v>
      </c>
      <c r="N911" s="211">
        <v>0</v>
      </c>
      <c r="O911" s="211">
        <f>IFERROR(
  IF(LOOKUP(2,1/($R$16:$R911&lt;&gt;""),$R$16:$R911)="12.2026",
    VLOOKUP(LOOKUP(2,1/($B$16:$B911&lt;&gt;""),$B$16:$B911), [1]Лист1!$C$12:$D$1205, 2, 0),
  IF(LOOKUP(2,1/($R$16:$R911&lt;&gt;""),$R$16:$R911)="12.2027",
    VLOOKUP(LOOKUP(2,1/($B$16:$B911&lt;&gt;""),$B$16:$B911), [1]Лист1!$C$1209:$D$2016, 2, 0),
  IF(LOOKUP(2,1/($R$16:$R911&lt;&gt;""),$R$16:$R911)="12.2028",
    VLOOKUP(LOOKUP(2,1/($B$16:$B911&lt;&gt;""),$B$16:$B911), [1]Лист1!$C$2020:$D$2907, 2, 0),
  ""))), "")</f>
        <v>5197584</v>
      </c>
      <c r="P911" s="211">
        <f t="shared" si="295"/>
        <v>10035.883375168953</v>
      </c>
      <c r="Q911" s="211">
        <v>9673</v>
      </c>
      <c r="R911" s="218" t="s">
        <v>563</v>
      </c>
      <c r="S911" s="38"/>
    </row>
    <row r="912" spans="1:207" s="20" customFormat="1" ht="30" customHeight="1" x14ac:dyDescent="0.25">
      <c r="A912" s="212">
        <f>IF(B912&lt;&gt;"",MAX(A$1:A911)+1,"")</f>
        <v>812</v>
      </c>
      <c r="B912" s="223" t="s">
        <v>938</v>
      </c>
      <c r="C912" s="212">
        <v>1968</v>
      </c>
      <c r="D912" s="35" t="s">
        <v>1844</v>
      </c>
      <c r="E912" s="212" t="s">
        <v>16</v>
      </c>
      <c r="F912" s="210">
        <v>2</v>
      </c>
      <c r="G912" s="210">
        <v>2</v>
      </c>
      <c r="H912" s="211">
        <v>408.1</v>
      </c>
      <c r="I912" s="211">
        <v>30.4</v>
      </c>
      <c r="J912" s="211">
        <v>377.7</v>
      </c>
      <c r="K912" s="211">
        <f t="shared" si="294"/>
        <v>5107935.3</v>
      </c>
      <c r="L912" s="211">
        <v>0</v>
      </c>
      <c r="M912" s="211">
        <v>0</v>
      </c>
      <c r="N912" s="211">
        <v>0</v>
      </c>
      <c r="O912" s="211">
        <f>IFERROR(
  IF(LOOKUP(2,1/($R$16:$R912&lt;&gt;""),$R$16:$R912)="12.2026",
    VLOOKUP(LOOKUP(2,1/($B$16:$B912&lt;&gt;""),$B$16:$B912), [1]Лист1!$C$12:$D$1205, 2, 0),
  IF(LOOKUP(2,1/($R$16:$R912&lt;&gt;""),$R$16:$R912)="12.2027",
    VLOOKUP(LOOKUP(2,1/($B$16:$B912&lt;&gt;""),$B$16:$B912), [1]Лист1!$C$1209:$D$2016, 2, 0),
  IF(LOOKUP(2,1/($R$16:$R912&lt;&gt;""),$R$16:$R912)="12.2028",
    VLOOKUP(LOOKUP(2,1/($B$16:$B912&lt;&gt;""),$B$16:$B912), [1]Лист1!$C$2020:$D$2907, 2, 0),
  ""))), "")</f>
        <v>5107935.3</v>
      </c>
      <c r="P912" s="211">
        <f t="shared" si="295"/>
        <v>12516.381524136241</v>
      </c>
      <c r="Q912" s="211">
        <v>9673</v>
      </c>
      <c r="R912" s="218" t="s">
        <v>563</v>
      </c>
      <c r="S912" s="38"/>
    </row>
    <row r="913" spans="1:207" s="48" customFormat="1" ht="30" customHeight="1" x14ac:dyDescent="0.25">
      <c r="A913" s="212">
        <f>IF(B913&lt;&gt;"",MAX(A$1:A912)+1,"")</f>
        <v>813</v>
      </c>
      <c r="B913" s="223" t="s">
        <v>939</v>
      </c>
      <c r="C913" s="212">
        <v>1968</v>
      </c>
      <c r="D913" s="35" t="s">
        <v>1844</v>
      </c>
      <c r="E913" s="212" t="s">
        <v>16</v>
      </c>
      <c r="F913" s="210">
        <v>2</v>
      </c>
      <c r="G913" s="210">
        <v>2</v>
      </c>
      <c r="H913" s="211">
        <v>412.5</v>
      </c>
      <c r="I913" s="211">
        <v>34.799999999999997</v>
      </c>
      <c r="J913" s="211">
        <v>377.7</v>
      </c>
      <c r="K913" s="211">
        <f t="shared" si="294"/>
        <v>5116528.5</v>
      </c>
      <c r="L913" s="211">
        <v>0</v>
      </c>
      <c r="M913" s="211">
        <v>0</v>
      </c>
      <c r="N913" s="211">
        <v>0</v>
      </c>
      <c r="O913" s="211">
        <f>IFERROR(
  IF(LOOKUP(2,1/($R$16:$R913&lt;&gt;""),$R$16:$R913)="12.2026",
    VLOOKUP(LOOKUP(2,1/($B$16:$B913&lt;&gt;""),$B$16:$B913), [1]Лист1!$C$12:$D$1205, 2, 0),
  IF(LOOKUP(2,1/($R$16:$R913&lt;&gt;""),$R$16:$R913)="12.2027",
    VLOOKUP(LOOKUP(2,1/($B$16:$B913&lt;&gt;""),$B$16:$B913), [1]Лист1!$C$1209:$D$2016, 2, 0),
  IF(LOOKUP(2,1/($R$16:$R913&lt;&gt;""),$R$16:$R913)="12.2028",
    VLOOKUP(LOOKUP(2,1/($B$16:$B913&lt;&gt;""),$B$16:$B913), [1]Лист1!$C$2020:$D$2907, 2, 0),
  ""))), "")</f>
        <v>5116528.5</v>
      </c>
      <c r="P913" s="211">
        <f t="shared" si="295"/>
        <v>12403.705454545454</v>
      </c>
      <c r="Q913" s="211">
        <v>9673</v>
      </c>
      <c r="R913" s="218" t="s">
        <v>563</v>
      </c>
      <c r="V913" s="49"/>
      <c r="W913" s="49"/>
      <c r="X913" s="49"/>
      <c r="Y913" s="49"/>
      <c r="Z913" s="49"/>
      <c r="AA913" s="49"/>
      <c r="AB913" s="49"/>
      <c r="AC913" s="49"/>
      <c r="AD913" s="49"/>
      <c r="AE913" s="49"/>
      <c r="AF913" s="49"/>
      <c r="AG913" s="49"/>
      <c r="AH913" s="49"/>
      <c r="AI913" s="49"/>
      <c r="AJ913" s="49"/>
      <c r="AK913" s="49"/>
      <c r="AL913" s="49"/>
      <c r="AM913" s="49"/>
      <c r="AN913" s="49"/>
      <c r="AO913" s="49"/>
      <c r="AP913" s="49"/>
      <c r="AQ913" s="49"/>
      <c r="AR913" s="49"/>
      <c r="AS913" s="49"/>
      <c r="AT913" s="49"/>
      <c r="AU913" s="49"/>
      <c r="AV913" s="49"/>
      <c r="AW913" s="49"/>
      <c r="AX913" s="49"/>
      <c r="AY913" s="49"/>
      <c r="AZ913" s="49"/>
      <c r="BA913" s="49"/>
      <c r="BB913" s="49"/>
      <c r="BC913" s="49"/>
      <c r="BD913" s="49"/>
      <c r="BE913" s="49"/>
      <c r="BF913" s="49"/>
      <c r="BG913" s="49"/>
      <c r="BH913" s="49"/>
      <c r="BI913" s="49"/>
      <c r="BJ913" s="49"/>
      <c r="BK913" s="49"/>
      <c r="BL913" s="49"/>
      <c r="BM913" s="49"/>
      <c r="BN913" s="49"/>
      <c r="BO913" s="49"/>
      <c r="BP913" s="49"/>
      <c r="BQ913" s="49"/>
      <c r="BR913" s="49"/>
      <c r="BS913" s="49"/>
      <c r="BT913" s="49"/>
      <c r="BU913" s="49"/>
      <c r="BV913" s="49"/>
      <c r="BW913" s="49"/>
      <c r="BX913" s="49"/>
      <c r="BY913" s="49"/>
      <c r="BZ913" s="49"/>
      <c r="CA913" s="49"/>
      <c r="CB913" s="49"/>
      <c r="CC913" s="49"/>
      <c r="CD913" s="49"/>
      <c r="CE913" s="49"/>
      <c r="CF913" s="49"/>
      <c r="CG913" s="49"/>
      <c r="CH913" s="49"/>
      <c r="CI913" s="49"/>
      <c r="CJ913" s="49"/>
      <c r="CK913" s="49"/>
      <c r="CL913" s="49"/>
      <c r="CM913" s="49"/>
      <c r="CN913" s="49"/>
      <c r="CO913" s="49"/>
      <c r="CP913" s="49"/>
      <c r="CQ913" s="49"/>
      <c r="CR913" s="49"/>
      <c r="CS913" s="49"/>
      <c r="CT913" s="49"/>
      <c r="CU913" s="49"/>
      <c r="CV913" s="49"/>
      <c r="CW913" s="49"/>
      <c r="CX913" s="49"/>
      <c r="CY913" s="49"/>
      <c r="CZ913" s="49"/>
      <c r="DA913" s="49"/>
      <c r="DB913" s="49"/>
      <c r="DC913" s="49"/>
      <c r="DD913" s="49"/>
      <c r="DE913" s="49"/>
      <c r="DF913" s="49"/>
      <c r="DG913" s="49"/>
      <c r="DH913" s="49"/>
      <c r="DI913" s="49"/>
      <c r="DJ913" s="49"/>
      <c r="DK913" s="49"/>
      <c r="DL913" s="49"/>
      <c r="DM913" s="49"/>
      <c r="DN913" s="49"/>
      <c r="DO913" s="49"/>
      <c r="DP913" s="49"/>
      <c r="DQ913" s="49"/>
      <c r="DR913" s="49"/>
      <c r="DS913" s="49"/>
      <c r="DT913" s="49"/>
      <c r="DU913" s="49"/>
      <c r="DV913" s="49"/>
      <c r="DW913" s="49"/>
      <c r="DX913" s="49"/>
      <c r="DY913" s="49"/>
      <c r="DZ913" s="49"/>
      <c r="EA913" s="49"/>
      <c r="EB913" s="49"/>
      <c r="EC913" s="49"/>
      <c r="ED913" s="49"/>
      <c r="EE913" s="49"/>
      <c r="EF913" s="49"/>
      <c r="EG913" s="49"/>
      <c r="EH913" s="49"/>
      <c r="EI913" s="49"/>
      <c r="EJ913" s="49"/>
      <c r="EK913" s="49"/>
      <c r="EL913" s="49"/>
      <c r="EM913" s="49"/>
      <c r="EN913" s="49"/>
      <c r="EO913" s="49"/>
      <c r="EP913" s="49"/>
      <c r="EQ913" s="49"/>
      <c r="ER913" s="49"/>
      <c r="ES913" s="49"/>
      <c r="ET913" s="49"/>
      <c r="EU913" s="49"/>
      <c r="EV913" s="49"/>
      <c r="EW913" s="49"/>
      <c r="EX913" s="49"/>
      <c r="EY913" s="49"/>
      <c r="EZ913" s="49"/>
      <c r="FA913" s="49"/>
      <c r="FB913" s="49"/>
      <c r="FC913" s="49"/>
      <c r="FD913" s="49"/>
      <c r="FE913" s="49"/>
      <c r="FF913" s="49"/>
      <c r="FG913" s="49"/>
      <c r="FH913" s="49"/>
      <c r="FI913" s="49"/>
      <c r="FJ913" s="49"/>
      <c r="FK913" s="49"/>
      <c r="FL913" s="49"/>
      <c r="FM913" s="49"/>
      <c r="FN913" s="49"/>
      <c r="FO913" s="49"/>
      <c r="FP913" s="49"/>
      <c r="FQ913" s="49"/>
      <c r="FR913" s="49"/>
      <c r="FS913" s="49"/>
      <c r="FT913" s="49"/>
      <c r="FU913" s="49"/>
      <c r="FV913" s="49"/>
      <c r="FW913" s="49"/>
      <c r="FX913" s="49"/>
      <c r="FY913" s="49"/>
      <c r="FZ913" s="49"/>
      <c r="GA913" s="49"/>
      <c r="GB913" s="49"/>
      <c r="GC913" s="49"/>
      <c r="GD913" s="49"/>
      <c r="GE913" s="49"/>
      <c r="GF913" s="49"/>
      <c r="GG913" s="49"/>
      <c r="GH913" s="49"/>
      <c r="GI913" s="49"/>
      <c r="GJ913" s="49"/>
      <c r="GK913" s="49"/>
      <c r="GL913" s="49"/>
      <c r="GM913" s="49"/>
      <c r="GN913" s="49"/>
      <c r="GO913" s="49"/>
      <c r="GP913" s="49"/>
      <c r="GQ913" s="49"/>
      <c r="GR913" s="49"/>
      <c r="GS913" s="49"/>
      <c r="GT913" s="49"/>
      <c r="GU913" s="49"/>
      <c r="GV913" s="49"/>
      <c r="GW913" s="49"/>
      <c r="GX913" s="49"/>
      <c r="GY913" s="49"/>
    </row>
    <row r="914" spans="1:207" s="48" customFormat="1" ht="30" customHeight="1" x14ac:dyDescent="0.25">
      <c r="A914" s="309">
        <f>IF(B914&lt;&gt;"",MAX(A$1:A913)+1,"")</f>
        <v>814</v>
      </c>
      <c r="B914" s="317" t="s">
        <v>377</v>
      </c>
      <c r="C914" s="309">
        <v>1962</v>
      </c>
      <c r="D914" s="367" t="s">
        <v>1844</v>
      </c>
      <c r="E914" s="402" t="s">
        <v>16</v>
      </c>
      <c r="F914" s="309">
        <v>2</v>
      </c>
      <c r="G914" s="309">
        <v>2</v>
      </c>
      <c r="H914" s="311">
        <v>375.6</v>
      </c>
      <c r="I914" s="311">
        <v>0</v>
      </c>
      <c r="J914" s="311">
        <v>190</v>
      </c>
      <c r="K914" s="211">
        <f t="shared" si="276"/>
        <v>364343.78</v>
      </c>
      <c r="L914" s="211">
        <v>0</v>
      </c>
      <c r="M914" s="211">
        <v>0</v>
      </c>
      <c r="N914" s="211">
        <v>0</v>
      </c>
      <c r="O914" s="211">
        <f>IFERROR(
  IF(LOOKUP(2,1/($R$16:$R914&lt;&gt;""),$R$16:$R914)="12.2026",
    VLOOKUP(LOOKUP(2,1/($B$16:$B914&lt;&gt;""),$B$16:$B914), [1]Лист1!$C$12:$D$1205, 2, 0),
  IF(LOOKUP(2,1/($R$16:$R914&lt;&gt;""),$R$16:$R914)="12.2027",
    VLOOKUP(LOOKUP(2,1/($B$16:$B914&lt;&gt;""),$B$16:$B914), [1]Лист1!$C$1209:$D$2016, 2, 0),
  IF(LOOKUP(2,1/($R$16:$R914&lt;&gt;""),$R$16:$R914)="12.2028",
    VLOOKUP(LOOKUP(2,1/($B$16:$B914&lt;&gt;""),$B$16:$B914), [1]Лист1!$C$2020:$D$2907, 2, 0),
  ""))), "")</f>
        <v>364343.78</v>
      </c>
      <c r="P914" s="211">
        <f t="shared" si="259"/>
        <v>970.03136315228971</v>
      </c>
      <c r="Q914" s="211">
        <v>9673</v>
      </c>
      <c r="R914" s="218" t="s">
        <v>565</v>
      </c>
      <c r="V914" s="49"/>
      <c r="W914" s="49"/>
      <c r="X914" s="49"/>
      <c r="Y914" s="49"/>
      <c r="Z914" s="49"/>
      <c r="AA914" s="49"/>
      <c r="AB914" s="49"/>
      <c r="AC914" s="49"/>
      <c r="AD914" s="49"/>
      <c r="AE914" s="49"/>
      <c r="AF914" s="49"/>
      <c r="AG914" s="49"/>
      <c r="AH914" s="49"/>
      <c r="AI914" s="49"/>
      <c r="AJ914" s="49"/>
      <c r="AK914" s="49"/>
      <c r="AL914" s="49"/>
      <c r="AM914" s="49"/>
      <c r="AN914" s="49"/>
      <c r="AO914" s="49"/>
      <c r="AP914" s="49"/>
      <c r="AQ914" s="49"/>
      <c r="AR914" s="49"/>
      <c r="AS914" s="49"/>
      <c r="AT914" s="49"/>
      <c r="AU914" s="49"/>
      <c r="AV914" s="49"/>
      <c r="AW914" s="49"/>
      <c r="AX914" s="49"/>
      <c r="AY914" s="49"/>
      <c r="AZ914" s="49"/>
      <c r="BA914" s="49"/>
      <c r="BB914" s="49"/>
      <c r="BC914" s="49"/>
      <c r="BD914" s="49"/>
      <c r="BE914" s="49"/>
      <c r="BF914" s="49"/>
      <c r="BG914" s="49"/>
      <c r="BH914" s="49"/>
      <c r="BI914" s="49"/>
      <c r="BJ914" s="49"/>
      <c r="BK914" s="49"/>
      <c r="BL914" s="49"/>
      <c r="BM914" s="49"/>
      <c r="BN914" s="49"/>
      <c r="BO914" s="49"/>
      <c r="BP914" s="49"/>
      <c r="BQ914" s="49"/>
      <c r="BR914" s="49"/>
      <c r="BS914" s="49"/>
      <c r="BT914" s="49"/>
      <c r="BU914" s="49"/>
      <c r="BV914" s="49"/>
      <c r="BW914" s="49"/>
      <c r="BX914" s="49"/>
      <c r="BY914" s="49"/>
      <c r="BZ914" s="49"/>
      <c r="CA914" s="49"/>
      <c r="CB914" s="49"/>
      <c r="CC914" s="49"/>
      <c r="CD914" s="49"/>
      <c r="CE914" s="49"/>
      <c r="CF914" s="49"/>
      <c r="CG914" s="49"/>
      <c r="CH914" s="49"/>
      <c r="CI914" s="49"/>
      <c r="CJ914" s="49"/>
      <c r="CK914" s="49"/>
      <c r="CL914" s="49"/>
      <c r="CM914" s="49"/>
      <c r="CN914" s="49"/>
      <c r="CO914" s="49"/>
      <c r="CP914" s="49"/>
      <c r="CQ914" s="49"/>
      <c r="CR914" s="49"/>
      <c r="CS914" s="49"/>
      <c r="CT914" s="49"/>
      <c r="CU914" s="49"/>
      <c r="CV914" s="49"/>
      <c r="CW914" s="49"/>
      <c r="CX914" s="49"/>
      <c r="CY914" s="49"/>
      <c r="CZ914" s="49"/>
      <c r="DA914" s="49"/>
      <c r="DB914" s="49"/>
      <c r="DC914" s="49"/>
      <c r="DD914" s="49"/>
      <c r="DE914" s="49"/>
      <c r="DF914" s="49"/>
      <c r="DG914" s="49"/>
      <c r="DH914" s="49"/>
      <c r="DI914" s="49"/>
      <c r="DJ914" s="49"/>
      <c r="DK914" s="49"/>
      <c r="DL914" s="49"/>
      <c r="DM914" s="49"/>
      <c r="DN914" s="49"/>
      <c r="DO914" s="49"/>
      <c r="DP914" s="49"/>
      <c r="DQ914" s="49"/>
      <c r="DR914" s="49"/>
      <c r="DS914" s="49"/>
      <c r="DT914" s="49"/>
      <c r="DU914" s="49"/>
      <c r="DV914" s="49"/>
      <c r="DW914" s="49"/>
      <c r="DX914" s="49"/>
      <c r="DY914" s="49"/>
      <c r="DZ914" s="49"/>
      <c r="EA914" s="49"/>
      <c r="EB914" s="49"/>
      <c r="EC914" s="49"/>
      <c r="ED914" s="49"/>
      <c r="EE914" s="49"/>
      <c r="EF914" s="49"/>
      <c r="EG914" s="49"/>
      <c r="EH914" s="49"/>
      <c r="EI914" s="49"/>
      <c r="EJ914" s="49"/>
      <c r="EK914" s="49"/>
      <c r="EL914" s="49"/>
      <c r="EM914" s="49"/>
      <c r="EN914" s="49"/>
      <c r="EO914" s="49"/>
      <c r="EP914" s="49"/>
      <c r="EQ914" s="49"/>
      <c r="ER914" s="49"/>
      <c r="ES914" s="49"/>
      <c r="ET914" s="49"/>
      <c r="EU914" s="49"/>
      <c r="EV914" s="49"/>
      <c r="EW914" s="49"/>
      <c r="EX914" s="49"/>
      <c r="EY914" s="49"/>
      <c r="EZ914" s="49"/>
      <c r="FA914" s="49"/>
      <c r="FB914" s="49"/>
      <c r="FC914" s="49"/>
      <c r="FD914" s="49"/>
      <c r="FE914" s="49"/>
      <c r="FF914" s="49"/>
      <c r="FG914" s="49"/>
      <c r="FH914" s="49"/>
      <c r="FI914" s="49"/>
      <c r="FJ914" s="49"/>
      <c r="FK914" s="49"/>
      <c r="FL914" s="49"/>
      <c r="FM914" s="49"/>
      <c r="FN914" s="49"/>
      <c r="FO914" s="49"/>
      <c r="FP914" s="49"/>
      <c r="FQ914" s="49"/>
      <c r="FR914" s="49"/>
      <c r="FS914" s="49"/>
      <c r="FT914" s="49"/>
      <c r="FU914" s="49"/>
      <c r="FV914" s="49"/>
      <c r="FW914" s="49"/>
      <c r="FX914" s="49"/>
      <c r="FY914" s="49"/>
      <c r="FZ914" s="49"/>
      <c r="GA914" s="49"/>
      <c r="GB914" s="49"/>
      <c r="GC914" s="49"/>
      <c r="GD914" s="49"/>
      <c r="GE914" s="49"/>
      <c r="GF914" s="49"/>
      <c r="GG914" s="49"/>
      <c r="GH914" s="49"/>
      <c r="GI914" s="49"/>
      <c r="GJ914" s="49"/>
      <c r="GK914" s="49"/>
      <c r="GL914" s="49"/>
      <c r="GM914" s="49"/>
      <c r="GN914" s="49"/>
      <c r="GO914" s="49"/>
      <c r="GP914" s="49"/>
      <c r="GQ914" s="49"/>
      <c r="GR914" s="49"/>
      <c r="GS914" s="49"/>
      <c r="GT914" s="49"/>
      <c r="GU914" s="49"/>
      <c r="GV914" s="49"/>
      <c r="GW914" s="49"/>
      <c r="GX914" s="49"/>
      <c r="GY914" s="49"/>
    </row>
    <row r="915" spans="1:207" s="20" customFormat="1" ht="30" customHeight="1" x14ac:dyDescent="0.25">
      <c r="A915" s="310"/>
      <c r="B915" s="318"/>
      <c r="C915" s="310"/>
      <c r="D915" s="368"/>
      <c r="E915" s="403"/>
      <c r="F915" s="310"/>
      <c r="G915" s="310"/>
      <c r="H915" s="312"/>
      <c r="I915" s="312"/>
      <c r="J915" s="312"/>
      <c r="K915" s="211">
        <f t="shared" si="276"/>
        <v>1500400</v>
      </c>
      <c r="L915" s="211">
        <v>0</v>
      </c>
      <c r="M915" s="211">
        <v>0</v>
      </c>
      <c r="N915" s="211">
        <v>0</v>
      </c>
      <c r="O915" s="211">
        <f>IFERROR(
  IF(LOOKUP(2,1/($R$16:$R915&lt;&gt;""),$R$16:$R915)="12.2026",
    VLOOKUP(LOOKUP(2,1/($B$16:$B915&lt;&gt;""),$B$16:$B915), [1]Лист1!$C$12:$D$1205, 2, 0),
  IF(LOOKUP(2,1/($R$16:$R915&lt;&gt;""),$R$16:$R915)="12.2027",
    VLOOKUP(LOOKUP(2,1/($B$16:$B915&lt;&gt;""),$B$16:$B915), [1]Лист1!$C$1209:$D$2016, 2, 0),
  IF(LOOKUP(2,1/($R$16:$R915&lt;&gt;""),$R$16:$R915)="12.2028",
    VLOOKUP(LOOKUP(2,1/($B$16:$B915&lt;&gt;""),$B$16:$B915), [1]Лист1!$C$2020:$D$2907, 2, 0),
  ""))), "")</f>
        <v>1500400</v>
      </c>
      <c r="P915" s="211">
        <f>K915/H914</f>
        <v>3994.6751863684767</v>
      </c>
      <c r="Q915" s="211">
        <v>9673</v>
      </c>
      <c r="R915" s="218" t="s">
        <v>563</v>
      </c>
      <c r="S915" s="38"/>
    </row>
    <row r="916" spans="1:207" s="20" customFormat="1" ht="30" customHeight="1" x14ac:dyDescent="0.25">
      <c r="A916" s="212">
        <f>IF(B916&lt;&gt;"",MAX(A$1:A915)+1,"")</f>
        <v>815</v>
      </c>
      <c r="B916" s="223" t="s">
        <v>921</v>
      </c>
      <c r="C916" s="212">
        <v>1962</v>
      </c>
      <c r="D916" s="35" t="s">
        <v>1844</v>
      </c>
      <c r="E916" s="149" t="s">
        <v>16</v>
      </c>
      <c r="F916" s="212">
        <v>2</v>
      </c>
      <c r="G916" s="212">
        <v>2</v>
      </c>
      <c r="H916" s="211">
        <v>262.7</v>
      </c>
      <c r="I916" s="211">
        <v>0</v>
      </c>
      <c r="J916" s="211">
        <v>135</v>
      </c>
      <c r="K916" s="211">
        <f t="shared" si="276"/>
        <v>39687.129999999997</v>
      </c>
      <c r="L916" s="211">
        <v>0</v>
      </c>
      <c r="M916" s="211">
        <v>0</v>
      </c>
      <c r="N916" s="211">
        <v>0</v>
      </c>
      <c r="O916" s="211">
        <f>IFERROR(
  IF(LOOKUP(2,1/($R$16:$R916&lt;&gt;""),$R$16:$R916)="12.2026",
    VLOOKUP(LOOKUP(2,1/($B$16:$B916&lt;&gt;""),$B$16:$B916), [1]Лист1!$C$12:$D$1205, 2, 0),
  IF(LOOKUP(2,1/($R$16:$R916&lt;&gt;""),$R$16:$R916)="12.2027",
    VLOOKUP(LOOKUP(2,1/($B$16:$B916&lt;&gt;""),$B$16:$B916), [1]Лист1!$C$1209:$D$2016, 2, 0),
  IF(LOOKUP(2,1/($R$16:$R916&lt;&gt;""),$R$16:$R916)="12.2028",
    VLOOKUP(LOOKUP(2,1/($B$16:$B916&lt;&gt;""),$B$16:$B916), [1]Лист1!$C$2020:$D$2907, 2, 0),
  ""))), "")</f>
        <v>39687.129999999997</v>
      </c>
      <c r="P916" s="211">
        <f t="shared" si="259"/>
        <v>151.07396269508945</v>
      </c>
      <c r="Q916" s="211">
        <v>9673</v>
      </c>
      <c r="R916" s="218" t="s">
        <v>564</v>
      </c>
      <c r="S916" s="38"/>
    </row>
    <row r="917" spans="1:207" s="48" customFormat="1" ht="30" customHeight="1" x14ac:dyDescent="0.25">
      <c r="A917" s="212">
        <f>IF(B917&lt;&gt;"",MAX(A$1:A916)+1,"")</f>
        <v>816</v>
      </c>
      <c r="B917" s="223" t="s">
        <v>940</v>
      </c>
      <c r="C917" s="212">
        <v>1986</v>
      </c>
      <c r="D917" s="35" t="s">
        <v>1844</v>
      </c>
      <c r="E917" s="212" t="s">
        <v>16</v>
      </c>
      <c r="F917" s="210">
        <v>2</v>
      </c>
      <c r="G917" s="210">
        <v>2</v>
      </c>
      <c r="H917" s="211">
        <v>418.9</v>
      </c>
      <c r="I917" s="211">
        <v>0</v>
      </c>
      <c r="J917" s="211">
        <v>409</v>
      </c>
      <c r="K917" s="211">
        <f>SUM(L917:O917)</f>
        <v>3883925</v>
      </c>
      <c r="L917" s="211">
        <v>0</v>
      </c>
      <c r="M917" s="211">
        <v>0</v>
      </c>
      <c r="N917" s="211">
        <v>0</v>
      </c>
      <c r="O917" s="211">
        <f>IFERROR(
  IF(LOOKUP(2,1/($R$16:$R917&lt;&gt;""),$R$16:$R917)="12.2026",
    VLOOKUP(LOOKUP(2,1/($B$16:$B917&lt;&gt;""),$B$16:$B917), [1]Лист1!$C$12:$D$1205, 2, 0),
  IF(LOOKUP(2,1/($R$16:$R917&lt;&gt;""),$R$16:$R917)="12.2027",
    VLOOKUP(LOOKUP(2,1/($B$16:$B917&lt;&gt;""),$B$16:$B917), [1]Лист1!$C$1209:$D$2016, 2, 0),
  IF(LOOKUP(2,1/($R$16:$R917&lt;&gt;""),$R$16:$R917)="12.2028",
    VLOOKUP(LOOKUP(2,1/($B$16:$B917&lt;&gt;""),$B$16:$B917), [1]Лист1!$C$2020:$D$2907, 2, 0),
  ""))), "")</f>
        <v>3883925</v>
      </c>
      <c r="P917" s="211">
        <f>K917/H917</f>
        <v>9271.7235617092392</v>
      </c>
      <c r="Q917" s="211">
        <v>9673</v>
      </c>
      <c r="R917" s="218" t="s">
        <v>563</v>
      </c>
      <c r="V917" s="49"/>
      <c r="W917" s="49"/>
      <c r="X917" s="49"/>
      <c r="Y917" s="49"/>
      <c r="Z917" s="49"/>
      <c r="AA917" s="49"/>
      <c r="AB917" s="49"/>
      <c r="AC917" s="49"/>
      <c r="AD917" s="49"/>
      <c r="AE917" s="49"/>
      <c r="AF917" s="49"/>
      <c r="AG917" s="49"/>
      <c r="AH917" s="49"/>
      <c r="AI917" s="49"/>
      <c r="AJ917" s="49"/>
      <c r="AK917" s="49"/>
      <c r="AL917" s="49"/>
      <c r="AM917" s="49"/>
      <c r="AN917" s="49"/>
      <c r="AO917" s="49"/>
      <c r="AP917" s="49"/>
      <c r="AQ917" s="49"/>
      <c r="AR917" s="49"/>
      <c r="AS917" s="49"/>
      <c r="AT917" s="49"/>
      <c r="AU917" s="49"/>
      <c r="AV917" s="49"/>
      <c r="AW917" s="49"/>
      <c r="AX917" s="49"/>
      <c r="AY917" s="49"/>
      <c r="AZ917" s="49"/>
      <c r="BA917" s="49"/>
      <c r="BB917" s="49"/>
      <c r="BC917" s="49"/>
      <c r="BD917" s="49"/>
      <c r="BE917" s="49"/>
      <c r="BF917" s="49"/>
      <c r="BG917" s="49"/>
      <c r="BH917" s="49"/>
      <c r="BI917" s="49"/>
      <c r="BJ917" s="49"/>
      <c r="BK917" s="49"/>
      <c r="BL917" s="49"/>
      <c r="BM917" s="49"/>
      <c r="BN917" s="49"/>
      <c r="BO917" s="49"/>
      <c r="BP917" s="49"/>
      <c r="BQ917" s="49"/>
      <c r="BR917" s="49"/>
      <c r="BS917" s="49"/>
      <c r="BT917" s="49"/>
      <c r="BU917" s="49"/>
      <c r="BV917" s="49"/>
      <c r="BW917" s="49"/>
      <c r="BX917" s="49"/>
      <c r="BY917" s="49"/>
      <c r="BZ917" s="49"/>
      <c r="CA917" s="49"/>
      <c r="CB917" s="49"/>
      <c r="CC917" s="49"/>
      <c r="CD917" s="49"/>
      <c r="CE917" s="49"/>
      <c r="CF917" s="49"/>
      <c r="CG917" s="49"/>
      <c r="CH917" s="49"/>
      <c r="CI917" s="49"/>
      <c r="CJ917" s="49"/>
      <c r="CK917" s="49"/>
      <c r="CL917" s="49"/>
      <c r="CM917" s="49"/>
      <c r="CN917" s="49"/>
      <c r="CO917" s="49"/>
      <c r="CP917" s="49"/>
      <c r="CQ917" s="49"/>
      <c r="CR917" s="49"/>
      <c r="CS917" s="49"/>
      <c r="CT917" s="49"/>
      <c r="CU917" s="49"/>
      <c r="CV917" s="49"/>
      <c r="CW917" s="49"/>
      <c r="CX917" s="49"/>
      <c r="CY917" s="49"/>
      <c r="CZ917" s="49"/>
      <c r="DA917" s="49"/>
      <c r="DB917" s="49"/>
      <c r="DC917" s="49"/>
      <c r="DD917" s="49"/>
      <c r="DE917" s="49"/>
      <c r="DF917" s="49"/>
      <c r="DG917" s="49"/>
      <c r="DH917" s="49"/>
      <c r="DI917" s="49"/>
      <c r="DJ917" s="49"/>
      <c r="DK917" s="49"/>
      <c r="DL917" s="49"/>
      <c r="DM917" s="49"/>
      <c r="DN917" s="49"/>
      <c r="DO917" s="49"/>
      <c r="DP917" s="49"/>
      <c r="DQ917" s="49"/>
      <c r="DR917" s="49"/>
      <c r="DS917" s="49"/>
      <c r="DT917" s="49"/>
      <c r="DU917" s="49"/>
      <c r="DV917" s="49"/>
      <c r="DW917" s="49"/>
      <c r="DX917" s="49"/>
      <c r="DY917" s="49"/>
      <c r="DZ917" s="49"/>
      <c r="EA917" s="49"/>
      <c r="EB917" s="49"/>
      <c r="EC917" s="49"/>
      <c r="ED917" s="49"/>
      <c r="EE917" s="49"/>
      <c r="EF917" s="49"/>
      <c r="EG917" s="49"/>
      <c r="EH917" s="49"/>
      <c r="EI917" s="49"/>
      <c r="EJ917" s="49"/>
      <c r="EK917" s="49"/>
      <c r="EL917" s="49"/>
      <c r="EM917" s="49"/>
      <c r="EN917" s="49"/>
      <c r="EO917" s="49"/>
      <c r="EP917" s="49"/>
      <c r="EQ917" s="49"/>
      <c r="ER917" s="49"/>
      <c r="ES917" s="49"/>
      <c r="ET917" s="49"/>
      <c r="EU917" s="49"/>
      <c r="EV917" s="49"/>
      <c r="EW917" s="49"/>
      <c r="EX917" s="49"/>
      <c r="EY917" s="49"/>
      <c r="EZ917" s="49"/>
      <c r="FA917" s="49"/>
      <c r="FB917" s="49"/>
      <c r="FC917" s="49"/>
      <c r="FD917" s="49"/>
      <c r="FE917" s="49"/>
      <c r="FF917" s="49"/>
      <c r="FG917" s="49"/>
      <c r="FH917" s="49"/>
      <c r="FI917" s="49"/>
      <c r="FJ917" s="49"/>
      <c r="FK917" s="49"/>
      <c r="FL917" s="49"/>
      <c r="FM917" s="49"/>
      <c r="FN917" s="49"/>
      <c r="FO917" s="49"/>
      <c r="FP917" s="49"/>
      <c r="FQ917" s="49"/>
      <c r="FR917" s="49"/>
      <c r="FS917" s="49"/>
      <c r="FT917" s="49"/>
      <c r="FU917" s="49"/>
      <c r="FV917" s="49"/>
      <c r="FW917" s="49"/>
      <c r="FX917" s="49"/>
      <c r="FY917" s="49"/>
      <c r="FZ917" s="49"/>
      <c r="GA917" s="49"/>
      <c r="GB917" s="49"/>
      <c r="GC917" s="49"/>
      <c r="GD917" s="49"/>
      <c r="GE917" s="49"/>
      <c r="GF917" s="49"/>
      <c r="GG917" s="49"/>
      <c r="GH917" s="49"/>
      <c r="GI917" s="49"/>
      <c r="GJ917" s="49"/>
      <c r="GK917" s="49"/>
      <c r="GL917" s="49"/>
      <c r="GM917" s="49"/>
      <c r="GN917" s="49"/>
      <c r="GO917" s="49"/>
      <c r="GP917" s="49"/>
      <c r="GQ917" s="49"/>
      <c r="GR917" s="49"/>
      <c r="GS917" s="49"/>
      <c r="GT917" s="49"/>
      <c r="GU917" s="49"/>
      <c r="GV917" s="49"/>
      <c r="GW917" s="49"/>
      <c r="GX917" s="49"/>
      <c r="GY917" s="49"/>
    </row>
    <row r="918" spans="1:207" s="20" customFormat="1" ht="30" customHeight="1" x14ac:dyDescent="0.25">
      <c r="A918" s="212">
        <f>IF(B918&lt;&gt;"",MAX(A$1:A917)+1,"")</f>
        <v>817</v>
      </c>
      <c r="B918" s="223" t="s">
        <v>941</v>
      </c>
      <c r="C918" s="212">
        <v>1984</v>
      </c>
      <c r="D918" s="35" t="s">
        <v>1844</v>
      </c>
      <c r="E918" s="212" t="s">
        <v>16</v>
      </c>
      <c r="F918" s="210">
        <v>2</v>
      </c>
      <c r="G918" s="210">
        <v>3</v>
      </c>
      <c r="H918" s="211">
        <v>1519.9</v>
      </c>
      <c r="I918" s="211">
        <v>549</v>
      </c>
      <c r="J918" s="211">
        <v>970.7</v>
      </c>
      <c r="K918" s="211">
        <f>SUM(L918:O918)</f>
        <v>5539004.7000000002</v>
      </c>
      <c r="L918" s="211">
        <v>0</v>
      </c>
      <c r="M918" s="211">
        <v>0</v>
      </c>
      <c r="N918" s="211">
        <v>0</v>
      </c>
      <c r="O918" s="211">
        <f>IFERROR(
  IF(LOOKUP(2,1/($R$16:$R918&lt;&gt;""),$R$16:$R918)="12.2026",
    VLOOKUP(LOOKUP(2,1/($B$16:$B918&lt;&gt;""),$B$16:$B918), [1]Лист1!$C$12:$D$1205, 2, 0),
  IF(LOOKUP(2,1/($R$16:$R918&lt;&gt;""),$R$16:$R918)="12.2027",
    VLOOKUP(LOOKUP(2,1/($B$16:$B918&lt;&gt;""),$B$16:$B918), [1]Лист1!$C$1209:$D$2016, 2, 0),
  IF(LOOKUP(2,1/($R$16:$R918&lt;&gt;""),$R$16:$R918)="12.2028",
    VLOOKUP(LOOKUP(2,1/($B$16:$B918&lt;&gt;""),$B$16:$B918), [1]Лист1!$C$2020:$D$2907, 2, 0),
  ""))), "")</f>
        <v>5539004.7000000002</v>
      </c>
      <c r="P918" s="211">
        <f>K918/H918</f>
        <v>3644.3217974866766</v>
      </c>
      <c r="Q918" s="211">
        <v>9673</v>
      </c>
      <c r="R918" s="218" t="s">
        <v>563</v>
      </c>
      <c r="S918" s="38"/>
    </row>
    <row r="919" spans="1:207" s="48" customFormat="1" ht="30" customHeight="1" x14ac:dyDescent="0.25">
      <c r="A919" s="212">
        <f>IF(B919&lt;&gt;"",MAX(A$1:A918)+1,"")</f>
        <v>818</v>
      </c>
      <c r="B919" s="223" t="s">
        <v>942</v>
      </c>
      <c r="C919" s="212">
        <v>1989</v>
      </c>
      <c r="D919" s="35" t="s">
        <v>1844</v>
      </c>
      <c r="E919" s="212" t="s">
        <v>16</v>
      </c>
      <c r="F919" s="210">
        <v>3</v>
      </c>
      <c r="G919" s="210">
        <v>1</v>
      </c>
      <c r="H919" s="211">
        <v>1917</v>
      </c>
      <c r="I919" s="211">
        <v>770.6</v>
      </c>
      <c r="J919" s="211">
        <v>1146.4000000000001</v>
      </c>
      <c r="K919" s="211">
        <f>SUM(L919:O919)</f>
        <v>6914701</v>
      </c>
      <c r="L919" s="211">
        <v>0</v>
      </c>
      <c r="M919" s="211">
        <v>0</v>
      </c>
      <c r="N919" s="211">
        <v>0</v>
      </c>
      <c r="O919" s="211">
        <f>IFERROR(
  IF(LOOKUP(2,1/($R$16:$R919&lt;&gt;""),$R$16:$R919)="12.2026",
    VLOOKUP(LOOKUP(2,1/($B$16:$B919&lt;&gt;""),$B$16:$B919), [1]Лист1!$C$12:$D$1205, 2, 0),
  IF(LOOKUP(2,1/($R$16:$R919&lt;&gt;""),$R$16:$R919)="12.2027",
    VLOOKUP(LOOKUP(2,1/($B$16:$B919&lt;&gt;""),$B$16:$B919), [1]Лист1!$C$1209:$D$2016, 2, 0),
  IF(LOOKUP(2,1/($R$16:$R919&lt;&gt;""),$R$16:$R919)="12.2028",
    VLOOKUP(LOOKUP(2,1/($B$16:$B919&lt;&gt;""),$B$16:$B919), [1]Лист1!$C$2020:$D$2907, 2, 0),
  ""))), "")</f>
        <v>6914701</v>
      </c>
      <c r="P919" s="211">
        <f>K919/H919</f>
        <v>3607.0427751695356</v>
      </c>
      <c r="Q919" s="211">
        <v>9673</v>
      </c>
      <c r="R919" s="218" t="s">
        <v>563</v>
      </c>
      <c r="V919" s="49"/>
      <c r="W919" s="49"/>
      <c r="X919" s="49"/>
      <c r="Y919" s="49"/>
      <c r="Z919" s="49"/>
      <c r="AA919" s="49"/>
      <c r="AB919" s="49"/>
      <c r="AC919" s="49"/>
      <c r="AD919" s="49"/>
      <c r="AE919" s="49"/>
      <c r="AF919" s="49"/>
      <c r="AG919" s="49"/>
      <c r="AH919" s="49"/>
      <c r="AI919" s="49"/>
      <c r="AJ919" s="49"/>
      <c r="AK919" s="49"/>
      <c r="AL919" s="49"/>
      <c r="AM919" s="49"/>
      <c r="AN919" s="49"/>
      <c r="AO919" s="49"/>
      <c r="AP919" s="49"/>
      <c r="AQ919" s="49"/>
      <c r="AR919" s="49"/>
      <c r="AS919" s="49"/>
      <c r="AT919" s="49"/>
      <c r="AU919" s="49"/>
      <c r="AV919" s="49"/>
      <c r="AW919" s="49"/>
      <c r="AX919" s="49"/>
      <c r="AY919" s="49"/>
      <c r="AZ919" s="49"/>
      <c r="BA919" s="49"/>
      <c r="BB919" s="49"/>
      <c r="BC919" s="49"/>
      <c r="BD919" s="49"/>
      <c r="BE919" s="49"/>
      <c r="BF919" s="49"/>
      <c r="BG919" s="49"/>
      <c r="BH919" s="49"/>
      <c r="BI919" s="49"/>
      <c r="BJ919" s="49"/>
      <c r="BK919" s="49"/>
      <c r="BL919" s="49"/>
      <c r="BM919" s="49"/>
      <c r="BN919" s="49"/>
      <c r="BO919" s="49"/>
      <c r="BP919" s="49"/>
      <c r="BQ919" s="49"/>
      <c r="BR919" s="49"/>
      <c r="BS919" s="49"/>
      <c r="BT919" s="49"/>
      <c r="BU919" s="49"/>
      <c r="BV919" s="49"/>
      <c r="BW919" s="49"/>
      <c r="BX919" s="49"/>
      <c r="BY919" s="49"/>
      <c r="BZ919" s="49"/>
      <c r="CA919" s="49"/>
      <c r="CB919" s="49"/>
      <c r="CC919" s="49"/>
      <c r="CD919" s="49"/>
      <c r="CE919" s="49"/>
      <c r="CF919" s="49"/>
      <c r="CG919" s="49"/>
      <c r="CH919" s="49"/>
      <c r="CI919" s="49"/>
      <c r="CJ919" s="49"/>
      <c r="CK919" s="49"/>
      <c r="CL919" s="49"/>
      <c r="CM919" s="49"/>
      <c r="CN919" s="49"/>
      <c r="CO919" s="49"/>
      <c r="CP919" s="49"/>
      <c r="CQ919" s="49"/>
      <c r="CR919" s="49"/>
      <c r="CS919" s="49"/>
      <c r="CT919" s="49"/>
      <c r="CU919" s="49"/>
      <c r="CV919" s="49"/>
      <c r="CW919" s="49"/>
      <c r="CX919" s="49"/>
      <c r="CY919" s="49"/>
      <c r="CZ919" s="49"/>
      <c r="DA919" s="49"/>
      <c r="DB919" s="49"/>
      <c r="DC919" s="49"/>
      <c r="DD919" s="49"/>
      <c r="DE919" s="49"/>
      <c r="DF919" s="49"/>
      <c r="DG919" s="49"/>
      <c r="DH919" s="49"/>
      <c r="DI919" s="49"/>
      <c r="DJ919" s="49"/>
      <c r="DK919" s="49"/>
      <c r="DL919" s="49"/>
      <c r="DM919" s="49"/>
      <c r="DN919" s="49"/>
      <c r="DO919" s="49"/>
      <c r="DP919" s="49"/>
      <c r="DQ919" s="49"/>
      <c r="DR919" s="49"/>
      <c r="DS919" s="49"/>
      <c r="DT919" s="49"/>
      <c r="DU919" s="49"/>
      <c r="DV919" s="49"/>
      <c r="DW919" s="49"/>
      <c r="DX919" s="49"/>
      <c r="DY919" s="49"/>
      <c r="DZ919" s="49"/>
      <c r="EA919" s="49"/>
      <c r="EB919" s="49"/>
      <c r="EC919" s="49"/>
      <c r="ED919" s="49"/>
      <c r="EE919" s="49"/>
      <c r="EF919" s="49"/>
      <c r="EG919" s="49"/>
      <c r="EH919" s="49"/>
      <c r="EI919" s="49"/>
      <c r="EJ919" s="49"/>
      <c r="EK919" s="49"/>
      <c r="EL919" s="49"/>
      <c r="EM919" s="49"/>
      <c r="EN919" s="49"/>
      <c r="EO919" s="49"/>
      <c r="EP919" s="49"/>
      <c r="EQ919" s="49"/>
      <c r="ER919" s="49"/>
      <c r="ES919" s="49"/>
      <c r="ET919" s="49"/>
      <c r="EU919" s="49"/>
      <c r="EV919" s="49"/>
      <c r="EW919" s="49"/>
      <c r="EX919" s="49"/>
      <c r="EY919" s="49"/>
      <c r="EZ919" s="49"/>
      <c r="FA919" s="49"/>
      <c r="FB919" s="49"/>
      <c r="FC919" s="49"/>
      <c r="FD919" s="49"/>
      <c r="FE919" s="49"/>
      <c r="FF919" s="49"/>
      <c r="FG919" s="49"/>
      <c r="FH919" s="49"/>
      <c r="FI919" s="49"/>
      <c r="FJ919" s="49"/>
      <c r="FK919" s="49"/>
      <c r="FL919" s="49"/>
      <c r="FM919" s="49"/>
      <c r="FN919" s="49"/>
      <c r="FO919" s="49"/>
      <c r="FP919" s="49"/>
      <c r="FQ919" s="49"/>
      <c r="FR919" s="49"/>
      <c r="FS919" s="49"/>
      <c r="FT919" s="49"/>
      <c r="FU919" s="49"/>
      <c r="FV919" s="49"/>
      <c r="FW919" s="49"/>
      <c r="FX919" s="49"/>
      <c r="FY919" s="49"/>
      <c r="FZ919" s="49"/>
      <c r="GA919" s="49"/>
      <c r="GB919" s="49"/>
      <c r="GC919" s="49"/>
      <c r="GD919" s="49"/>
      <c r="GE919" s="49"/>
      <c r="GF919" s="49"/>
      <c r="GG919" s="49"/>
      <c r="GH919" s="49"/>
      <c r="GI919" s="49"/>
      <c r="GJ919" s="49"/>
      <c r="GK919" s="49"/>
      <c r="GL919" s="49"/>
      <c r="GM919" s="49"/>
      <c r="GN919" s="49"/>
      <c r="GO919" s="49"/>
      <c r="GP919" s="49"/>
      <c r="GQ919" s="49"/>
      <c r="GR919" s="49"/>
      <c r="GS919" s="49"/>
      <c r="GT919" s="49"/>
      <c r="GU919" s="49"/>
      <c r="GV919" s="49"/>
      <c r="GW919" s="49"/>
      <c r="GX919" s="49"/>
      <c r="GY919" s="49"/>
    </row>
    <row r="920" spans="1:207" s="20" customFormat="1" ht="30" customHeight="1" x14ac:dyDescent="0.25">
      <c r="A920" s="212">
        <f>IF(B920&lt;&gt;"",MAX(A$1:A919)+1,"")</f>
        <v>819</v>
      </c>
      <c r="B920" s="223" t="s">
        <v>943</v>
      </c>
      <c r="C920" s="212">
        <v>1986</v>
      </c>
      <c r="D920" s="35" t="s">
        <v>1844</v>
      </c>
      <c r="E920" s="212" t="s">
        <v>16</v>
      </c>
      <c r="F920" s="210">
        <v>2</v>
      </c>
      <c r="G920" s="210">
        <v>2</v>
      </c>
      <c r="H920" s="211">
        <v>928.1</v>
      </c>
      <c r="I920" s="211">
        <v>404.02</v>
      </c>
      <c r="J920" s="211">
        <v>524.08000000000004</v>
      </c>
      <c r="K920" s="211">
        <f>SUM(L920:O920)</f>
        <v>4203171.3</v>
      </c>
      <c r="L920" s="211">
        <v>0</v>
      </c>
      <c r="M920" s="211">
        <v>0</v>
      </c>
      <c r="N920" s="211">
        <v>0</v>
      </c>
      <c r="O920" s="211">
        <f>IFERROR(
  IF(LOOKUP(2,1/($R$16:$R920&lt;&gt;""),$R$16:$R920)="12.2026",
    VLOOKUP(LOOKUP(2,1/($B$16:$B920&lt;&gt;""),$B$16:$B920), [1]Лист1!$C$12:$D$1205, 2, 0),
  IF(LOOKUP(2,1/($R$16:$R920&lt;&gt;""),$R$16:$R920)="12.2027",
    VLOOKUP(LOOKUP(2,1/($B$16:$B920&lt;&gt;""),$B$16:$B920), [1]Лист1!$C$1209:$D$2016, 2, 0),
  IF(LOOKUP(2,1/($R$16:$R920&lt;&gt;""),$R$16:$R920)="12.2028",
    VLOOKUP(LOOKUP(2,1/($B$16:$B920&lt;&gt;""),$B$16:$B920), [1]Лист1!$C$2020:$D$2907, 2, 0),
  ""))), "")</f>
        <v>4203171.3</v>
      </c>
      <c r="P920" s="211">
        <f>K920/H920</f>
        <v>4528.7914017885996</v>
      </c>
      <c r="Q920" s="211">
        <v>9673</v>
      </c>
      <c r="R920" s="218" t="s">
        <v>563</v>
      </c>
      <c r="S920" s="38"/>
    </row>
    <row r="921" spans="1:207" s="48" customFormat="1" ht="30" customHeight="1" x14ac:dyDescent="0.25">
      <c r="A921" s="212">
        <f>IF(B921&lt;&gt;"",MAX(A$1:A920)+1,"")</f>
        <v>820</v>
      </c>
      <c r="B921" s="193" t="s">
        <v>375</v>
      </c>
      <c r="C921" s="198">
        <v>1964</v>
      </c>
      <c r="D921" s="197" t="s">
        <v>1844</v>
      </c>
      <c r="E921" s="198" t="s">
        <v>16</v>
      </c>
      <c r="F921" s="189">
        <v>2</v>
      </c>
      <c r="G921" s="189">
        <v>1</v>
      </c>
      <c r="H921" s="191">
        <v>272.39999999999998</v>
      </c>
      <c r="I921" s="191">
        <v>85</v>
      </c>
      <c r="J921" s="191">
        <v>188.3</v>
      </c>
      <c r="K921" s="211">
        <f t="shared" si="276"/>
        <v>7918578</v>
      </c>
      <c r="L921" s="211">
        <v>0</v>
      </c>
      <c r="M921" s="211">
        <v>0</v>
      </c>
      <c r="N921" s="211">
        <v>0</v>
      </c>
      <c r="O921" s="211">
        <f>IFERROR(
  IF(LOOKUP(2,1/($R$16:$R921&lt;&gt;""),$R$16:$R921)="12.2026",
    VLOOKUP(LOOKUP(2,1/($B$16:$B921&lt;&gt;""),$B$16:$B921), [1]Лист1!$C$12:$D$1205, 2, 0),
  IF(LOOKUP(2,1/($R$16:$R921&lt;&gt;""),$R$16:$R921)="12.2027",
    VLOOKUP(LOOKUP(2,1/($B$16:$B921&lt;&gt;""),$B$16:$B921), [1]Лист1!$C$1209:$D$2016, 2, 0),
  IF(LOOKUP(2,1/($R$16:$R921&lt;&gt;""),$R$16:$R921)="12.2028",
    VLOOKUP(LOOKUP(2,1/($B$16:$B921&lt;&gt;""),$B$16:$B921), [1]Лист1!$C$2020:$D$2907, 2, 0),
  ""))), "")</f>
        <v>7918578</v>
      </c>
      <c r="P921" s="211">
        <f t="shared" si="259"/>
        <v>29069.669603524231</v>
      </c>
      <c r="Q921" s="211">
        <v>9673</v>
      </c>
      <c r="R921" s="218" t="s">
        <v>564</v>
      </c>
      <c r="V921" s="49"/>
      <c r="W921" s="49"/>
      <c r="X921" s="49"/>
      <c r="Y921" s="49"/>
      <c r="Z921" s="49"/>
      <c r="AA921" s="49"/>
      <c r="AB921" s="49"/>
      <c r="AC921" s="49"/>
      <c r="AD921" s="49"/>
      <c r="AE921" s="49"/>
      <c r="AF921" s="49"/>
      <c r="AG921" s="49"/>
      <c r="AH921" s="49"/>
      <c r="AI921" s="49"/>
      <c r="AJ921" s="49"/>
      <c r="AK921" s="49"/>
      <c r="AL921" s="49"/>
      <c r="AM921" s="49"/>
      <c r="AN921" s="49"/>
      <c r="AO921" s="49"/>
      <c r="AP921" s="49"/>
      <c r="AQ921" s="49"/>
      <c r="AR921" s="49"/>
      <c r="AS921" s="49"/>
      <c r="AT921" s="49"/>
      <c r="AU921" s="49"/>
      <c r="AV921" s="49"/>
      <c r="AW921" s="49"/>
      <c r="AX921" s="49"/>
      <c r="AY921" s="49"/>
      <c r="AZ921" s="49"/>
      <c r="BA921" s="49"/>
      <c r="BB921" s="49"/>
      <c r="BC921" s="49"/>
      <c r="BD921" s="49"/>
      <c r="BE921" s="49"/>
      <c r="BF921" s="49"/>
      <c r="BG921" s="49"/>
      <c r="BH921" s="49"/>
      <c r="BI921" s="49"/>
      <c r="BJ921" s="49"/>
      <c r="BK921" s="49"/>
      <c r="BL921" s="49"/>
      <c r="BM921" s="49"/>
      <c r="BN921" s="49"/>
      <c r="BO921" s="49"/>
      <c r="BP921" s="49"/>
      <c r="BQ921" s="49"/>
      <c r="BR921" s="49"/>
      <c r="BS921" s="49"/>
      <c r="BT921" s="49"/>
      <c r="BU921" s="49"/>
      <c r="BV921" s="49"/>
      <c r="BW921" s="49"/>
      <c r="BX921" s="49"/>
      <c r="BY921" s="49"/>
      <c r="BZ921" s="49"/>
      <c r="CA921" s="49"/>
      <c r="CB921" s="49"/>
      <c r="CC921" s="49"/>
      <c r="CD921" s="49"/>
      <c r="CE921" s="49"/>
      <c r="CF921" s="49"/>
      <c r="CG921" s="49"/>
      <c r="CH921" s="49"/>
      <c r="CI921" s="49"/>
      <c r="CJ921" s="49"/>
      <c r="CK921" s="49"/>
      <c r="CL921" s="49"/>
      <c r="CM921" s="49"/>
      <c r="CN921" s="49"/>
      <c r="CO921" s="49"/>
      <c r="CP921" s="49"/>
      <c r="CQ921" s="49"/>
      <c r="CR921" s="49"/>
      <c r="CS921" s="49"/>
      <c r="CT921" s="49"/>
      <c r="CU921" s="49"/>
      <c r="CV921" s="49"/>
      <c r="CW921" s="49"/>
      <c r="CX921" s="49"/>
      <c r="CY921" s="49"/>
      <c r="CZ921" s="49"/>
      <c r="DA921" s="49"/>
      <c r="DB921" s="49"/>
      <c r="DC921" s="49"/>
      <c r="DD921" s="49"/>
      <c r="DE921" s="49"/>
      <c r="DF921" s="49"/>
      <c r="DG921" s="49"/>
      <c r="DH921" s="49"/>
      <c r="DI921" s="49"/>
      <c r="DJ921" s="49"/>
      <c r="DK921" s="49"/>
      <c r="DL921" s="49"/>
      <c r="DM921" s="49"/>
      <c r="DN921" s="49"/>
      <c r="DO921" s="49"/>
      <c r="DP921" s="49"/>
      <c r="DQ921" s="49"/>
      <c r="DR921" s="49"/>
      <c r="DS921" s="49"/>
      <c r="DT921" s="49"/>
      <c r="DU921" s="49"/>
      <c r="DV921" s="49"/>
      <c r="DW921" s="49"/>
      <c r="DX921" s="49"/>
      <c r="DY921" s="49"/>
      <c r="DZ921" s="49"/>
      <c r="EA921" s="49"/>
      <c r="EB921" s="49"/>
      <c r="EC921" s="49"/>
      <c r="ED921" s="49"/>
      <c r="EE921" s="49"/>
      <c r="EF921" s="49"/>
      <c r="EG921" s="49"/>
      <c r="EH921" s="49"/>
      <c r="EI921" s="49"/>
      <c r="EJ921" s="49"/>
      <c r="EK921" s="49"/>
      <c r="EL921" s="49"/>
      <c r="EM921" s="49"/>
      <c r="EN921" s="49"/>
      <c r="EO921" s="49"/>
      <c r="EP921" s="49"/>
      <c r="EQ921" s="49"/>
      <c r="ER921" s="49"/>
      <c r="ES921" s="49"/>
      <c r="ET921" s="49"/>
      <c r="EU921" s="49"/>
      <c r="EV921" s="49"/>
      <c r="EW921" s="49"/>
      <c r="EX921" s="49"/>
      <c r="EY921" s="49"/>
      <c r="EZ921" s="49"/>
      <c r="FA921" s="49"/>
      <c r="FB921" s="49"/>
      <c r="FC921" s="49"/>
      <c r="FD921" s="49"/>
      <c r="FE921" s="49"/>
      <c r="FF921" s="49"/>
      <c r="FG921" s="49"/>
      <c r="FH921" s="49"/>
      <c r="FI921" s="49"/>
      <c r="FJ921" s="49"/>
      <c r="FK921" s="49"/>
      <c r="FL921" s="49"/>
      <c r="FM921" s="49"/>
      <c r="FN921" s="49"/>
      <c r="FO921" s="49"/>
      <c r="FP921" s="49"/>
      <c r="FQ921" s="49"/>
      <c r="FR921" s="49"/>
      <c r="FS921" s="49"/>
      <c r="FT921" s="49"/>
      <c r="FU921" s="49"/>
      <c r="FV921" s="49"/>
      <c r="FW921" s="49"/>
      <c r="FX921" s="49"/>
      <c r="FY921" s="49"/>
      <c r="FZ921" s="49"/>
      <c r="GA921" s="49"/>
      <c r="GB921" s="49"/>
      <c r="GC921" s="49"/>
      <c r="GD921" s="49"/>
      <c r="GE921" s="49"/>
      <c r="GF921" s="49"/>
      <c r="GG921" s="49"/>
      <c r="GH921" s="49"/>
      <c r="GI921" s="49"/>
      <c r="GJ921" s="49"/>
      <c r="GK921" s="49"/>
      <c r="GL921" s="49"/>
      <c r="GM921" s="49"/>
      <c r="GN921" s="49"/>
      <c r="GO921" s="49"/>
      <c r="GP921" s="49"/>
      <c r="GQ921" s="49"/>
      <c r="GR921" s="49"/>
      <c r="GS921" s="49"/>
      <c r="GT921" s="49"/>
      <c r="GU921" s="49"/>
      <c r="GV921" s="49"/>
      <c r="GW921" s="49"/>
      <c r="GX921" s="49"/>
      <c r="GY921" s="49"/>
    </row>
    <row r="922" spans="1:207" s="20" customFormat="1" ht="30" customHeight="1" x14ac:dyDescent="0.25">
      <c r="A922" s="212">
        <f>IF(B922&lt;&gt;"",MAX(A$1:A921)+1,"")</f>
        <v>821</v>
      </c>
      <c r="B922" s="223" t="s">
        <v>922</v>
      </c>
      <c r="C922" s="212">
        <v>1963</v>
      </c>
      <c r="D922" s="35" t="s">
        <v>1844</v>
      </c>
      <c r="E922" s="212" t="s">
        <v>16</v>
      </c>
      <c r="F922" s="210">
        <v>2</v>
      </c>
      <c r="G922" s="210">
        <v>2</v>
      </c>
      <c r="H922" s="211">
        <v>408.6</v>
      </c>
      <c r="I922" s="211">
        <v>122.4</v>
      </c>
      <c r="J922" s="211">
        <v>251.2</v>
      </c>
      <c r="K922" s="211">
        <f t="shared" ref="K922:K935" si="298">SUM(L922:O922)</f>
        <v>52054.03</v>
      </c>
      <c r="L922" s="211">
        <v>0</v>
      </c>
      <c r="M922" s="211">
        <v>0</v>
      </c>
      <c r="N922" s="211">
        <v>0</v>
      </c>
      <c r="O922" s="211">
        <f>IFERROR(
  IF(LOOKUP(2,1/($R$16:$R922&lt;&gt;""),$R$16:$R922)="12.2026",
    VLOOKUP(LOOKUP(2,1/($B$16:$B922&lt;&gt;""),$B$16:$B922), [1]Лист1!$C$12:$D$1205, 2, 0),
  IF(LOOKUP(2,1/($R$16:$R922&lt;&gt;""),$R$16:$R922)="12.2027",
    VLOOKUP(LOOKUP(2,1/($B$16:$B922&lt;&gt;""),$B$16:$B922), [1]Лист1!$C$1209:$D$2016, 2, 0),
  IF(LOOKUP(2,1/($R$16:$R922&lt;&gt;""),$R$16:$R922)="12.2028",
    VLOOKUP(LOOKUP(2,1/($B$16:$B922&lt;&gt;""),$B$16:$B922), [1]Лист1!$C$2020:$D$2907, 2, 0),
  ""))), "")</f>
        <v>52054.03</v>
      </c>
      <c r="P922" s="211">
        <f t="shared" ref="P922:P934" si="299">K922/H922</f>
        <v>127.39605971610376</v>
      </c>
      <c r="Q922" s="211">
        <v>9673</v>
      </c>
      <c r="R922" s="218" t="s">
        <v>564</v>
      </c>
      <c r="S922" s="38"/>
    </row>
    <row r="923" spans="1:207" s="33" customFormat="1" ht="30" customHeight="1" x14ac:dyDescent="0.25">
      <c r="A923" s="212">
        <f>IF(B923&lt;&gt;"",MAX(A$1:A922)+1,"")</f>
        <v>822</v>
      </c>
      <c r="B923" s="223" t="s">
        <v>2413</v>
      </c>
      <c r="C923" s="212">
        <v>1963</v>
      </c>
      <c r="D923" s="212" t="s">
        <v>1844</v>
      </c>
      <c r="E923" s="210" t="s">
        <v>16</v>
      </c>
      <c r="F923" s="238">
        <v>2</v>
      </c>
      <c r="G923" s="238">
        <v>2</v>
      </c>
      <c r="H923" s="152">
        <v>408.6</v>
      </c>
      <c r="I923" s="211">
        <v>0</v>
      </c>
      <c r="J923" s="237">
        <v>373.6</v>
      </c>
      <c r="K923" s="211">
        <f t="shared" ref="K923:K933" si="300">SUM(L923:O923)</f>
        <v>5806241.29</v>
      </c>
      <c r="L923" s="211">
        <v>0</v>
      </c>
      <c r="M923" s="211">
        <v>0</v>
      </c>
      <c r="N923" s="211">
        <v>0</v>
      </c>
      <c r="O923" s="211">
        <f>IFERROR(
  IF(LOOKUP(2,1/($R$16:$R923&lt;&gt;""),$R$16:$R923)="12.2026",
    VLOOKUP(LOOKUP(2,1/($B$16:$B923&lt;&gt;""),$B$16:$B923), [1]Лист1!$C$12:$D$1205, 2, 0),
  IF(LOOKUP(2,1/($R$16:$R923&lt;&gt;""),$R$16:$R923)="12.2027",
    VLOOKUP(LOOKUP(2,1/($B$16:$B923&lt;&gt;""),$B$16:$B923), [1]Лист1!$C$1209:$D$2016, 2, 0),
  IF(LOOKUP(2,1/($R$16:$R923&lt;&gt;""),$R$16:$R923)="12.2028",
    VLOOKUP(LOOKUP(2,1/($B$16:$B923&lt;&gt;""),$B$16:$B923), [1]Лист1!$C$2020:$D$2907, 2, 0),
  ""))), "")</f>
        <v>5806241.29</v>
      </c>
      <c r="P923" s="211">
        <f t="shared" ref="P923:P933" si="301">K923/H923</f>
        <v>14210.086368086148</v>
      </c>
      <c r="Q923" s="237">
        <v>9673</v>
      </c>
      <c r="R923" s="30" t="s">
        <v>565</v>
      </c>
      <c r="S923" s="32"/>
      <c r="T923" s="32"/>
      <c r="U923" s="32"/>
    </row>
    <row r="924" spans="1:207" s="33" customFormat="1" ht="30" customHeight="1" x14ac:dyDescent="0.25">
      <c r="A924" s="212">
        <f>IF(B924&lt;&gt;"",MAX(A$1:A923)+1,"")</f>
        <v>823</v>
      </c>
      <c r="B924" s="223" t="s">
        <v>2538</v>
      </c>
      <c r="C924" s="212">
        <v>1960</v>
      </c>
      <c r="D924" s="212" t="s">
        <v>1844</v>
      </c>
      <c r="E924" s="210" t="s">
        <v>16</v>
      </c>
      <c r="F924" s="238">
        <v>2</v>
      </c>
      <c r="G924" s="238">
        <v>2</v>
      </c>
      <c r="H924" s="211">
        <v>422.8</v>
      </c>
      <c r="I924" s="211">
        <v>0</v>
      </c>
      <c r="J924" s="237">
        <v>387.8</v>
      </c>
      <c r="K924" s="211">
        <f t="shared" si="300"/>
        <v>2241364</v>
      </c>
      <c r="L924" s="211">
        <v>0</v>
      </c>
      <c r="M924" s="211">
        <v>0</v>
      </c>
      <c r="N924" s="211">
        <v>0</v>
      </c>
      <c r="O924" s="211">
        <f>IFERROR(
  IF(LOOKUP(2,1/($R$16:$R924&lt;&gt;""),$R$16:$R924)="12.2026",
    VLOOKUP(LOOKUP(2,1/($B$16:$B924&lt;&gt;""),$B$16:$B924), [1]Лист1!$C$12:$D$1205, 2, 0),
  IF(LOOKUP(2,1/($R$16:$R924&lt;&gt;""),$R$16:$R924)="12.2027",
    VLOOKUP(LOOKUP(2,1/($B$16:$B924&lt;&gt;""),$B$16:$B924), [1]Лист1!$C$1209:$D$2016, 2, 0),
  IF(LOOKUP(2,1/($R$16:$R924&lt;&gt;""),$R$16:$R924)="12.2028",
    VLOOKUP(LOOKUP(2,1/($B$16:$B924&lt;&gt;""),$B$16:$B924), [1]Лист1!$C$2020:$D$2907, 2, 0),
  ""))), "")</f>
        <v>2241364</v>
      </c>
      <c r="P924" s="211">
        <f t="shared" si="301"/>
        <v>5301.2393566698202</v>
      </c>
      <c r="Q924" s="211">
        <v>9673</v>
      </c>
      <c r="R924" s="30" t="s">
        <v>563</v>
      </c>
      <c r="S924" s="32"/>
      <c r="T924" s="32"/>
      <c r="U924" s="32"/>
    </row>
    <row r="925" spans="1:207" s="48" customFormat="1" ht="30" customHeight="1" x14ac:dyDescent="0.25">
      <c r="A925" s="212">
        <f>IF(B925&lt;&gt;"",MAX(A$1:A924)+1,"")</f>
        <v>824</v>
      </c>
      <c r="B925" s="223" t="s">
        <v>944</v>
      </c>
      <c r="C925" s="212">
        <v>1969</v>
      </c>
      <c r="D925" s="35" t="s">
        <v>1844</v>
      </c>
      <c r="E925" s="212" t="s">
        <v>16</v>
      </c>
      <c r="F925" s="210">
        <v>2</v>
      </c>
      <c r="G925" s="210">
        <v>2</v>
      </c>
      <c r="H925" s="211">
        <v>974.8</v>
      </c>
      <c r="I925" s="211">
        <v>229.4</v>
      </c>
      <c r="J925" s="211">
        <v>287.60000000000002</v>
      </c>
      <c r="K925" s="211">
        <f t="shared" si="300"/>
        <v>4888497.1999999993</v>
      </c>
      <c r="L925" s="211">
        <v>0</v>
      </c>
      <c r="M925" s="211">
        <v>0</v>
      </c>
      <c r="N925" s="211">
        <v>0</v>
      </c>
      <c r="O925" s="211">
        <f>IFERROR(
  IF(LOOKUP(2,1/($R$16:$R925&lt;&gt;""),$R$16:$R925)="12.2026",
    VLOOKUP(LOOKUP(2,1/($B$16:$B925&lt;&gt;""),$B$16:$B925), [1]Лист1!$C$12:$D$1205, 2, 0),
  IF(LOOKUP(2,1/($R$16:$R925&lt;&gt;""),$R$16:$R925)="12.2027",
    VLOOKUP(LOOKUP(2,1/($B$16:$B925&lt;&gt;""),$B$16:$B925), [1]Лист1!$C$1209:$D$2016, 2, 0),
  IF(LOOKUP(2,1/($R$16:$R925&lt;&gt;""),$R$16:$R925)="12.2028",
    VLOOKUP(LOOKUP(2,1/($B$16:$B925&lt;&gt;""),$B$16:$B925), [1]Лист1!$C$2020:$D$2907, 2, 0),
  ""))), "")</f>
        <v>4888497.1999999993</v>
      </c>
      <c r="P925" s="211">
        <f t="shared" si="301"/>
        <v>5014.8719737382025</v>
      </c>
      <c r="Q925" s="211">
        <v>9673</v>
      </c>
      <c r="R925" s="218" t="s">
        <v>563</v>
      </c>
      <c r="V925" s="49"/>
      <c r="W925" s="49"/>
      <c r="X925" s="49"/>
      <c r="Y925" s="49"/>
      <c r="Z925" s="49"/>
      <c r="AA925" s="49"/>
      <c r="AB925" s="49"/>
      <c r="AC925" s="49"/>
      <c r="AD925" s="49"/>
      <c r="AE925" s="49"/>
      <c r="AF925" s="49"/>
      <c r="AG925" s="49"/>
      <c r="AH925" s="49"/>
      <c r="AI925" s="49"/>
      <c r="AJ925" s="49"/>
      <c r="AK925" s="49"/>
      <c r="AL925" s="49"/>
      <c r="AM925" s="49"/>
      <c r="AN925" s="49"/>
      <c r="AO925" s="49"/>
      <c r="AP925" s="49"/>
      <c r="AQ925" s="49"/>
      <c r="AR925" s="49"/>
      <c r="AS925" s="49"/>
      <c r="AT925" s="49"/>
      <c r="AU925" s="49"/>
      <c r="AV925" s="49"/>
      <c r="AW925" s="49"/>
      <c r="AX925" s="49"/>
      <c r="AY925" s="49"/>
      <c r="AZ925" s="49"/>
      <c r="BA925" s="49"/>
      <c r="BB925" s="49"/>
      <c r="BC925" s="49"/>
      <c r="BD925" s="49"/>
      <c r="BE925" s="49"/>
      <c r="BF925" s="49"/>
      <c r="BG925" s="49"/>
      <c r="BH925" s="49"/>
      <c r="BI925" s="49"/>
      <c r="BJ925" s="49"/>
      <c r="BK925" s="49"/>
      <c r="BL925" s="49"/>
      <c r="BM925" s="49"/>
      <c r="BN925" s="49"/>
      <c r="BO925" s="49"/>
      <c r="BP925" s="49"/>
      <c r="BQ925" s="49"/>
      <c r="BR925" s="49"/>
      <c r="BS925" s="49"/>
      <c r="BT925" s="49"/>
      <c r="BU925" s="49"/>
      <c r="BV925" s="49"/>
      <c r="BW925" s="49"/>
      <c r="BX925" s="49"/>
      <c r="BY925" s="49"/>
      <c r="BZ925" s="49"/>
      <c r="CA925" s="49"/>
      <c r="CB925" s="49"/>
      <c r="CC925" s="49"/>
      <c r="CD925" s="49"/>
      <c r="CE925" s="49"/>
      <c r="CF925" s="49"/>
      <c r="CG925" s="49"/>
      <c r="CH925" s="49"/>
      <c r="CI925" s="49"/>
      <c r="CJ925" s="49"/>
      <c r="CK925" s="49"/>
      <c r="CL925" s="49"/>
      <c r="CM925" s="49"/>
      <c r="CN925" s="49"/>
      <c r="CO925" s="49"/>
      <c r="CP925" s="49"/>
      <c r="CQ925" s="49"/>
      <c r="CR925" s="49"/>
      <c r="CS925" s="49"/>
      <c r="CT925" s="49"/>
      <c r="CU925" s="49"/>
      <c r="CV925" s="49"/>
      <c r="CW925" s="49"/>
      <c r="CX925" s="49"/>
      <c r="CY925" s="49"/>
      <c r="CZ925" s="49"/>
      <c r="DA925" s="49"/>
      <c r="DB925" s="49"/>
      <c r="DC925" s="49"/>
      <c r="DD925" s="49"/>
      <c r="DE925" s="49"/>
      <c r="DF925" s="49"/>
      <c r="DG925" s="49"/>
      <c r="DH925" s="49"/>
      <c r="DI925" s="49"/>
      <c r="DJ925" s="49"/>
      <c r="DK925" s="49"/>
      <c r="DL925" s="49"/>
      <c r="DM925" s="49"/>
      <c r="DN925" s="49"/>
      <c r="DO925" s="49"/>
      <c r="DP925" s="49"/>
      <c r="DQ925" s="49"/>
      <c r="DR925" s="49"/>
      <c r="DS925" s="49"/>
      <c r="DT925" s="49"/>
      <c r="DU925" s="49"/>
      <c r="DV925" s="49"/>
      <c r="DW925" s="49"/>
      <c r="DX925" s="49"/>
      <c r="DY925" s="49"/>
      <c r="DZ925" s="49"/>
      <c r="EA925" s="49"/>
      <c r="EB925" s="49"/>
      <c r="EC925" s="49"/>
      <c r="ED925" s="49"/>
      <c r="EE925" s="49"/>
      <c r="EF925" s="49"/>
      <c r="EG925" s="49"/>
      <c r="EH925" s="49"/>
      <c r="EI925" s="49"/>
      <c r="EJ925" s="49"/>
      <c r="EK925" s="49"/>
      <c r="EL925" s="49"/>
      <c r="EM925" s="49"/>
      <c r="EN925" s="49"/>
      <c r="EO925" s="49"/>
      <c r="EP925" s="49"/>
      <c r="EQ925" s="49"/>
      <c r="ER925" s="49"/>
      <c r="ES925" s="49"/>
      <c r="ET925" s="49"/>
      <c r="EU925" s="49"/>
      <c r="EV925" s="49"/>
      <c r="EW925" s="49"/>
      <c r="EX925" s="49"/>
      <c r="EY925" s="49"/>
      <c r="EZ925" s="49"/>
      <c r="FA925" s="49"/>
      <c r="FB925" s="49"/>
      <c r="FC925" s="49"/>
      <c r="FD925" s="49"/>
      <c r="FE925" s="49"/>
      <c r="FF925" s="49"/>
      <c r="FG925" s="49"/>
      <c r="FH925" s="49"/>
      <c r="FI925" s="49"/>
      <c r="FJ925" s="49"/>
      <c r="FK925" s="49"/>
      <c r="FL925" s="49"/>
      <c r="FM925" s="49"/>
      <c r="FN925" s="49"/>
      <c r="FO925" s="49"/>
      <c r="FP925" s="49"/>
      <c r="FQ925" s="49"/>
      <c r="FR925" s="49"/>
      <c r="FS925" s="49"/>
      <c r="FT925" s="49"/>
      <c r="FU925" s="49"/>
      <c r="FV925" s="49"/>
      <c r="FW925" s="49"/>
      <c r="FX925" s="49"/>
      <c r="FY925" s="49"/>
      <c r="FZ925" s="49"/>
      <c r="GA925" s="49"/>
      <c r="GB925" s="49"/>
      <c r="GC925" s="49"/>
      <c r="GD925" s="49"/>
      <c r="GE925" s="49"/>
      <c r="GF925" s="49"/>
      <c r="GG925" s="49"/>
      <c r="GH925" s="49"/>
      <c r="GI925" s="49"/>
      <c r="GJ925" s="49"/>
      <c r="GK925" s="49"/>
      <c r="GL925" s="49"/>
      <c r="GM925" s="49"/>
      <c r="GN925" s="49"/>
      <c r="GO925" s="49"/>
      <c r="GP925" s="49"/>
      <c r="GQ925" s="49"/>
      <c r="GR925" s="49"/>
      <c r="GS925" s="49"/>
      <c r="GT925" s="49"/>
      <c r="GU925" s="49"/>
      <c r="GV925" s="49"/>
      <c r="GW925" s="49"/>
      <c r="GX925" s="49"/>
      <c r="GY925" s="49"/>
    </row>
    <row r="926" spans="1:207" s="48" customFormat="1" ht="30" customHeight="1" x14ac:dyDescent="0.25">
      <c r="A926" s="212">
        <f>IF(B926&lt;&gt;"",MAX(A$1:A925)+1,"")</f>
        <v>825</v>
      </c>
      <c r="B926" s="223" t="s">
        <v>2649</v>
      </c>
      <c r="C926" s="212">
        <v>1963</v>
      </c>
      <c r="D926" s="35" t="s">
        <v>1844</v>
      </c>
      <c r="E926" s="212" t="s">
        <v>16</v>
      </c>
      <c r="F926" s="210">
        <v>3</v>
      </c>
      <c r="G926" s="210">
        <v>2</v>
      </c>
      <c r="H926" s="211">
        <v>1453.4</v>
      </c>
      <c r="I926" s="211">
        <v>0</v>
      </c>
      <c r="J926" s="211">
        <v>616.5</v>
      </c>
      <c r="K926" s="211">
        <f t="shared" si="300"/>
        <v>9475246.1999999993</v>
      </c>
      <c r="L926" s="211">
        <v>0</v>
      </c>
      <c r="M926" s="211">
        <v>0</v>
      </c>
      <c r="N926" s="211">
        <v>0</v>
      </c>
      <c r="O926" s="211">
        <f>IFERROR(
  IF(LOOKUP(2,1/($R$16:$R926&lt;&gt;""),$R$16:$R926)="12.2026",
    VLOOKUP(LOOKUP(2,1/($B$16:$B926&lt;&gt;""),$B$16:$B926), [1]Лист1!$C$12:$D$1205, 2, 0),
  IF(LOOKUP(2,1/($R$16:$R926&lt;&gt;""),$R$16:$R926)="12.2027",
    VLOOKUP(LOOKUP(2,1/($B$16:$B926&lt;&gt;""),$B$16:$B926), [1]Лист1!$C$1209:$D$2016, 2, 0),
  IF(LOOKUP(2,1/($R$16:$R926&lt;&gt;""),$R$16:$R926)="12.2028",
    VLOOKUP(LOOKUP(2,1/($B$16:$B926&lt;&gt;""),$B$16:$B926), [1]Лист1!$C$2020:$D$2907, 2, 0),
  ""))), "")</f>
        <v>9475246.1999999993</v>
      </c>
      <c r="P926" s="211">
        <f t="shared" si="301"/>
        <v>6519.3657630383914</v>
      </c>
      <c r="Q926" s="211">
        <v>9673</v>
      </c>
      <c r="R926" s="218" t="s">
        <v>564</v>
      </c>
      <c r="V926" s="49"/>
      <c r="W926" s="49"/>
      <c r="X926" s="49"/>
      <c r="Y926" s="49"/>
      <c r="Z926" s="49"/>
      <c r="AA926" s="49"/>
      <c r="AB926" s="49"/>
      <c r="AC926" s="49"/>
      <c r="AD926" s="49"/>
      <c r="AE926" s="49"/>
      <c r="AF926" s="49"/>
      <c r="AG926" s="49"/>
      <c r="AH926" s="49"/>
      <c r="AI926" s="49"/>
      <c r="AJ926" s="49"/>
      <c r="AK926" s="49"/>
      <c r="AL926" s="49"/>
      <c r="AM926" s="49"/>
      <c r="AN926" s="49"/>
      <c r="AO926" s="49"/>
      <c r="AP926" s="49"/>
      <c r="AQ926" s="49"/>
      <c r="AR926" s="49"/>
      <c r="AS926" s="49"/>
      <c r="AT926" s="49"/>
      <c r="AU926" s="49"/>
      <c r="AV926" s="49"/>
      <c r="AW926" s="49"/>
      <c r="AX926" s="49"/>
      <c r="AY926" s="49"/>
      <c r="AZ926" s="49"/>
      <c r="BA926" s="49"/>
      <c r="BB926" s="49"/>
      <c r="BC926" s="49"/>
      <c r="BD926" s="49"/>
      <c r="BE926" s="49"/>
      <c r="BF926" s="49"/>
      <c r="BG926" s="49"/>
      <c r="BH926" s="49"/>
      <c r="BI926" s="49"/>
      <c r="BJ926" s="49"/>
      <c r="BK926" s="49"/>
      <c r="BL926" s="49"/>
      <c r="BM926" s="49"/>
      <c r="BN926" s="49"/>
      <c r="BO926" s="49"/>
      <c r="BP926" s="49"/>
      <c r="BQ926" s="49"/>
      <c r="BR926" s="49"/>
      <c r="BS926" s="49"/>
      <c r="BT926" s="49"/>
      <c r="BU926" s="49"/>
      <c r="BV926" s="49"/>
      <c r="BW926" s="49"/>
      <c r="BX926" s="49"/>
      <c r="BY926" s="49"/>
      <c r="BZ926" s="49"/>
      <c r="CA926" s="49"/>
      <c r="CB926" s="49"/>
      <c r="CC926" s="49"/>
      <c r="CD926" s="49"/>
      <c r="CE926" s="49"/>
      <c r="CF926" s="49"/>
      <c r="CG926" s="49"/>
      <c r="CH926" s="49"/>
      <c r="CI926" s="49"/>
      <c r="CJ926" s="49"/>
      <c r="CK926" s="49"/>
      <c r="CL926" s="49"/>
      <c r="CM926" s="49"/>
      <c r="CN926" s="49"/>
      <c r="CO926" s="49"/>
      <c r="CP926" s="49"/>
      <c r="CQ926" s="49"/>
      <c r="CR926" s="49"/>
      <c r="CS926" s="49"/>
      <c r="CT926" s="49"/>
      <c r="CU926" s="49"/>
      <c r="CV926" s="49"/>
      <c r="CW926" s="49"/>
      <c r="CX926" s="49"/>
      <c r="CY926" s="49"/>
      <c r="CZ926" s="49"/>
      <c r="DA926" s="49"/>
      <c r="DB926" s="49"/>
      <c r="DC926" s="49"/>
      <c r="DD926" s="49"/>
      <c r="DE926" s="49"/>
      <c r="DF926" s="49"/>
      <c r="DG926" s="49"/>
      <c r="DH926" s="49"/>
      <c r="DI926" s="49"/>
      <c r="DJ926" s="49"/>
      <c r="DK926" s="49"/>
      <c r="DL926" s="49"/>
      <c r="DM926" s="49"/>
      <c r="DN926" s="49"/>
      <c r="DO926" s="49"/>
      <c r="DP926" s="49"/>
      <c r="DQ926" s="49"/>
      <c r="DR926" s="49"/>
      <c r="DS926" s="49"/>
      <c r="DT926" s="49"/>
      <c r="DU926" s="49"/>
      <c r="DV926" s="49"/>
      <c r="DW926" s="49"/>
      <c r="DX926" s="49"/>
      <c r="DY926" s="49"/>
      <c r="DZ926" s="49"/>
      <c r="EA926" s="49"/>
      <c r="EB926" s="49"/>
      <c r="EC926" s="49"/>
      <c r="ED926" s="49"/>
      <c r="EE926" s="49"/>
      <c r="EF926" s="49"/>
      <c r="EG926" s="49"/>
      <c r="EH926" s="49"/>
      <c r="EI926" s="49"/>
      <c r="EJ926" s="49"/>
      <c r="EK926" s="49"/>
      <c r="EL926" s="49"/>
      <c r="EM926" s="49"/>
      <c r="EN926" s="49"/>
      <c r="EO926" s="49"/>
      <c r="EP926" s="49"/>
      <c r="EQ926" s="49"/>
      <c r="ER926" s="49"/>
      <c r="ES926" s="49"/>
      <c r="ET926" s="49"/>
      <c r="EU926" s="49"/>
      <c r="EV926" s="49"/>
      <c r="EW926" s="49"/>
      <c r="EX926" s="49"/>
      <c r="EY926" s="49"/>
      <c r="EZ926" s="49"/>
      <c r="FA926" s="49"/>
      <c r="FB926" s="49"/>
      <c r="FC926" s="49"/>
      <c r="FD926" s="49"/>
      <c r="FE926" s="49"/>
      <c r="FF926" s="49"/>
      <c r="FG926" s="49"/>
      <c r="FH926" s="49"/>
      <c r="FI926" s="49"/>
      <c r="FJ926" s="49"/>
      <c r="FK926" s="49"/>
      <c r="FL926" s="49"/>
      <c r="FM926" s="49"/>
      <c r="FN926" s="49"/>
      <c r="FO926" s="49"/>
      <c r="FP926" s="49"/>
      <c r="FQ926" s="49"/>
      <c r="FR926" s="49"/>
      <c r="FS926" s="49"/>
      <c r="FT926" s="49"/>
      <c r="FU926" s="49"/>
      <c r="FV926" s="49"/>
      <c r="FW926" s="49"/>
      <c r="FX926" s="49"/>
      <c r="FY926" s="49"/>
      <c r="FZ926" s="49"/>
      <c r="GA926" s="49"/>
      <c r="GB926" s="49"/>
      <c r="GC926" s="49"/>
      <c r="GD926" s="49"/>
      <c r="GE926" s="49"/>
      <c r="GF926" s="49"/>
      <c r="GG926" s="49"/>
      <c r="GH926" s="49"/>
      <c r="GI926" s="49"/>
      <c r="GJ926" s="49"/>
      <c r="GK926" s="49"/>
      <c r="GL926" s="49"/>
      <c r="GM926" s="49"/>
      <c r="GN926" s="49"/>
      <c r="GO926" s="49"/>
      <c r="GP926" s="49"/>
      <c r="GQ926" s="49"/>
      <c r="GR926" s="49"/>
      <c r="GS926" s="49"/>
      <c r="GT926" s="49"/>
      <c r="GU926" s="49"/>
      <c r="GV926" s="49"/>
      <c r="GW926" s="49"/>
      <c r="GX926" s="49"/>
      <c r="GY926" s="49"/>
    </row>
    <row r="927" spans="1:207" s="20" customFormat="1" ht="30" customHeight="1" x14ac:dyDescent="0.25">
      <c r="A927" s="212">
        <f>IF(B927&lt;&gt;"",MAX(A$1:A926)+1,"")</f>
        <v>826</v>
      </c>
      <c r="B927" s="223" t="s">
        <v>945</v>
      </c>
      <c r="C927" s="212">
        <v>1971</v>
      </c>
      <c r="D927" s="35" t="s">
        <v>1844</v>
      </c>
      <c r="E927" s="212" t="s">
        <v>16</v>
      </c>
      <c r="F927" s="210">
        <v>2</v>
      </c>
      <c r="G927" s="210">
        <v>2</v>
      </c>
      <c r="H927" s="211">
        <v>791.6</v>
      </c>
      <c r="I927" s="211">
        <v>0</v>
      </c>
      <c r="J927" s="211">
        <v>439.1</v>
      </c>
      <c r="K927" s="211">
        <f t="shared" si="300"/>
        <v>5603034.7999999998</v>
      </c>
      <c r="L927" s="211">
        <v>0</v>
      </c>
      <c r="M927" s="211">
        <v>0</v>
      </c>
      <c r="N927" s="211">
        <v>0</v>
      </c>
      <c r="O927" s="211">
        <f>IFERROR(
  IF(LOOKUP(2,1/($R$16:$R927&lt;&gt;""),$R$16:$R927)="12.2026",
    VLOOKUP(LOOKUP(2,1/($B$16:$B927&lt;&gt;""),$B$16:$B927), [1]Лист1!$C$12:$D$1205, 2, 0),
  IF(LOOKUP(2,1/($R$16:$R927&lt;&gt;""),$R$16:$R927)="12.2027",
    VLOOKUP(LOOKUP(2,1/($B$16:$B927&lt;&gt;""),$B$16:$B927), [1]Лист1!$C$1209:$D$2016, 2, 0),
  IF(LOOKUP(2,1/($R$16:$R927&lt;&gt;""),$R$16:$R927)="12.2028",
    VLOOKUP(LOOKUP(2,1/($B$16:$B927&lt;&gt;""),$B$16:$B927), [1]Лист1!$C$2020:$D$2907, 2, 0),
  ""))), "")</f>
        <v>5603034.7999999998</v>
      </c>
      <c r="P927" s="211">
        <f t="shared" si="301"/>
        <v>7078.1136937847396</v>
      </c>
      <c r="Q927" s="211">
        <v>9673</v>
      </c>
      <c r="R927" s="218" t="s">
        <v>563</v>
      </c>
      <c r="S927" s="38"/>
    </row>
    <row r="928" spans="1:207" s="48" customFormat="1" ht="30" customHeight="1" x14ac:dyDescent="0.25">
      <c r="A928" s="212">
        <f>IF(B928&lt;&gt;"",MAX(A$1:A927)+1,"")</f>
        <v>827</v>
      </c>
      <c r="B928" s="223" t="s">
        <v>946</v>
      </c>
      <c r="C928" s="212">
        <v>1969</v>
      </c>
      <c r="D928" s="35" t="s">
        <v>1844</v>
      </c>
      <c r="E928" s="212" t="s">
        <v>16</v>
      </c>
      <c r="F928" s="210">
        <v>2</v>
      </c>
      <c r="G928" s="210">
        <v>2</v>
      </c>
      <c r="H928" s="211">
        <v>772.7</v>
      </c>
      <c r="I928" s="211">
        <v>225.2</v>
      </c>
      <c r="J928" s="211">
        <v>296</v>
      </c>
      <c r="K928" s="211">
        <f t="shared" si="300"/>
        <v>2734383.1</v>
      </c>
      <c r="L928" s="211">
        <v>0</v>
      </c>
      <c r="M928" s="211">
        <v>0</v>
      </c>
      <c r="N928" s="211">
        <v>0</v>
      </c>
      <c r="O928" s="211">
        <f>IFERROR(
  IF(LOOKUP(2,1/($R$16:$R928&lt;&gt;""),$R$16:$R928)="12.2026",
    VLOOKUP(LOOKUP(2,1/($B$16:$B928&lt;&gt;""),$B$16:$B928), [1]Лист1!$C$12:$D$1205, 2, 0),
  IF(LOOKUP(2,1/($R$16:$R928&lt;&gt;""),$R$16:$R928)="12.2027",
    VLOOKUP(LOOKUP(2,1/($B$16:$B928&lt;&gt;""),$B$16:$B928), [1]Лист1!$C$1209:$D$2016, 2, 0),
  IF(LOOKUP(2,1/($R$16:$R928&lt;&gt;""),$R$16:$R928)="12.2028",
    VLOOKUP(LOOKUP(2,1/($B$16:$B928&lt;&gt;""),$B$16:$B928), [1]Лист1!$C$2020:$D$2907, 2, 0),
  ""))), "")</f>
        <v>2734383.1</v>
      </c>
      <c r="P928" s="211">
        <f t="shared" si="301"/>
        <v>3538.7383201760063</v>
      </c>
      <c r="Q928" s="211">
        <v>9673</v>
      </c>
      <c r="R928" s="218" t="s">
        <v>563</v>
      </c>
      <c r="V928" s="49"/>
      <c r="W928" s="49"/>
      <c r="X928" s="49"/>
      <c r="Y928" s="49"/>
      <c r="Z928" s="49"/>
      <c r="AA928" s="49"/>
      <c r="AB928" s="49"/>
      <c r="AC928" s="49"/>
      <c r="AD928" s="49"/>
      <c r="AE928" s="49"/>
      <c r="AF928" s="49"/>
      <c r="AG928" s="49"/>
      <c r="AH928" s="49"/>
      <c r="AI928" s="49"/>
      <c r="AJ928" s="49"/>
      <c r="AK928" s="49"/>
      <c r="AL928" s="49"/>
      <c r="AM928" s="49"/>
      <c r="AN928" s="49"/>
      <c r="AO928" s="49"/>
      <c r="AP928" s="49"/>
      <c r="AQ928" s="49"/>
      <c r="AR928" s="49"/>
      <c r="AS928" s="49"/>
      <c r="AT928" s="49"/>
      <c r="AU928" s="49"/>
      <c r="AV928" s="49"/>
      <c r="AW928" s="49"/>
      <c r="AX928" s="49"/>
      <c r="AY928" s="49"/>
      <c r="AZ928" s="49"/>
      <c r="BA928" s="49"/>
      <c r="BB928" s="49"/>
      <c r="BC928" s="49"/>
      <c r="BD928" s="49"/>
      <c r="BE928" s="49"/>
      <c r="BF928" s="49"/>
      <c r="BG928" s="49"/>
      <c r="BH928" s="49"/>
      <c r="BI928" s="49"/>
      <c r="BJ928" s="49"/>
      <c r="BK928" s="49"/>
      <c r="BL928" s="49"/>
      <c r="BM928" s="49"/>
      <c r="BN928" s="49"/>
      <c r="BO928" s="49"/>
      <c r="BP928" s="49"/>
      <c r="BQ928" s="49"/>
      <c r="BR928" s="49"/>
      <c r="BS928" s="49"/>
      <c r="BT928" s="49"/>
      <c r="BU928" s="49"/>
      <c r="BV928" s="49"/>
      <c r="BW928" s="49"/>
      <c r="BX928" s="49"/>
      <c r="BY928" s="49"/>
      <c r="BZ928" s="49"/>
      <c r="CA928" s="49"/>
      <c r="CB928" s="49"/>
      <c r="CC928" s="49"/>
      <c r="CD928" s="49"/>
      <c r="CE928" s="49"/>
      <c r="CF928" s="49"/>
      <c r="CG928" s="49"/>
      <c r="CH928" s="49"/>
      <c r="CI928" s="49"/>
      <c r="CJ928" s="49"/>
      <c r="CK928" s="49"/>
      <c r="CL928" s="49"/>
      <c r="CM928" s="49"/>
      <c r="CN928" s="49"/>
      <c r="CO928" s="49"/>
      <c r="CP928" s="49"/>
      <c r="CQ928" s="49"/>
      <c r="CR928" s="49"/>
      <c r="CS928" s="49"/>
      <c r="CT928" s="49"/>
      <c r="CU928" s="49"/>
      <c r="CV928" s="49"/>
      <c r="CW928" s="49"/>
      <c r="CX928" s="49"/>
      <c r="CY928" s="49"/>
      <c r="CZ928" s="49"/>
      <c r="DA928" s="49"/>
      <c r="DB928" s="49"/>
      <c r="DC928" s="49"/>
      <c r="DD928" s="49"/>
      <c r="DE928" s="49"/>
      <c r="DF928" s="49"/>
      <c r="DG928" s="49"/>
      <c r="DH928" s="49"/>
      <c r="DI928" s="49"/>
      <c r="DJ928" s="49"/>
      <c r="DK928" s="49"/>
      <c r="DL928" s="49"/>
      <c r="DM928" s="49"/>
      <c r="DN928" s="49"/>
      <c r="DO928" s="49"/>
      <c r="DP928" s="49"/>
      <c r="DQ928" s="49"/>
      <c r="DR928" s="49"/>
      <c r="DS928" s="49"/>
      <c r="DT928" s="49"/>
      <c r="DU928" s="49"/>
      <c r="DV928" s="49"/>
      <c r="DW928" s="49"/>
      <c r="DX928" s="49"/>
      <c r="DY928" s="49"/>
      <c r="DZ928" s="49"/>
      <c r="EA928" s="49"/>
      <c r="EB928" s="49"/>
      <c r="EC928" s="49"/>
      <c r="ED928" s="49"/>
      <c r="EE928" s="49"/>
      <c r="EF928" s="49"/>
      <c r="EG928" s="49"/>
      <c r="EH928" s="49"/>
      <c r="EI928" s="49"/>
      <c r="EJ928" s="49"/>
      <c r="EK928" s="49"/>
      <c r="EL928" s="49"/>
      <c r="EM928" s="49"/>
      <c r="EN928" s="49"/>
      <c r="EO928" s="49"/>
      <c r="EP928" s="49"/>
      <c r="EQ928" s="49"/>
      <c r="ER928" s="49"/>
      <c r="ES928" s="49"/>
      <c r="ET928" s="49"/>
      <c r="EU928" s="49"/>
      <c r="EV928" s="49"/>
      <c r="EW928" s="49"/>
      <c r="EX928" s="49"/>
      <c r="EY928" s="49"/>
      <c r="EZ928" s="49"/>
      <c r="FA928" s="49"/>
      <c r="FB928" s="49"/>
      <c r="FC928" s="49"/>
      <c r="FD928" s="49"/>
      <c r="FE928" s="49"/>
      <c r="FF928" s="49"/>
      <c r="FG928" s="49"/>
      <c r="FH928" s="49"/>
      <c r="FI928" s="49"/>
      <c r="FJ928" s="49"/>
      <c r="FK928" s="49"/>
      <c r="FL928" s="49"/>
      <c r="FM928" s="49"/>
      <c r="FN928" s="49"/>
      <c r="FO928" s="49"/>
      <c r="FP928" s="49"/>
      <c r="FQ928" s="49"/>
      <c r="FR928" s="49"/>
      <c r="FS928" s="49"/>
      <c r="FT928" s="49"/>
      <c r="FU928" s="49"/>
      <c r="FV928" s="49"/>
      <c r="FW928" s="49"/>
      <c r="FX928" s="49"/>
      <c r="FY928" s="49"/>
      <c r="FZ928" s="49"/>
      <c r="GA928" s="49"/>
      <c r="GB928" s="49"/>
      <c r="GC928" s="49"/>
      <c r="GD928" s="49"/>
      <c r="GE928" s="49"/>
      <c r="GF928" s="49"/>
      <c r="GG928" s="49"/>
      <c r="GH928" s="49"/>
      <c r="GI928" s="49"/>
      <c r="GJ928" s="49"/>
      <c r="GK928" s="49"/>
      <c r="GL928" s="49"/>
      <c r="GM928" s="49"/>
      <c r="GN928" s="49"/>
      <c r="GO928" s="49"/>
      <c r="GP928" s="49"/>
      <c r="GQ928" s="49"/>
      <c r="GR928" s="49"/>
      <c r="GS928" s="49"/>
      <c r="GT928" s="49"/>
      <c r="GU928" s="49"/>
      <c r="GV928" s="49"/>
      <c r="GW928" s="49"/>
      <c r="GX928" s="49"/>
      <c r="GY928" s="49"/>
    </row>
    <row r="929" spans="1:207" s="20" customFormat="1" ht="30" customHeight="1" x14ac:dyDescent="0.25">
      <c r="A929" s="285">
        <f>IF(B929&lt;&gt;"",MAX(A$1:A928)+1,"")</f>
        <v>828</v>
      </c>
      <c r="B929" s="283" t="s">
        <v>947</v>
      </c>
      <c r="C929" s="285">
        <v>1979</v>
      </c>
      <c r="D929" s="35" t="s">
        <v>1844</v>
      </c>
      <c r="E929" s="285" t="s">
        <v>16</v>
      </c>
      <c r="F929" s="287">
        <v>2</v>
      </c>
      <c r="G929" s="287">
        <v>2</v>
      </c>
      <c r="H929" s="282">
        <v>1317.4</v>
      </c>
      <c r="I929" s="282">
        <v>355.5</v>
      </c>
      <c r="J929" s="282">
        <v>485.7</v>
      </c>
      <c r="K929" s="282">
        <f t="shared" si="300"/>
        <v>4923482.2</v>
      </c>
      <c r="L929" s="282">
        <v>0</v>
      </c>
      <c r="M929" s="282">
        <v>0</v>
      </c>
      <c r="N929" s="282">
        <v>0</v>
      </c>
      <c r="O929" s="282">
        <f>IFERROR(
  IF(LOOKUP(2,1/($R$16:$R929&lt;&gt;""),$R$16:$R929)="12.2026",
    VLOOKUP(LOOKUP(2,1/($B$16:$B929&lt;&gt;""),$B$16:$B929), [1]Лист1!$C$12:$D$1205, 2, 0),
  IF(LOOKUP(2,1/($R$16:$R929&lt;&gt;""),$R$16:$R929)="12.2027",
    VLOOKUP(LOOKUP(2,1/($B$16:$B929&lt;&gt;""),$B$16:$B929), [1]Лист1!$C$1209:$D$2016, 2, 0),
  IF(LOOKUP(2,1/($R$16:$R929&lt;&gt;""),$R$16:$R929)="12.2028",
    VLOOKUP(LOOKUP(2,1/($B$16:$B929&lt;&gt;""),$B$16:$B929), [1]Лист1!$C$2020:$D$2907, 2, 0),
  ""))), "")</f>
        <v>4923482.2</v>
      </c>
      <c r="P929" s="282">
        <f t="shared" si="301"/>
        <v>3737.2720510095642</v>
      </c>
      <c r="Q929" s="282">
        <v>9673</v>
      </c>
      <c r="R929" s="294" t="s">
        <v>563</v>
      </c>
      <c r="S929" s="38"/>
    </row>
    <row r="930" spans="1:207" s="48" customFormat="1" ht="30" customHeight="1" x14ac:dyDescent="0.25">
      <c r="A930" s="212">
        <f>IF(B930&lt;&gt;"",MAX(A$1:A929)+1,"")</f>
        <v>829</v>
      </c>
      <c r="B930" s="223" t="s">
        <v>923</v>
      </c>
      <c r="C930" s="212">
        <v>1983</v>
      </c>
      <c r="D930" s="35" t="s">
        <v>1844</v>
      </c>
      <c r="E930" s="212" t="s">
        <v>18</v>
      </c>
      <c r="F930" s="210">
        <v>2</v>
      </c>
      <c r="G930" s="210">
        <v>2</v>
      </c>
      <c r="H930" s="211">
        <v>552.4</v>
      </c>
      <c r="I930" s="211">
        <v>247.2</v>
      </c>
      <c r="J930" s="211">
        <v>305.2</v>
      </c>
      <c r="K930" s="211">
        <f t="shared" si="300"/>
        <v>67306.48</v>
      </c>
      <c r="L930" s="211">
        <v>0</v>
      </c>
      <c r="M930" s="211">
        <v>0</v>
      </c>
      <c r="N930" s="211">
        <v>0</v>
      </c>
      <c r="O930" s="211">
        <f>IFERROR(
  IF(LOOKUP(2,1/($R$16:$R930&lt;&gt;""),$R$16:$R930)="12.2026",
    VLOOKUP(LOOKUP(2,1/($B$16:$B930&lt;&gt;""),$B$16:$B930), [1]Лист1!$C$12:$D$1205, 2, 0),
  IF(LOOKUP(2,1/($R$16:$R930&lt;&gt;""),$R$16:$R930)="12.2027",
    VLOOKUP(LOOKUP(2,1/($B$16:$B930&lt;&gt;""),$B$16:$B930), [1]Лист1!$C$1209:$D$2016, 2, 0),
  IF(LOOKUP(2,1/($R$16:$R930&lt;&gt;""),$R$16:$R930)="12.2028",
    VLOOKUP(LOOKUP(2,1/($B$16:$B930&lt;&gt;""),$B$16:$B930), [1]Лист1!$C$2020:$D$2907, 2, 0),
  ""))), "")</f>
        <v>67306.48</v>
      </c>
      <c r="P930" s="211">
        <f t="shared" si="301"/>
        <v>121.84373642288196</v>
      </c>
      <c r="Q930" s="211">
        <v>9673</v>
      </c>
      <c r="R930" s="218" t="s">
        <v>564</v>
      </c>
      <c r="V930" s="49"/>
      <c r="W930" s="49"/>
      <c r="X930" s="49"/>
      <c r="Y930" s="49"/>
      <c r="Z930" s="49"/>
      <c r="AA930" s="49"/>
      <c r="AB930" s="49"/>
      <c r="AC930" s="49"/>
      <c r="AD930" s="49"/>
      <c r="AE930" s="49"/>
      <c r="AF930" s="49"/>
      <c r="AG930" s="49"/>
      <c r="AH930" s="49"/>
      <c r="AI930" s="49"/>
      <c r="AJ930" s="49"/>
      <c r="AK930" s="49"/>
      <c r="AL930" s="49"/>
      <c r="AM930" s="49"/>
      <c r="AN930" s="49"/>
      <c r="AO930" s="49"/>
      <c r="AP930" s="49"/>
      <c r="AQ930" s="49"/>
      <c r="AR930" s="49"/>
      <c r="AS930" s="49"/>
      <c r="AT930" s="49"/>
      <c r="AU930" s="49"/>
      <c r="AV930" s="49"/>
      <c r="AW930" s="49"/>
      <c r="AX930" s="49"/>
      <c r="AY930" s="49"/>
      <c r="AZ930" s="49"/>
      <c r="BA930" s="49"/>
      <c r="BB930" s="49"/>
      <c r="BC930" s="49"/>
      <c r="BD930" s="49"/>
      <c r="BE930" s="49"/>
      <c r="BF930" s="49"/>
      <c r="BG930" s="49"/>
      <c r="BH930" s="49"/>
      <c r="BI930" s="49"/>
      <c r="BJ930" s="49"/>
      <c r="BK930" s="49"/>
      <c r="BL930" s="49"/>
      <c r="BM930" s="49"/>
      <c r="BN930" s="49"/>
      <c r="BO930" s="49"/>
      <c r="BP930" s="49"/>
      <c r="BQ930" s="49"/>
      <c r="BR930" s="49"/>
      <c r="BS930" s="49"/>
      <c r="BT930" s="49"/>
      <c r="BU930" s="49"/>
      <c r="BV930" s="49"/>
      <c r="BW930" s="49"/>
      <c r="BX930" s="49"/>
      <c r="BY930" s="49"/>
      <c r="BZ930" s="49"/>
      <c r="CA930" s="49"/>
      <c r="CB930" s="49"/>
      <c r="CC930" s="49"/>
      <c r="CD930" s="49"/>
      <c r="CE930" s="49"/>
      <c r="CF930" s="49"/>
      <c r="CG930" s="49"/>
      <c r="CH930" s="49"/>
      <c r="CI930" s="49"/>
      <c r="CJ930" s="49"/>
      <c r="CK930" s="49"/>
      <c r="CL930" s="49"/>
      <c r="CM930" s="49"/>
      <c r="CN930" s="49"/>
      <c r="CO930" s="49"/>
      <c r="CP930" s="49"/>
      <c r="CQ930" s="49"/>
      <c r="CR930" s="49"/>
      <c r="CS930" s="49"/>
      <c r="CT930" s="49"/>
      <c r="CU930" s="49"/>
      <c r="CV930" s="49"/>
      <c r="CW930" s="49"/>
      <c r="CX930" s="49"/>
      <c r="CY930" s="49"/>
      <c r="CZ930" s="49"/>
      <c r="DA930" s="49"/>
      <c r="DB930" s="49"/>
      <c r="DC930" s="49"/>
      <c r="DD930" s="49"/>
      <c r="DE930" s="49"/>
      <c r="DF930" s="49"/>
      <c r="DG930" s="49"/>
      <c r="DH930" s="49"/>
      <c r="DI930" s="49"/>
      <c r="DJ930" s="49"/>
      <c r="DK930" s="49"/>
      <c r="DL930" s="49"/>
      <c r="DM930" s="49"/>
      <c r="DN930" s="49"/>
      <c r="DO930" s="49"/>
      <c r="DP930" s="49"/>
      <c r="DQ930" s="49"/>
      <c r="DR930" s="49"/>
      <c r="DS930" s="49"/>
      <c r="DT930" s="49"/>
      <c r="DU930" s="49"/>
      <c r="DV930" s="49"/>
      <c r="DW930" s="49"/>
      <c r="DX930" s="49"/>
      <c r="DY930" s="49"/>
      <c r="DZ930" s="49"/>
      <c r="EA930" s="49"/>
      <c r="EB930" s="49"/>
      <c r="EC930" s="49"/>
      <c r="ED930" s="49"/>
      <c r="EE930" s="49"/>
      <c r="EF930" s="49"/>
      <c r="EG930" s="49"/>
      <c r="EH930" s="49"/>
      <c r="EI930" s="49"/>
      <c r="EJ930" s="49"/>
      <c r="EK930" s="49"/>
      <c r="EL930" s="49"/>
      <c r="EM930" s="49"/>
      <c r="EN930" s="49"/>
      <c r="EO930" s="49"/>
      <c r="EP930" s="49"/>
      <c r="EQ930" s="49"/>
      <c r="ER930" s="49"/>
      <c r="ES930" s="49"/>
      <c r="ET930" s="49"/>
      <c r="EU930" s="49"/>
      <c r="EV930" s="49"/>
      <c r="EW930" s="49"/>
      <c r="EX930" s="49"/>
      <c r="EY930" s="49"/>
      <c r="EZ930" s="49"/>
      <c r="FA930" s="49"/>
      <c r="FB930" s="49"/>
      <c r="FC930" s="49"/>
      <c r="FD930" s="49"/>
      <c r="FE930" s="49"/>
      <c r="FF930" s="49"/>
      <c r="FG930" s="49"/>
      <c r="FH930" s="49"/>
      <c r="FI930" s="49"/>
      <c r="FJ930" s="49"/>
      <c r="FK930" s="49"/>
      <c r="FL930" s="49"/>
      <c r="FM930" s="49"/>
      <c r="FN930" s="49"/>
      <c r="FO930" s="49"/>
      <c r="FP930" s="49"/>
      <c r="FQ930" s="49"/>
      <c r="FR930" s="49"/>
      <c r="FS930" s="49"/>
      <c r="FT930" s="49"/>
      <c r="FU930" s="49"/>
      <c r="FV930" s="49"/>
      <c r="FW930" s="49"/>
      <c r="FX930" s="49"/>
      <c r="FY930" s="49"/>
      <c r="FZ930" s="49"/>
      <c r="GA930" s="49"/>
      <c r="GB930" s="49"/>
      <c r="GC930" s="49"/>
      <c r="GD930" s="49"/>
      <c r="GE930" s="49"/>
      <c r="GF930" s="49"/>
      <c r="GG930" s="49"/>
      <c r="GH930" s="49"/>
      <c r="GI930" s="49"/>
      <c r="GJ930" s="49"/>
      <c r="GK930" s="49"/>
      <c r="GL930" s="49"/>
      <c r="GM930" s="49"/>
      <c r="GN930" s="49"/>
      <c r="GO930" s="49"/>
      <c r="GP930" s="49"/>
      <c r="GQ930" s="49"/>
      <c r="GR930" s="49"/>
      <c r="GS930" s="49"/>
      <c r="GT930" s="49"/>
      <c r="GU930" s="49"/>
      <c r="GV930" s="49"/>
      <c r="GW930" s="49"/>
      <c r="GX930" s="49"/>
      <c r="GY930" s="49"/>
    </row>
    <row r="931" spans="1:207" s="20" customFormat="1" ht="30" customHeight="1" x14ac:dyDescent="0.25">
      <c r="A931" s="212">
        <f>IF(B931&lt;&gt;"",MAX(A$1:A930)+1,"")</f>
        <v>830</v>
      </c>
      <c r="B931" s="223" t="s">
        <v>924</v>
      </c>
      <c r="C931" s="212">
        <v>1968</v>
      </c>
      <c r="D931" s="35" t="s">
        <v>1844</v>
      </c>
      <c r="E931" s="212" t="s">
        <v>16</v>
      </c>
      <c r="F931" s="210">
        <v>2</v>
      </c>
      <c r="G931" s="210">
        <v>2</v>
      </c>
      <c r="H931" s="211">
        <v>618</v>
      </c>
      <c r="I931" s="211">
        <v>0</v>
      </c>
      <c r="J931" s="211">
        <v>350</v>
      </c>
      <c r="K931" s="211">
        <f t="shared" si="300"/>
        <v>74264.47</v>
      </c>
      <c r="L931" s="211">
        <v>0</v>
      </c>
      <c r="M931" s="211">
        <v>0</v>
      </c>
      <c r="N931" s="211">
        <v>0</v>
      </c>
      <c r="O931" s="211">
        <f>IFERROR(
  IF(LOOKUP(2,1/($R$16:$R931&lt;&gt;""),$R$16:$R931)="12.2026",
    VLOOKUP(LOOKUP(2,1/($B$16:$B931&lt;&gt;""),$B$16:$B931), [1]Лист1!$C$12:$D$1205, 2, 0),
  IF(LOOKUP(2,1/($R$16:$R931&lt;&gt;""),$R$16:$R931)="12.2027",
    VLOOKUP(LOOKUP(2,1/($B$16:$B931&lt;&gt;""),$B$16:$B931), [1]Лист1!$C$1209:$D$2016, 2, 0),
  IF(LOOKUP(2,1/($R$16:$R931&lt;&gt;""),$R$16:$R931)="12.2028",
    VLOOKUP(LOOKUP(2,1/($B$16:$B931&lt;&gt;""),$B$16:$B931), [1]Лист1!$C$2020:$D$2907, 2, 0),
  ""))), "")</f>
        <v>74264.47</v>
      </c>
      <c r="P931" s="211">
        <f t="shared" si="301"/>
        <v>120.16904530744337</v>
      </c>
      <c r="Q931" s="211">
        <v>9673</v>
      </c>
      <c r="R931" s="218" t="s">
        <v>564</v>
      </c>
      <c r="S931" s="38"/>
    </row>
    <row r="932" spans="1:207" s="48" customFormat="1" ht="30" customHeight="1" x14ac:dyDescent="0.25">
      <c r="A932" s="212">
        <f>IF(B932&lt;&gt;"",MAX(A$1:A931)+1,"")</f>
        <v>831</v>
      </c>
      <c r="B932" s="223" t="s">
        <v>376</v>
      </c>
      <c r="C932" s="212">
        <v>1966</v>
      </c>
      <c r="D932" s="35" t="s">
        <v>1844</v>
      </c>
      <c r="E932" s="212" t="s">
        <v>16</v>
      </c>
      <c r="F932" s="212">
        <v>2</v>
      </c>
      <c r="G932" s="212">
        <v>2</v>
      </c>
      <c r="H932" s="211">
        <v>308.5</v>
      </c>
      <c r="I932" s="211">
        <v>0</v>
      </c>
      <c r="J932" s="211">
        <v>273.5</v>
      </c>
      <c r="K932" s="211">
        <f t="shared" si="300"/>
        <v>4188050.5</v>
      </c>
      <c r="L932" s="211">
        <v>0</v>
      </c>
      <c r="M932" s="211">
        <v>0</v>
      </c>
      <c r="N932" s="211">
        <v>0</v>
      </c>
      <c r="O932" s="211">
        <f>IFERROR(
  IF(LOOKUP(2,1/($R$16:$R932&lt;&gt;""),$R$16:$R932)="12.2026",
    VLOOKUP(LOOKUP(2,1/($B$16:$B932&lt;&gt;""),$B$16:$B932), [1]Лист1!$C$12:$D$1205, 2, 0),
  IF(LOOKUP(2,1/($R$16:$R932&lt;&gt;""),$R$16:$R932)="12.2027",
    VLOOKUP(LOOKUP(2,1/($B$16:$B932&lt;&gt;""),$B$16:$B932), [1]Лист1!$C$1209:$D$2016, 2, 0),
  IF(LOOKUP(2,1/($R$16:$R932&lt;&gt;""),$R$16:$R932)="12.2028",
    VLOOKUP(LOOKUP(2,1/($B$16:$B932&lt;&gt;""),$B$16:$B932), [1]Лист1!$C$2020:$D$2907, 2, 0),
  ""))), "")</f>
        <v>4188050.5</v>
      </c>
      <c r="P932" s="211">
        <f t="shared" si="301"/>
        <v>13575.528363047002</v>
      </c>
      <c r="Q932" s="211">
        <v>9673</v>
      </c>
      <c r="R932" s="218" t="s">
        <v>564</v>
      </c>
      <c r="V932" s="49"/>
      <c r="W932" s="49"/>
      <c r="X932" s="49"/>
      <c r="Y932" s="49"/>
      <c r="Z932" s="49"/>
      <c r="AA932" s="49"/>
      <c r="AB932" s="49"/>
      <c r="AC932" s="49"/>
      <c r="AD932" s="49"/>
      <c r="AE932" s="49"/>
      <c r="AF932" s="49"/>
      <c r="AG932" s="49"/>
      <c r="AH932" s="49"/>
      <c r="AI932" s="49"/>
      <c r="AJ932" s="49"/>
      <c r="AK932" s="49"/>
      <c r="AL932" s="49"/>
      <c r="AM932" s="49"/>
      <c r="AN932" s="49"/>
      <c r="AO932" s="49"/>
      <c r="AP932" s="49"/>
      <c r="AQ932" s="49"/>
      <c r="AR932" s="49"/>
      <c r="AS932" s="49"/>
      <c r="AT932" s="49"/>
      <c r="AU932" s="49"/>
      <c r="AV932" s="49"/>
      <c r="AW932" s="49"/>
      <c r="AX932" s="49"/>
      <c r="AY932" s="49"/>
      <c r="AZ932" s="49"/>
      <c r="BA932" s="49"/>
      <c r="BB932" s="49"/>
      <c r="BC932" s="49"/>
      <c r="BD932" s="49"/>
      <c r="BE932" s="49"/>
      <c r="BF932" s="49"/>
      <c r="BG932" s="49"/>
      <c r="BH932" s="49"/>
      <c r="BI932" s="49"/>
      <c r="BJ932" s="49"/>
      <c r="BK932" s="49"/>
      <c r="BL932" s="49"/>
      <c r="BM932" s="49"/>
      <c r="BN932" s="49"/>
      <c r="BO932" s="49"/>
      <c r="BP932" s="49"/>
      <c r="BQ932" s="49"/>
      <c r="BR932" s="49"/>
      <c r="BS932" s="49"/>
      <c r="BT932" s="49"/>
      <c r="BU932" s="49"/>
      <c r="BV932" s="49"/>
      <c r="BW932" s="49"/>
      <c r="BX932" s="49"/>
      <c r="BY932" s="49"/>
      <c r="BZ932" s="49"/>
      <c r="CA932" s="49"/>
      <c r="CB932" s="49"/>
      <c r="CC932" s="49"/>
      <c r="CD932" s="49"/>
      <c r="CE932" s="49"/>
      <c r="CF932" s="49"/>
      <c r="CG932" s="49"/>
      <c r="CH932" s="49"/>
      <c r="CI932" s="49"/>
      <c r="CJ932" s="49"/>
      <c r="CK932" s="49"/>
      <c r="CL932" s="49"/>
      <c r="CM932" s="49"/>
      <c r="CN932" s="49"/>
      <c r="CO932" s="49"/>
      <c r="CP932" s="49"/>
      <c r="CQ932" s="49"/>
      <c r="CR932" s="49"/>
      <c r="CS932" s="49"/>
      <c r="CT932" s="49"/>
      <c r="CU932" s="49"/>
      <c r="CV932" s="49"/>
      <c r="CW932" s="49"/>
      <c r="CX932" s="49"/>
      <c r="CY932" s="49"/>
      <c r="CZ932" s="49"/>
      <c r="DA932" s="49"/>
      <c r="DB932" s="49"/>
      <c r="DC932" s="49"/>
      <c r="DD932" s="49"/>
      <c r="DE932" s="49"/>
      <c r="DF932" s="49"/>
      <c r="DG932" s="49"/>
      <c r="DH932" s="49"/>
      <c r="DI932" s="49"/>
      <c r="DJ932" s="49"/>
      <c r="DK932" s="49"/>
      <c r="DL932" s="49"/>
      <c r="DM932" s="49"/>
      <c r="DN932" s="49"/>
      <c r="DO932" s="49"/>
      <c r="DP932" s="49"/>
      <c r="DQ932" s="49"/>
      <c r="DR932" s="49"/>
      <c r="DS932" s="49"/>
      <c r="DT932" s="49"/>
      <c r="DU932" s="49"/>
      <c r="DV932" s="49"/>
      <c r="DW932" s="49"/>
      <c r="DX932" s="49"/>
      <c r="DY932" s="49"/>
      <c r="DZ932" s="49"/>
      <c r="EA932" s="49"/>
      <c r="EB932" s="49"/>
      <c r="EC932" s="49"/>
      <c r="ED932" s="49"/>
      <c r="EE932" s="49"/>
      <c r="EF932" s="49"/>
      <c r="EG932" s="49"/>
      <c r="EH932" s="49"/>
      <c r="EI932" s="49"/>
      <c r="EJ932" s="49"/>
      <c r="EK932" s="49"/>
      <c r="EL932" s="49"/>
      <c r="EM932" s="49"/>
      <c r="EN932" s="49"/>
      <c r="EO932" s="49"/>
      <c r="EP932" s="49"/>
      <c r="EQ932" s="49"/>
      <c r="ER932" s="49"/>
      <c r="ES932" s="49"/>
      <c r="ET932" s="49"/>
      <c r="EU932" s="49"/>
      <c r="EV932" s="49"/>
      <c r="EW932" s="49"/>
      <c r="EX932" s="49"/>
      <c r="EY932" s="49"/>
      <c r="EZ932" s="49"/>
      <c r="FA932" s="49"/>
      <c r="FB932" s="49"/>
      <c r="FC932" s="49"/>
      <c r="FD932" s="49"/>
      <c r="FE932" s="49"/>
      <c r="FF932" s="49"/>
      <c r="FG932" s="49"/>
      <c r="FH932" s="49"/>
      <c r="FI932" s="49"/>
      <c r="FJ932" s="49"/>
      <c r="FK932" s="49"/>
      <c r="FL932" s="49"/>
      <c r="FM932" s="49"/>
      <c r="FN932" s="49"/>
      <c r="FO932" s="49"/>
      <c r="FP932" s="49"/>
      <c r="FQ932" s="49"/>
      <c r="FR932" s="49"/>
      <c r="FS932" s="49"/>
      <c r="FT932" s="49"/>
      <c r="FU932" s="49"/>
      <c r="FV932" s="49"/>
      <c r="FW932" s="49"/>
      <c r="FX932" s="49"/>
      <c r="FY932" s="49"/>
      <c r="FZ932" s="49"/>
      <c r="GA932" s="49"/>
      <c r="GB932" s="49"/>
      <c r="GC932" s="49"/>
      <c r="GD932" s="49"/>
      <c r="GE932" s="49"/>
      <c r="GF932" s="49"/>
      <c r="GG932" s="49"/>
      <c r="GH932" s="49"/>
      <c r="GI932" s="49"/>
      <c r="GJ932" s="49"/>
      <c r="GK932" s="49"/>
      <c r="GL932" s="49"/>
      <c r="GM932" s="49"/>
      <c r="GN932" s="49"/>
      <c r="GO932" s="49"/>
      <c r="GP932" s="49"/>
      <c r="GQ932" s="49"/>
      <c r="GR932" s="49"/>
      <c r="GS932" s="49"/>
      <c r="GT932" s="49"/>
      <c r="GU932" s="49"/>
      <c r="GV932" s="49"/>
      <c r="GW932" s="49"/>
      <c r="GX932" s="49"/>
      <c r="GY932" s="49"/>
    </row>
    <row r="933" spans="1:207" s="20" customFormat="1" ht="30" customHeight="1" x14ac:dyDescent="0.25">
      <c r="A933" s="212">
        <f>IF(B933&lt;&gt;"",MAX(A$1:A932)+1,"")</f>
        <v>832</v>
      </c>
      <c r="B933" s="223" t="s">
        <v>907</v>
      </c>
      <c r="C933" s="212">
        <v>1972</v>
      </c>
      <c r="D933" s="35" t="s">
        <v>1844</v>
      </c>
      <c r="E933" s="212" t="s">
        <v>16</v>
      </c>
      <c r="F933" s="210">
        <v>2</v>
      </c>
      <c r="G933" s="210">
        <v>2</v>
      </c>
      <c r="H933" s="211">
        <v>771.6</v>
      </c>
      <c r="I933" s="211">
        <v>58.12</v>
      </c>
      <c r="J933" s="211">
        <v>713.5</v>
      </c>
      <c r="K933" s="211">
        <f t="shared" si="300"/>
        <v>41835.879999999997</v>
      </c>
      <c r="L933" s="211">
        <v>0</v>
      </c>
      <c r="M933" s="211">
        <v>0</v>
      </c>
      <c r="N933" s="211">
        <v>0</v>
      </c>
      <c r="O933" s="211">
        <f>IFERROR(
  IF(LOOKUP(2,1/($R$16:$R933&lt;&gt;""),$R$16:$R933)="12.2026",
    VLOOKUP(LOOKUP(2,1/($B$16:$B933&lt;&gt;""),$B$16:$B933), [1]Лист1!$C$12:$D$1205, 2, 0),
  IF(LOOKUP(2,1/($R$16:$R933&lt;&gt;""),$R$16:$R933)="12.2027",
    VLOOKUP(LOOKUP(2,1/($B$16:$B933&lt;&gt;""),$B$16:$B933), [1]Лист1!$C$1209:$D$2016, 2, 0),
  IF(LOOKUP(2,1/($R$16:$R933&lt;&gt;""),$R$16:$R933)="12.2028",
    VLOOKUP(LOOKUP(2,1/($B$16:$B933&lt;&gt;""),$B$16:$B933), [1]Лист1!$C$2020:$D$2907, 2, 0),
  ""))), "")</f>
        <v>41835.879999999997</v>
      </c>
      <c r="P933" s="211">
        <f t="shared" si="301"/>
        <v>54.219647485743906</v>
      </c>
      <c r="Q933" s="211">
        <v>9673</v>
      </c>
      <c r="R933" s="218" t="s">
        <v>565</v>
      </c>
      <c r="S933" s="38"/>
    </row>
    <row r="934" spans="1:207" s="20" customFormat="1" ht="30" customHeight="1" x14ac:dyDescent="0.25">
      <c r="A934" s="309">
        <f>IF(B934&lt;&gt;"",MAX(A$1:A933)+1,"")</f>
        <v>833</v>
      </c>
      <c r="B934" s="317" t="s">
        <v>378</v>
      </c>
      <c r="C934" s="309">
        <v>1962</v>
      </c>
      <c r="D934" s="367" t="s">
        <v>1844</v>
      </c>
      <c r="E934" s="309" t="s">
        <v>16</v>
      </c>
      <c r="F934" s="307">
        <v>2</v>
      </c>
      <c r="G934" s="307">
        <v>2</v>
      </c>
      <c r="H934" s="311">
        <v>423.8</v>
      </c>
      <c r="I934" s="311">
        <v>43.8</v>
      </c>
      <c r="J934" s="311">
        <v>380</v>
      </c>
      <c r="K934" s="211">
        <f t="shared" si="298"/>
        <v>4661625</v>
      </c>
      <c r="L934" s="211">
        <v>0</v>
      </c>
      <c r="M934" s="211">
        <v>0</v>
      </c>
      <c r="N934" s="211">
        <v>0</v>
      </c>
      <c r="O934" s="211">
        <f>IFERROR(
  IF(LOOKUP(2,1/($R$16:$R934&lt;&gt;""),$R$16:$R934)="12.2026",
    VLOOKUP(LOOKUP(2,1/($B$16:$B934&lt;&gt;""),$B$16:$B934), [1]Лист1!$C$12:$D$1205, 2, 0),
  IF(LOOKUP(2,1/($R$16:$R934&lt;&gt;""),$R$16:$R934)="12.2027",
    VLOOKUP(LOOKUP(2,1/($B$16:$B934&lt;&gt;""),$B$16:$B934), [1]Лист1!$C$1209:$D$2016, 2, 0),
  IF(LOOKUP(2,1/($R$16:$R934&lt;&gt;""),$R$16:$R934)="12.2028",
    VLOOKUP(LOOKUP(2,1/($B$16:$B934&lt;&gt;""),$B$16:$B934), [1]Лист1!$C$2020:$D$2907, 2, 0),
  ""))), "")</f>
        <v>4661625</v>
      </c>
      <c r="P934" s="211">
        <f t="shared" si="299"/>
        <v>10999.587069372345</v>
      </c>
      <c r="Q934" s="211">
        <v>9673</v>
      </c>
      <c r="R934" s="218" t="s">
        <v>565</v>
      </c>
      <c r="S934" s="38"/>
    </row>
    <row r="935" spans="1:207" s="48" customFormat="1" ht="30" customHeight="1" x14ac:dyDescent="0.25">
      <c r="A935" s="310"/>
      <c r="B935" s="318"/>
      <c r="C935" s="310"/>
      <c r="D935" s="368"/>
      <c r="E935" s="310"/>
      <c r="F935" s="308"/>
      <c r="G935" s="308"/>
      <c r="H935" s="312"/>
      <c r="I935" s="312"/>
      <c r="J935" s="312"/>
      <c r="K935" s="211">
        <f t="shared" si="298"/>
        <v>1694678</v>
      </c>
      <c r="L935" s="211">
        <v>0</v>
      </c>
      <c r="M935" s="211">
        <v>0</v>
      </c>
      <c r="N935" s="211">
        <v>0</v>
      </c>
      <c r="O935" s="211">
        <f>IFERROR(
  IF(LOOKUP(2,1/($R$16:$R935&lt;&gt;""),$R$16:$R935)="12.2026",
    VLOOKUP(LOOKUP(2,1/($B$16:$B935&lt;&gt;""),$B$16:$B935), [1]Лист1!$C$12:$D$1205, 2, 0),
  IF(LOOKUP(2,1/($R$16:$R935&lt;&gt;""),$R$16:$R935)="12.2027",
    VLOOKUP(LOOKUP(2,1/($B$16:$B935&lt;&gt;""),$B$16:$B935), [1]Лист1!$C$1209:$D$2016, 2, 0),
  IF(LOOKUP(2,1/($R$16:$R935&lt;&gt;""),$R$16:$R935)="12.2028",
    VLOOKUP(LOOKUP(2,1/($B$16:$B935&lt;&gt;""),$B$16:$B935), [1]Лист1!$C$2020:$D$2907, 2, 0),
  ""))), "")</f>
        <v>1694678</v>
      </c>
      <c r="P935" s="211">
        <f>K935/H934</f>
        <v>3998.768286927796</v>
      </c>
      <c r="Q935" s="211">
        <v>9673</v>
      </c>
      <c r="R935" s="218" t="s">
        <v>564</v>
      </c>
      <c r="V935" s="49"/>
      <c r="W935" s="49"/>
      <c r="X935" s="49"/>
      <c r="Y935" s="49"/>
      <c r="Z935" s="49"/>
      <c r="AA935" s="49"/>
      <c r="AB935" s="49"/>
      <c r="AC935" s="49"/>
      <c r="AD935" s="49"/>
      <c r="AE935" s="49"/>
      <c r="AF935" s="49"/>
      <c r="AG935" s="49"/>
      <c r="AH935" s="49"/>
      <c r="AI935" s="49"/>
      <c r="AJ935" s="49"/>
      <c r="AK935" s="49"/>
      <c r="AL935" s="49"/>
      <c r="AM935" s="49"/>
      <c r="AN935" s="49"/>
      <c r="AO935" s="49"/>
      <c r="AP935" s="49"/>
      <c r="AQ935" s="49"/>
      <c r="AR935" s="49"/>
      <c r="AS935" s="49"/>
      <c r="AT935" s="49"/>
      <c r="AU935" s="49"/>
      <c r="AV935" s="49"/>
      <c r="AW935" s="49"/>
      <c r="AX935" s="49"/>
      <c r="AY935" s="49"/>
      <c r="AZ935" s="49"/>
      <c r="BA935" s="49"/>
      <c r="BB935" s="49"/>
      <c r="BC935" s="49"/>
      <c r="BD935" s="49"/>
      <c r="BE935" s="49"/>
      <c r="BF935" s="49"/>
      <c r="BG935" s="49"/>
      <c r="BH935" s="49"/>
      <c r="BI935" s="49"/>
      <c r="BJ935" s="49"/>
      <c r="BK935" s="49"/>
      <c r="BL935" s="49"/>
      <c r="BM935" s="49"/>
      <c r="BN935" s="49"/>
      <c r="BO935" s="49"/>
      <c r="BP935" s="49"/>
      <c r="BQ935" s="49"/>
      <c r="BR935" s="49"/>
      <c r="BS935" s="49"/>
      <c r="BT935" s="49"/>
      <c r="BU935" s="49"/>
      <c r="BV935" s="49"/>
      <c r="BW935" s="49"/>
      <c r="BX935" s="49"/>
      <c r="BY935" s="49"/>
      <c r="BZ935" s="49"/>
      <c r="CA935" s="49"/>
      <c r="CB935" s="49"/>
      <c r="CC935" s="49"/>
      <c r="CD935" s="49"/>
      <c r="CE935" s="49"/>
      <c r="CF935" s="49"/>
      <c r="CG935" s="49"/>
      <c r="CH935" s="49"/>
      <c r="CI935" s="49"/>
      <c r="CJ935" s="49"/>
      <c r="CK935" s="49"/>
      <c r="CL935" s="49"/>
      <c r="CM935" s="49"/>
      <c r="CN935" s="49"/>
      <c r="CO935" s="49"/>
      <c r="CP935" s="49"/>
      <c r="CQ935" s="49"/>
      <c r="CR935" s="49"/>
      <c r="CS935" s="49"/>
      <c r="CT935" s="49"/>
      <c r="CU935" s="49"/>
      <c r="CV935" s="49"/>
      <c r="CW935" s="49"/>
      <c r="CX935" s="49"/>
      <c r="CY935" s="49"/>
      <c r="CZ935" s="49"/>
      <c r="DA935" s="49"/>
      <c r="DB935" s="49"/>
      <c r="DC935" s="49"/>
      <c r="DD935" s="49"/>
      <c r="DE935" s="49"/>
      <c r="DF935" s="49"/>
      <c r="DG935" s="49"/>
      <c r="DH935" s="49"/>
      <c r="DI935" s="49"/>
      <c r="DJ935" s="49"/>
      <c r="DK935" s="49"/>
      <c r="DL935" s="49"/>
      <c r="DM935" s="49"/>
      <c r="DN935" s="49"/>
      <c r="DO935" s="49"/>
      <c r="DP935" s="49"/>
      <c r="DQ935" s="49"/>
      <c r="DR935" s="49"/>
      <c r="DS935" s="49"/>
      <c r="DT935" s="49"/>
      <c r="DU935" s="49"/>
      <c r="DV935" s="49"/>
      <c r="DW935" s="49"/>
      <c r="DX935" s="49"/>
      <c r="DY935" s="49"/>
      <c r="DZ935" s="49"/>
      <c r="EA935" s="49"/>
      <c r="EB935" s="49"/>
      <c r="EC935" s="49"/>
      <c r="ED935" s="49"/>
      <c r="EE935" s="49"/>
      <c r="EF935" s="49"/>
      <c r="EG935" s="49"/>
      <c r="EH935" s="49"/>
      <c r="EI935" s="49"/>
      <c r="EJ935" s="49"/>
      <c r="EK935" s="49"/>
      <c r="EL935" s="49"/>
      <c r="EM935" s="49"/>
      <c r="EN935" s="49"/>
      <c r="EO935" s="49"/>
      <c r="EP935" s="49"/>
      <c r="EQ935" s="49"/>
      <c r="ER935" s="49"/>
      <c r="ES935" s="49"/>
      <c r="ET935" s="49"/>
      <c r="EU935" s="49"/>
      <c r="EV935" s="49"/>
      <c r="EW935" s="49"/>
      <c r="EX935" s="49"/>
      <c r="EY935" s="49"/>
      <c r="EZ935" s="49"/>
      <c r="FA935" s="49"/>
      <c r="FB935" s="49"/>
      <c r="FC935" s="49"/>
      <c r="FD935" s="49"/>
      <c r="FE935" s="49"/>
      <c r="FF935" s="49"/>
      <c r="FG935" s="49"/>
      <c r="FH935" s="49"/>
      <c r="FI935" s="49"/>
      <c r="FJ935" s="49"/>
      <c r="FK935" s="49"/>
      <c r="FL935" s="49"/>
      <c r="FM935" s="49"/>
      <c r="FN935" s="49"/>
      <c r="FO935" s="49"/>
      <c r="FP935" s="49"/>
      <c r="FQ935" s="49"/>
      <c r="FR935" s="49"/>
      <c r="FS935" s="49"/>
      <c r="FT935" s="49"/>
      <c r="FU935" s="49"/>
      <c r="FV935" s="49"/>
      <c r="FW935" s="49"/>
      <c r="FX935" s="49"/>
      <c r="FY935" s="49"/>
      <c r="FZ935" s="49"/>
      <c r="GA935" s="49"/>
      <c r="GB935" s="49"/>
      <c r="GC935" s="49"/>
      <c r="GD935" s="49"/>
      <c r="GE935" s="49"/>
      <c r="GF935" s="49"/>
      <c r="GG935" s="49"/>
      <c r="GH935" s="49"/>
      <c r="GI935" s="49"/>
      <c r="GJ935" s="49"/>
      <c r="GK935" s="49"/>
      <c r="GL935" s="49"/>
      <c r="GM935" s="49"/>
      <c r="GN935" s="49"/>
      <c r="GO935" s="49"/>
      <c r="GP935" s="49"/>
      <c r="GQ935" s="49"/>
      <c r="GR935" s="49"/>
      <c r="GS935" s="49"/>
      <c r="GT935" s="49"/>
      <c r="GU935" s="49"/>
      <c r="GV935" s="49"/>
      <c r="GW935" s="49"/>
      <c r="GX935" s="49"/>
      <c r="GY935" s="49"/>
    </row>
    <row r="936" spans="1:207" s="20" customFormat="1" ht="30" customHeight="1" x14ac:dyDescent="0.25">
      <c r="A936" s="309">
        <f>IF(B936&lt;&gt;"",MAX(A$1:A935)+1,"")</f>
        <v>834</v>
      </c>
      <c r="B936" s="317" t="s">
        <v>380</v>
      </c>
      <c r="C936" s="309">
        <v>1961</v>
      </c>
      <c r="D936" s="367" t="s">
        <v>1844</v>
      </c>
      <c r="E936" s="309" t="s">
        <v>16</v>
      </c>
      <c r="F936" s="307">
        <v>2</v>
      </c>
      <c r="G936" s="307">
        <v>1</v>
      </c>
      <c r="H936" s="311">
        <v>299.3</v>
      </c>
      <c r="I936" s="311">
        <v>22.9</v>
      </c>
      <c r="J936" s="311">
        <v>276.39999999999998</v>
      </c>
      <c r="K936" s="211">
        <f t="shared" ref="K936:K937" si="302">SUM(L936:O936)</f>
        <v>1294620.1399999999</v>
      </c>
      <c r="L936" s="211">
        <v>0</v>
      </c>
      <c r="M936" s="211">
        <v>0</v>
      </c>
      <c r="N936" s="211">
        <v>0</v>
      </c>
      <c r="O936" s="211">
        <f>IFERROR(
  IF(LOOKUP(2,1/($R$16:$R936&lt;&gt;""),$R$16:$R936)="12.2026",
    VLOOKUP(LOOKUP(2,1/($B$16:$B936&lt;&gt;""),$B$16:$B936), [1]Лист1!$C$12:$D$1205, 2, 0),
  IF(LOOKUP(2,1/($R$16:$R936&lt;&gt;""),$R$16:$R936)="12.2027",
    VLOOKUP(LOOKUP(2,1/($B$16:$B936&lt;&gt;""),$B$16:$B936), [1]Лист1!$C$1209:$D$2016, 2, 0),
  IF(LOOKUP(2,1/($R$16:$R936&lt;&gt;""),$R$16:$R936)="12.2028",
    VLOOKUP(LOOKUP(2,1/($B$16:$B936&lt;&gt;""),$B$16:$B936), [1]Лист1!$C$2020:$D$2907, 2, 0),
  ""))), "")</f>
        <v>1294620.1399999999</v>
      </c>
      <c r="P936" s="211">
        <f t="shared" ref="P936" si="303">K936/H936</f>
        <v>4325.4932843301031</v>
      </c>
      <c r="Q936" s="211">
        <v>9673</v>
      </c>
      <c r="R936" s="218" t="s">
        <v>565</v>
      </c>
      <c r="S936" s="38"/>
    </row>
    <row r="937" spans="1:207" s="20" customFormat="1" ht="30" customHeight="1" x14ac:dyDescent="0.25">
      <c r="A937" s="310"/>
      <c r="B937" s="318"/>
      <c r="C937" s="310"/>
      <c r="D937" s="368"/>
      <c r="E937" s="310"/>
      <c r="F937" s="308"/>
      <c r="G937" s="308"/>
      <c r="H937" s="312"/>
      <c r="I937" s="312"/>
      <c r="J937" s="312"/>
      <c r="K937" s="211">
        <f t="shared" si="302"/>
        <v>1365423.5</v>
      </c>
      <c r="L937" s="211">
        <v>0</v>
      </c>
      <c r="M937" s="211">
        <v>0</v>
      </c>
      <c r="N937" s="211">
        <v>0</v>
      </c>
      <c r="O937" s="211">
        <f>IFERROR(
  IF(LOOKUP(2,1/($R$16:$R937&lt;&gt;""),$R$16:$R937)="12.2026",
    VLOOKUP(LOOKUP(2,1/($B$16:$B937&lt;&gt;""),$B$16:$B937), [1]Лист1!$C$12:$D$1205, 2, 0),
  IF(LOOKUP(2,1/($R$16:$R937&lt;&gt;""),$R$16:$R937)="12.2027",
    VLOOKUP(LOOKUP(2,1/($B$16:$B937&lt;&gt;""),$B$16:$B937), [1]Лист1!$C$1209:$D$2016, 2, 0),
  IF(LOOKUP(2,1/($R$16:$R937&lt;&gt;""),$R$16:$R937)="12.2028",
    VLOOKUP(LOOKUP(2,1/($B$16:$B937&lt;&gt;""),$B$16:$B937), [1]Лист1!$C$2020:$D$2907, 2, 0),
  ""))), "")</f>
        <v>1365423.5</v>
      </c>
      <c r="P937" s="211">
        <f>K937/H936</f>
        <v>4562.0564650851984</v>
      </c>
      <c r="Q937" s="211">
        <v>9673</v>
      </c>
      <c r="R937" s="218" t="s">
        <v>564</v>
      </c>
      <c r="S937" s="38"/>
    </row>
    <row r="938" spans="1:207" s="48" customFormat="1" ht="30" customHeight="1" x14ac:dyDescent="0.25">
      <c r="A938" s="309">
        <f>IF(B938&lt;&gt;"",MAX(A$1:A937)+1,"")</f>
        <v>835</v>
      </c>
      <c r="B938" s="317" t="s">
        <v>379</v>
      </c>
      <c r="C938" s="309">
        <v>1961</v>
      </c>
      <c r="D938" s="367" t="s">
        <v>1844</v>
      </c>
      <c r="E938" s="309" t="s">
        <v>16</v>
      </c>
      <c r="F938" s="307">
        <v>2</v>
      </c>
      <c r="G938" s="307">
        <v>1</v>
      </c>
      <c r="H938" s="311">
        <v>301</v>
      </c>
      <c r="I938" s="311">
        <v>21.5</v>
      </c>
      <c r="J938" s="311">
        <v>279.5</v>
      </c>
      <c r="K938" s="211">
        <f t="shared" ref="K938" si="304">SUM(L938:O938)</f>
        <v>5074886</v>
      </c>
      <c r="L938" s="211">
        <v>0</v>
      </c>
      <c r="M938" s="211">
        <v>0</v>
      </c>
      <c r="N938" s="211">
        <v>0</v>
      </c>
      <c r="O938" s="211">
        <f>IFERROR(
  IF(LOOKUP(2,1/($R$16:$R938&lt;&gt;""),$R$16:$R938)="12.2026",
    VLOOKUP(LOOKUP(2,1/($B$16:$B938&lt;&gt;""),$B$16:$B938), [1]Лист1!$C$12:$D$1205, 2, 0),
  IF(LOOKUP(2,1/($R$16:$R938&lt;&gt;""),$R$16:$R938)="12.2027",
    VLOOKUP(LOOKUP(2,1/($B$16:$B938&lt;&gt;""),$B$16:$B938), [1]Лист1!$C$1209:$D$2016, 2, 0),
  IF(LOOKUP(2,1/($R$16:$R938&lt;&gt;""),$R$16:$R938)="12.2028",
    VLOOKUP(LOOKUP(2,1/($B$16:$B938&lt;&gt;""),$B$16:$B938), [1]Лист1!$C$2020:$D$2907, 2, 0),
  ""))), "")</f>
        <v>5074886</v>
      </c>
      <c r="P938" s="211">
        <f t="shared" ref="P938" si="305">K938/H938</f>
        <v>16860.086378737542</v>
      </c>
      <c r="Q938" s="211">
        <v>9673</v>
      </c>
      <c r="R938" s="218" t="s">
        <v>565</v>
      </c>
      <c r="V938" s="49"/>
      <c r="W938" s="49"/>
      <c r="X938" s="49"/>
      <c r="Y938" s="49"/>
      <c r="Z938" s="49"/>
      <c r="AA938" s="49"/>
      <c r="AB938" s="49"/>
      <c r="AC938" s="49"/>
      <c r="AD938" s="49"/>
      <c r="AE938" s="49"/>
      <c r="AF938" s="49"/>
      <c r="AG938" s="49"/>
      <c r="AH938" s="49"/>
      <c r="AI938" s="49"/>
      <c r="AJ938" s="49"/>
      <c r="AK938" s="49"/>
      <c r="AL938" s="49"/>
      <c r="AM938" s="49"/>
      <c r="AN938" s="49"/>
      <c r="AO938" s="49"/>
      <c r="AP938" s="49"/>
      <c r="AQ938" s="49"/>
      <c r="AR938" s="49"/>
      <c r="AS938" s="49"/>
      <c r="AT938" s="49"/>
      <c r="AU938" s="49"/>
      <c r="AV938" s="49"/>
      <c r="AW938" s="49"/>
      <c r="AX938" s="49"/>
      <c r="AY938" s="49"/>
      <c r="AZ938" s="49"/>
      <c r="BA938" s="49"/>
      <c r="BB938" s="49"/>
      <c r="BC938" s="49"/>
      <c r="BD938" s="49"/>
      <c r="BE938" s="49"/>
      <c r="BF938" s="49"/>
      <c r="BG938" s="49"/>
      <c r="BH938" s="49"/>
      <c r="BI938" s="49"/>
      <c r="BJ938" s="49"/>
      <c r="BK938" s="49"/>
      <c r="BL938" s="49"/>
      <c r="BM938" s="49"/>
      <c r="BN938" s="49"/>
      <c r="BO938" s="49"/>
      <c r="BP938" s="49"/>
      <c r="BQ938" s="49"/>
      <c r="BR938" s="49"/>
      <c r="BS938" s="49"/>
      <c r="BT938" s="49"/>
      <c r="BU938" s="49"/>
      <c r="BV938" s="49"/>
      <c r="BW938" s="49"/>
      <c r="BX938" s="49"/>
      <c r="BY938" s="49"/>
      <c r="BZ938" s="49"/>
      <c r="CA938" s="49"/>
      <c r="CB938" s="49"/>
      <c r="CC938" s="49"/>
      <c r="CD938" s="49"/>
      <c r="CE938" s="49"/>
      <c r="CF938" s="49"/>
      <c r="CG938" s="49"/>
      <c r="CH938" s="49"/>
      <c r="CI938" s="49"/>
      <c r="CJ938" s="49"/>
      <c r="CK938" s="49"/>
      <c r="CL938" s="49"/>
      <c r="CM938" s="49"/>
      <c r="CN938" s="49"/>
      <c r="CO938" s="49"/>
      <c r="CP938" s="49"/>
      <c r="CQ938" s="49"/>
      <c r="CR938" s="49"/>
      <c r="CS938" s="49"/>
      <c r="CT938" s="49"/>
      <c r="CU938" s="49"/>
      <c r="CV938" s="49"/>
      <c r="CW938" s="49"/>
      <c r="CX938" s="49"/>
      <c r="CY938" s="49"/>
      <c r="CZ938" s="49"/>
      <c r="DA938" s="49"/>
      <c r="DB938" s="49"/>
      <c r="DC938" s="49"/>
      <c r="DD938" s="49"/>
      <c r="DE938" s="49"/>
      <c r="DF938" s="49"/>
      <c r="DG938" s="49"/>
      <c r="DH938" s="49"/>
      <c r="DI938" s="49"/>
      <c r="DJ938" s="49"/>
      <c r="DK938" s="49"/>
      <c r="DL938" s="49"/>
      <c r="DM938" s="49"/>
      <c r="DN938" s="49"/>
      <c r="DO938" s="49"/>
      <c r="DP938" s="49"/>
      <c r="DQ938" s="49"/>
      <c r="DR938" s="49"/>
      <c r="DS938" s="49"/>
      <c r="DT938" s="49"/>
      <c r="DU938" s="49"/>
      <c r="DV938" s="49"/>
      <c r="DW938" s="49"/>
      <c r="DX938" s="49"/>
      <c r="DY938" s="49"/>
      <c r="DZ938" s="49"/>
      <c r="EA938" s="49"/>
      <c r="EB938" s="49"/>
      <c r="EC938" s="49"/>
      <c r="ED938" s="49"/>
      <c r="EE938" s="49"/>
      <c r="EF938" s="49"/>
      <c r="EG938" s="49"/>
      <c r="EH938" s="49"/>
      <c r="EI938" s="49"/>
      <c r="EJ938" s="49"/>
      <c r="EK938" s="49"/>
      <c r="EL938" s="49"/>
      <c r="EM938" s="49"/>
      <c r="EN938" s="49"/>
      <c r="EO938" s="49"/>
      <c r="EP938" s="49"/>
      <c r="EQ938" s="49"/>
      <c r="ER938" s="49"/>
      <c r="ES938" s="49"/>
      <c r="ET938" s="49"/>
      <c r="EU938" s="49"/>
      <c r="EV938" s="49"/>
      <c r="EW938" s="49"/>
      <c r="EX938" s="49"/>
      <c r="EY938" s="49"/>
      <c r="EZ938" s="49"/>
      <c r="FA938" s="49"/>
      <c r="FB938" s="49"/>
      <c r="FC938" s="49"/>
      <c r="FD938" s="49"/>
      <c r="FE938" s="49"/>
      <c r="FF938" s="49"/>
      <c r="FG938" s="49"/>
      <c r="FH938" s="49"/>
      <c r="FI938" s="49"/>
      <c r="FJ938" s="49"/>
      <c r="FK938" s="49"/>
      <c r="FL938" s="49"/>
      <c r="FM938" s="49"/>
      <c r="FN938" s="49"/>
      <c r="FO938" s="49"/>
      <c r="FP938" s="49"/>
      <c r="FQ938" s="49"/>
      <c r="FR938" s="49"/>
      <c r="FS938" s="49"/>
      <c r="FT938" s="49"/>
      <c r="FU938" s="49"/>
      <c r="FV938" s="49"/>
      <c r="FW938" s="49"/>
      <c r="FX938" s="49"/>
      <c r="FY938" s="49"/>
      <c r="FZ938" s="49"/>
      <c r="GA938" s="49"/>
      <c r="GB938" s="49"/>
      <c r="GC938" s="49"/>
      <c r="GD938" s="49"/>
      <c r="GE938" s="49"/>
      <c r="GF938" s="49"/>
      <c r="GG938" s="49"/>
      <c r="GH938" s="49"/>
      <c r="GI938" s="49"/>
      <c r="GJ938" s="49"/>
      <c r="GK938" s="49"/>
      <c r="GL938" s="49"/>
      <c r="GM938" s="49"/>
      <c r="GN938" s="49"/>
      <c r="GO938" s="49"/>
      <c r="GP938" s="49"/>
      <c r="GQ938" s="49"/>
      <c r="GR938" s="49"/>
      <c r="GS938" s="49"/>
      <c r="GT938" s="49"/>
      <c r="GU938" s="49"/>
      <c r="GV938" s="49"/>
      <c r="GW938" s="49"/>
      <c r="GX938" s="49"/>
      <c r="GY938" s="49"/>
    </row>
    <row r="939" spans="1:207" s="48" customFormat="1" ht="30" customHeight="1" x14ac:dyDescent="0.25">
      <c r="A939" s="310"/>
      <c r="B939" s="318"/>
      <c r="C939" s="310"/>
      <c r="D939" s="368"/>
      <c r="E939" s="310"/>
      <c r="F939" s="308"/>
      <c r="G939" s="308"/>
      <c r="H939" s="312"/>
      <c r="I939" s="312"/>
      <c r="J939" s="312"/>
      <c r="K939" s="211">
        <f t="shared" ref="K939" si="306">SUM(L939:O939)</f>
        <v>338960</v>
      </c>
      <c r="L939" s="211">
        <v>0</v>
      </c>
      <c r="M939" s="211">
        <v>0</v>
      </c>
      <c r="N939" s="211">
        <v>0</v>
      </c>
      <c r="O939" s="211">
        <f>IFERROR(
  IF(LOOKUP(2,1/($R$16:$R939&lt;&gt;""),$R$16:$R939)="12.2026",
    VLOOKUP(LOOKUP(2,1/($B$16:$B939&lt;&gt;""),$B$16:$B939), [1]Лист1!$C$12:$D$1205, 2, 0),
  IF(LOOKUP(2,1/($R$16:$R939&lt;&gt;""),$R$16:$R939)="12.2027",
    VLOOKUP(LOOKUP(2,1/($B$16:$B939&lt;&gt;""),$B$16:$B939), [1]Лист1!$C$1209:$D$2016, 2, 0),
  IF(LOOKUP(2,1/($R$16:$R939&lt;&gt;""),$R$16:$R939)="12.2028",
    VLOOKUP(LOOKUP(2,1/($B$16:$B939&lt;&gt;""),$B$16:$B939), [1]Лист1!$C$2020:$D$2907, 2, 0),
  ""))), "")</f>
        <v>338960</v>
      </c>
      <c r="P939" s="211">
        <f>K939/H938</f>
        <v>1126.1129568106312</v>
      </c>
      <c r="Q939" s="211">
        <v>9673</v>
      </c>
      <c r="R939" s="218" t="s">
        <v>564</v>
      </c>
      <c r="V939" s="49"/>
      <c r="W939" s="49"/>
      <c r="X939" s="49"/>
      <c r="Y939" s="49"/>
      <c r="Z939" s="49"/>
      <c r="AA939" s="49"/>
      <c r="AB939" s="49"/>
      <c r="AC939" s="49"/>
      <c r="AD939" s="49"/>
      <c r="AE939" s="49"/>
      <c r="AF939" s="49"/>
      <c r="AG939" s="49"/>
      <c r="AH939" s="49"/>
      <c r="AI939" s="49"/>
      <c r="AJ939" s="49"/>
      <c r="AK939" s="49"/>
      <c r="AL939" s="49"/>
      <c r="AM939" s="49"/>
      <c r="AN939" s="49"/>
      <c r="AO939" s="49"/>
      <c r="AP939" s="49"/>
      <c r="AQ939" s="49"/>
      <c r="AR939" s="49"/>
      <c r="AS939" s="49"/>
      <c r="AT939" s="49"/>
      <c r="AU939" s="49"/>
      <c r="AV939" s="49"/>
      <c r="AW939" s="49"/>
      <c r="AX939" s="49"/>
      <c r="AY939" s="49"/>
      <c r="AZ939" s="49"/>
      <c r="BA939" s="49"/>
      <c r="BB939" s="49"/>
      <c r="BC939" s="49"/>
      <c r="BD939" s="49"/>
      <c r="BE939" s="49"/>
      <c r="BF939" s="49"/>
      <c r="BG939" s="49"/>
      <c r="BH939" s="49"/>
      <c r="BI939" s="49"/>
      <c r="BJ939" s="49"/>
      <c r="BK939" s="49"/>
      <c r="BL939" s="49"/>
      <c r="BM939" s="49"/>
      <c r="BN939" s="49"/>
      <c r="BO939" s="49"/>
      <c r="BP939" s="49"/>
      <c r="BQ939" s="49"/>
      <c r="BR939" s="49"/>
      <c r="BS939" s="49"/>
      <c r="BT939" s="49"/>
      <c r="BU939" s="49"/>
      <c r="BV939" s="49"/>
      <c r="BW939" s="49"/>
      <c r="BX939" s="49"/>
      <c r="BY939" s="49"/>
      <c r="BZ939" s="49"/>
      <c r="CA939" s="49"/>
      <c r="CB939" s="49"/>
      <c r="CC939" s="49"/>
      <c r="CD939" s="49"/>
      <c r="CE939" s="49"/>
      <c r="CF939" s="49"/>
      <c r="CG939" s="49"/>
      <c r="CH939" s="49"/>
      <c r="CI939" s="49"/>
      <c r="CJ939" s="49"/>
      <c r="CK939" s="49"/>
      <c r="CL939" s="49"/>
      <c r="CM939" s="49"/>
      <c r="CN939" s="49"/>
      <c r="CO939" s="49"/>
      <c r="CP939" s="49"/>
      <c r="CQ939" s="49"/>
      <c r="CR939" s="49"/>
      <c r="CS939" s="49"/>
      <c r="CT939" s="49"/>
      <c r="CU939" s="49"/>
      <c r="CV939" s="49"/>
      <c r="CW939" s="49"/>
      <c r="CX939" s="49"/>
      <c r="CY939" s="49"/>
      <c r="CZ939" s="49"/>
      <c r="DA939" s="49"/>
      <c r="DB939" s="49"/>
      <c r="DC939" s="49"/>
      <c r="DD939" s="49"/>
      <c r="DE939" s="49"/>
      <c r="DF939" s="49"/>
      <c r="DG939" s="49"/>
      <c r="DH939" s="49"/>
      <c r="DI939" s="49"/>
      <c r="DJ939" s="49"/>
      <c r="DK939" s="49"/>
      <c r="DL939" s="49"/>
      <c r="DM939" s="49"/>
      <c r="DN939" s="49"/>
      <c r="DO939" s="49"/>
      <c r="DP939" s="49"/>
      <c r="DQ939" s="49"/>
      <c r="DR939" s="49"/>
      <c r="DS939" s="49"/>
      <c r="DT939" s="49"/>
      <c r="DU939" s="49"/>
      <c r="DV939" s="49"/>
      <c r="DW939" s="49"/>
      <c r="DX939" s="49"/>
      <c r="DY939" s="49"/>
      <c r="DZ939" s="49"/>
      <c r="EA939" s="49"/>
      <c r="EB939" s="49"/>
      <c r="EC939" s="49"/>
      <c r="ED939" s="49"/>
      <c r="EE939" s="49"/>
      <c r="EF939" s="49"/>
      <c r="EG939" s="49"/>
      <c r="EH939" s="49"/>
      <c r="EI939" s="49"/>
      <c r="EJ939" s="49"/>
      <c r="EK939" s="49"/>
      <c r="EL939" s="49"/>
      <c r="EM939" s="49"/>
      <c r="EN939" s="49"/>
      <c r="EO939" s="49"/>
      <c r="EP939" s="49"/>
      <c r="EQ939" s="49"/>
      <c r="ER939" s="49"/>
      <c r="ES939" s="49"/>
      <c r="ET939" s="49"/>
      <c r="EU939" s="49"/>
      <c r="EV939" s="49"/>
      <c r="EW939" s="49"/>
      <c r="EX939" s="49"/>
      <c r="EY939" s="49"/>
      <c r="EZ939" s="49"/>
      <c r="FA939" s="49"/>
      <c r="FB939" s="49"/>
      <c r="FC939" s="49"/>
      <c r="FD939" s="49"/>
      <c r="FE939" s="49"/>
      <c r="FF939" s="49"/>
      <c r="FG939" s="49"/>
      <c r="FH939" s="49"/>
      <c r="FI939" s="49"/>
      <c r="FJ939" s="49"/>
      <c r="FK939" s="49"/>
      <c r="FL939" s="49"/>
      <c r="FM939" s="49"/>
      <c r="FN939" s="49"/>
      <c r="FO939" s="49"/>
      <c r="FP939" s="49"/>
      <c r="FQ939" s="49"/>
      <c r="FR939" s="49"/>
      <c r="FS939" s="49"/>
      <c r="FT939" s="49"/>
      <c r="FU939" s="49"/>
      <c r="FV939" s="49"/>
      <c r="FW939" s="49"/>
      <c r="FX939" s="49"/>
      <c r="FY939" s="49"/>
      <c r="FZ939" s="49"/>
      <c r="GA939" s="49"/>
      <c r="GB939" s="49"/>
      <c r="GC939" s="49"/>
      <c r="GD939" s="49"/>
      <c r="GE939" s="49"/>
      <c r="GF939" s="49"/>
      <c r="GG939" s="49"/>
      <c r="GH939" s="49"/>
      <c r="GI939" s="49"/>
      <c r="GJ939" s="49"/>
      <c r="GK939" s="49"/>
      <c r="GL939" s="49"/>
      <c r="GM939" s="49"/>
      <c r="GN939" s="49"/>
      <c r="GO939" s="49"/>
      <c r="GP939" s="49"/>
      <c r="GQ939" s="49"/>
      <c r="GR939" s="49"/>
      <c r="GS939" s="49"/>
      <c r="GT939" s="49"/>
      <c r="GU939" s="49"/>
      <c r="GV939" s="49"/>
      <c r="GW939" s="49"/>
      <c r="GX939" s="49"/>
      <c r="GY939" s="49"/>
    </row>
    <row r="940" spans="1:207" s="20" customFormat="1" ht="30" customHeight="1" x14ac:dyDescent="0.25">
      <c r="A940" s="212">
        <f>IF(B940&lt;&gt;"",MAX(A$1:A939)+1,"")</f>
        <v>836</v>
      </c>
      <c r="B940" s="223" t="s">
        <v>908</v>
      </c>
      <c r="C940" s="212">
        <v>1970</v>
      </c>
      <c r="D940" s="35" t="s">
        <v>1844</v>
      </c>
      <c r="E940" s="212" t="s">
        <v>16</v>
      </c>
      <c r="F940" s="210">
        <v>2</v>
      </c>
      <c r="G940" s="210">
        <v>2</v>
      </c>
      <c r="H940" s="211">
        <v>670.8</v>
      </c>
      <c r="I940" s="211">
        <v>81.5</v>
      </c>
      <c r="J940" s="211">
        <v>589.29999999999995</v>
      </c>
      <c r="K940" s="211">
        <f t="shared" ref="K940:K941" si="307">SUM(L940:O940)</f>
        <v>39239.199999999997</v>
      </c>
      <c r="L940" s="211">
        <v>0</v>
      </c>
      <c r="M940" s="211">
        <v>0</v>
      </c>
      <c r="N940" s="211">
        <v>0</v>
      </c>
      <c r="O940" s="211">
        <f>IFERROR(
  IF(LOOKUP(2,1/($R$16:$R940&lt;&gt;""),$R$16:$R940)="12.2026",
    VLOOKUP(LOOKUP(2,1/($B$16:$B940&lt;&gt;""),$B$16:$B940), [1]Лист1!$C$12:$D$1205, 2, 0),
  IF(LOOKUP(2,1/($R$16:$R940&lt;&gt;""),$R$16:$R940)="12.2027",
    VLOOKUP(LOOKUP(2,1/($B$16:$B940&lt;&gt;""),$B$16:$B940), [1]Лист1!$C$1209:$D$2016, 2, 0),
  IF(LOOKUP(2,1/($R$16:$R940&lt;&gt;""),$R$16:$R940)="12.2028",
    VLOOKUP(LOOKUP(2,1/($B$16:$B940&lt;&gt;""),$B$16:$B940), [1]Лист1!$C$2020:$D$2907, 2, 0),
  ""))), "")</f>
        <v>39239.199999999997</v>
      </c>
      <c r="P940" s="211">
        <f t="shared" ref="P940:P941" si="308">K940/H940</f>
        <v>58.496124031007753</v>
      </c>
      <c r="Q940" s="211">
        <v>9673</v>
      </c>
      <c r="R940" s="218" t="s">
        <v>565</v>
      </c>
      <c r="S940" s="38"/>
    </row>
    <row r="941" spans="1:207" s="111" customFormat="1" ht="30" customHeight="1" x14ac:dyDescent="0.25">
      <c r="A941" s="212">
        <f>IF(B941&lt;&gt;"",MAX(A$1:A940)+1,"")</f>
        <v>837</v>
      </c>
      <c r="B941" s="223" t="s">
        <v>909</v>
      </c>
      <c r="C941" s="212">
        <v>1972</v>
      </c>
      <c r="D941" s="35" t="s">
        <v>1844</v>
      </c>
      <c r="E941" s="212" t="s">
        <v>16</v>
      </c>
      <c r="F941" s="210">
        <v>2</v>
      </c>
      <c r="G941" s="210">
        <v>3</v>
      </c>
      <c r="H941" s="211">
        <v>767.2</v>
      </c>
      <c r="I941" s="211">
        <v>57.5</v>
      </c>
      <c r="J941" s="211">
        <v>709.7</v>
      </c>
      <c r="K941" s="211">
        <f t="shared" si="307"/>
        <v>39239.199999999997</v>
      </c>
      <c r="L941" s="211">
        <v>0</v>
      </c>
      <c r="M941" s="211">
        <v>0</v>
      </c>
      <c r="N941" s="211">
        <v>0</v>
      </c>
      <c r="O941" s="211">
        <f>IFERROR(
  IF(LOOKUP(2,1/($R$16:$R941&lt;&gt;""),$R$16:$R941)="12.2026",
    VLOOKUP(LOOKUP(2,1/($B$16:$B941&lt;&gt;""),$B$16:$B941), [1]Лист1!$C$12:$D$1205, 2, 0),
  IF(LOOKUP(2,1/($R$16:$R941&lt;&gt;""),$R$16:$R941)="12.2027",
    VLOOKUP(LOOKUP(2,1/($B$16:$B941&lt;&gt;""),$B$16:$B941), [1]Лист1!$C$1209:$D$2016, 2, 0),
  IF(LOOKUP(2,1/($R$16:$R941&lt;&gt;""),$R$16:$R941)="12.2028",
    VLOOKUP(LOOKUP(2,1/($B$16:$B941&lt;&gt;""),$B$16:$B941), [1]Лист1!$C$2020:$D$2907, 2, 0),
  ""))), "")</f>
        <v>39239.199999999997</v>
      </c>
      <c r="P941" s="211">
        <f t="shared" si="308"/>
        <v>51.145985401459846</v>
      </c>
      <c r="Q941" s="211">
        <v>9673</v>
      </c>
      <c r="R941" s="218" t="s">
        <v>565</v>
      </c>
      <c r="V941" s="112"/>
      <c r="W941" s="112"/>
      <c r="X941" s="112"/>
      <c r="Y941" s="112"/>
      <c r="Z941" s="112"/>
      <c r="AA941" s="112"/>
      <c r="AB941" s="112"/>
      <c r="AC941" s="112"/>
      <c r="AD941" s="112"/>
      <c r="AE941" s="112"/>
      <c r="AF941" s="112"/>
      <c r="AG941" s="112"/>
      <c r="AH941" s="112"/>
      <c r="AI941" s="112"/>
      <c r="AJ941" s="112"/>
      <c r="AK941" s="112"/>
      <c r="AL941" s="112"/>
      <c r="AM941" s="112"/>
      <c r="AN941" s="112"/>
      <c r="AO941" s="112"/>
      <c r="AP941" s="112"/>
      <c r="AQ941" s="112"/>
      <c r="AR941" s="112"/>
      <c r="AS941" s="112"/>
      <c r="AT941" s="112"/>
      <c r="AU941" s="112"/>
      <c r="AV941" s="112"/>
      <c r="AW941" s="112"/>
      <c r="AX941" s="112"/>
      <c r="AY941" s="112"/>
      <c r="AZ941" s="112"/>
      <c r="BA941" s="112"/>
      <c r="BB941" s="112"/>
      <c r="BC941" s="112"/>
      <c r="BD941" s="112"/>
      <c r="BE941" s="112"/>
      <c r="BF941" s="112"/>
      <c r="BG941" s="112"/>
      <c r="BH941" s="112"/>
      <c r="BI941" s="112"/>
      <c r="BJ941" s="112"/>
      <c r="BK941" s="112"/>
      <c r="BL941" s="112"/>
      <c r="BM941" s="112"/>
      <c r="BN941" s="112"/>
      <c r="BO941" s="112"/>
      <c r="BP941" s="112"/>
      <c r="BQ941" s="112"/>
      <c r="BR941" s="112"/>
      <c r="BS941" s="112"/>
      <c r="BT941" s="112"/>
      <c r="BU941" s="112"/>
      <c r="BV941" s="112"/>
      <c r="BW941" s="112"/>
      <c r="BX941" s="112"/>
      <c r="BY941" s="112"/>
      <c r="BZ941" s="112"/>
      <c r="CA941" s="112"/>
      <c r="CB941" s="112"/>
      <c r="CC941" s="112"/>
      <c r="CD941" s="112"/>
      <c r="CE941" s="112"/>
      <c r="CF941" s="112"/>
      <c r="CG941" s="112"/>
      <c r="CH941" s="112"/>
      <c r="CI941" s="112"/>
      <c r="CJ941" s="112"/>
      <c r="CK941" s="112"/>
      <c r="CL941" s="112"/>
      <c r="CM941" s="112"/>
      <c r="CN941" s="112"/>
      <c r="CO941" s="112"/>
      <c r="CP941" s="112"/>
      <c r="CQ941" s="112"/>
      <c r="CR941" s="112"/>
      <c r="CS941" s="112"/>
      <c r="CT941" s="112"/>
      <c r="CU941" s="112"/>
      <c r="CV941" s="112"/>
      <c r="CW941" s="112"/>
      <c r="CX941" s="112"/>
      <c r="CY941" s="112"/>
      <c r="CZ941" s="112"/>
      <c r="DA941" s="112"/>
      <c r="DB941" s="112"/>
      <c r="DC941" s="112"/>
      <c r="DD941" s="112"/>
      <c r="DE941" s="112"/>
      <c r="DF941" s="112"/>
      <c r="DG941" s="112"/>
      <c r="DH941" s="112"/>
      <c r="DI941" s="112"/>
      <c r="DJ941" s="112"/>
      <c r="DK941" s="112"/>
      <c r="DL941" s="112"/>
      <c r="DM941" s="112"/>
      <c r="DN941" s="112"/>
      <c r="DO941" s="112"/>
      <c r="DP941" s="112"/>
      <c r="DQ941" s="112"/>
      <c r="DR941" s="112"/>
      <c r="DS941" s="112"/>
      <c r="DT941" s="112"/>
      <c r="DU941" s="112"/>
      <c r="DV941" s="112"/>
      <c r="DW941" s="112"/>
      <c r="DX941" s="112"/>
      <c r="DY941" s="112"/>
      <c r="DZ941" s="112"/>
      <c r="EA941" s="112"/>
      <c r="EB941" s="112"/>
      <c r="EC941" s="112"/>
      <c r="ED941" s="112"/>
      <c r="EE941" s="112"/>
      <c r="EF941" s="112"/>
      <c r="EG941" s="112"/>
      <c r="EH941" s="112"/>
      <c r="EI941" s="112"/>
      <c r="EJ941" s="112"/>
      <c r="EK941" s="112"/>
      <c r="EL941" s="112"/>
      <c r="EM941" s="112"/>
      <c r="EN941" s="112"/>
      <c r="EO941" s="112"/>
      <c r="EP941" s="112"/>
      <c r="EQ941" s="112"/>
      <c r="ER941" s="112"/>
      <c r="ES941" s="112"/>
      <c r="ET941" s="112"/>
      <c r="EU941" s="112"/>
      <c r="EV941" s="112"/>
      <c r="EW941" s="112"/>
      <c r="EX941" s="112"/>
      <c r="EY941" s="112"/>
      <c r="EZ941" s="112"/>
      <c r="FA941" s="112"/>
      <c r="FB941" s="112"/>
      <c r="FC941" s="112"/>
      <c r="FD941" s="112"/>
      <c r="FE941" s="112"/>
      <c r="FF941" s="112"/>
      <c r="FG941" s="112"/>
      <c r="FH941" s="112"/>
      <c r="FI941" s="112"/>
      <c r="FJ941" s="112"/>
      <c r="FK941" s="112"/>
      <c r="FL941" s="112"/>
      <c r="FM941" s="112"/>
      <c r="FN941" s="112"/>
      <c r="FO941" s="112"/>
      <c r="FP941" s="112"/>
      <c r="FQ941" s="112"/>
      <c r="FR941" s="112"/>
      <c r="FS941" s="112"/>
      <c r="FT941" s="112"/>
      <c r="FU941" s="112"/>
      <c r="FV941" s="112"/>
      <c r="FW941" s="112"/>
      <c r="FX941" s="112"/>
      <c r="FY941" s="112"/>
      <c r="FZ941" s="112"/>
      <c r="GA941" s="112"/>
      <c r="GB941" s="112"/>
      <c r="GC941" s="112"/>
      <c r="GD941" s="112"/>
      <c r="GE941" s="112"/>
      <c r="GF941" s="112"/>
      <c r="GG941" s="112"/>
      <c r="GH941" s="112"/>
      <c r="GI941" s="112"/>
      <c r="GJ941" s="112"/>
      <c r="GK941" s="112"/>
      <c r="GL941" s="112"/>
      <c r="GM941" s="112"/>
      <c r="GN941" s="112"/>
      <c r="GO941" s="112"/>
      <c r="GP941" s="112"/>
      <c r="GQ941" s="112"/>
      <c r="GR941" s="112"/>
      <c r="GS941" s="112"/>
      <c r="GT941" s="112"/>
      <c r="GU941" s="112"/>
      <c r="GV941" s="112"/>
      <c r="GW941" s="112"/>
      <c r="GX941" s="112"/>
      <c r="GY941" s="112"/>
    </row>
    <row r="942" spans="1:207" ht="30" customHeight="1" x14ac:dyDescent="0.25">
      <c r="A942" s="183" t="s">
        <v>2100</v>
      </c>
      <c r="B942" s="183"/>
      <c r="C942" s="183"/>
      <c r="D942" s="183"/>
      <c r="E942" s="183"/>
      <c r="F942" s="183"/>
      <c r="G942" s="183"/>
      <c r="H942" s="183"/>
      <c r="I942" s="183"/>
      <c r="J942" s="183"/>
      <c r="K942" s="183"/>
      <c r="L942" s="183"/>
      <c r="M942" s="183"/>
      <c r="N942" s="183"/>
      <c r="O942" s="183"/>
      <c r="P942" s="183"/>
      <c r="Q942" s="183"/>
      <c r="R942" s="183"/>
      <c r="S942" s="153"/>
      <c r="T942" s="49"/>
      <c r="U942" s="49"/>
    </row>
    <row r="943" spans="1:207" s="21" customFormat="1" ht="30" customHeight="1" x14ac:dyDescent="0.25">
      <c r="A943" s="382" t="s">
        <v>2101</v>
      </c>
      <c r="B943" s="382"/>
      <c r="C943" s="217" t="s">
        <v>17</v>
      </c>
      <c r="D943" s="61" t="s">
        <v>17</v>
      </c>
      <c r="E943" s="217" t="s">
        <v>17</v>
      </c>
      <c r="F943" s="217" t="s">
        <v>17</v>
      </c>
      <c r="G943" s="217" t="s">
        <v>17</v>
      </c>
      <c r="H943" s="27">
        <f>SUM(H944:H1026)</f>
        <v>82305.800000000017</v>
      </c>
      <c r="I943" s="27">
        <f t="shared" ref="I943:O943" si="309">SUM(I944:I1026)</f>
        <v>2621.27</v>
      </c>
      <c r="J943" s="27">
        <f t="shared" si="309"/>
        <v>70612.209999999992</v>
      </c>
      <c r="K943" s="27">
        <f t="shared" si="309"/>
        <v>301517211.36999995</v>
      </c>
      <c r="L943" s="27">
        <f t="shared" si="309"/>
        <v>0</v>
      </c>
      <c r="M943" s="27">
        <f t="shared" si="309"/>
        <v>0</v>
      </c>
      <c r="N943" s="27">
        <f t="shared" si="309"/>
        <v>0</v>
      </c>
      <c r="O943" s="27">
        <f t="shared" si="309"/>
        <v>301517211.36999995</v>
      </c>
      <c r="P943" s="27">
        <f t="shared" ref="P943:P988" si="310">K943/H943</f>
        <v>3663.3774456964138</v>
      </c>
      <c r="Q943" s="27" t="s">
        <v>17</v>
      </c>
      <c r="R943" s="78" t="s">
        <v>17</v>
      </c>
      <c r="S943" s="19"/>
      <c r="T943" s="83"/>
      <c r="U943" s="20"/>
    </row>
    <row r="944" spans="1:207" ht="30" customHeight="1" x14ac:dyDescent="0.25">
      <c r="A944" s="212">
        <f>IF(B944&lt;&gt;"",MAX(A$1:A943)+1,"")</f>
        <v>838</v>
      </c>
      <c r="B944" s="194" t="s">
        <v>381</v>
      </c>
      <c r="C944" s="199">
        <v>1950</v>
      </c>
      <c r="D944" s="199" t="s">
        <v>1844</v>
      </c>
      <c r="E944" s="199" t="s">
        <v>16</v>
      </c>
      <c r="F944" s="199">
        <v>2</v>
      </c>
      <c r="G944" s="199">
        <v>3</v>
      </c>
      <c r="H944" s="192">
        <v>735.4</v>
      </c>
      <c r="I944" s="192">
        <v>0</v>
      </c>
      <c r="J944" s="192">
        <v>541.20000000000005</v>
      </c>
      <c r="K944" s="192">
        <f t="shared" ref="K944" si="311">SUM(L944:O944)</f>
        <v>3432083</v>
      </c>
      <c r="L944" s="192">
        <v>0</v>
      </c>
      <c r="M944" s="192">
        <v>0</v>
      </c>
      <c r="N944" s="192">
        <v>0</v>
      </c>
      <c r="O944" s="211">
        <f>IFERROR(
  IF(LOOKUP(2,1/($R$16:$R944&lt;&gt;""),$R$16:$R944)="12.2026",
    VLOOKUP(LOOKUP(2,1/($B$16:$B944&lt;&gt;""),$B$16:$B944), [1]Лист1!$C$12:$D$1205, 2, 0),
  IF(LOOKUP(2,1/($R$16:$R944&lt;&gt;""),$R$16:$R944)="12.2027",
    VLOOKUP(LOOKUP(2,1/($B$16:$B944&lt;&gt;""),$B$16:$B944), [1]Лист1!$C$1209:$D$2016, 2, 0),
  IF(LOOKUP(2,1/($R$16:$R944&lt;&gt;""),$R$16:$R944)="12.2028",
    VLOOKUP(LOOKUP(2,1/($B$16:$B944&lt;&gt;""),$B$16:$B944), [1]Лист1!$C$2020:$D$2907, 2, 0),
  ""))), "")</f>
        <v>3432083</v>
      </c>
      <c r="P944" s="192">
        <f t="shared" ref="P944" si="312">K944/H944</f>
        <v>4666.9608376393799</v>
      </c>
      <c r="Q944" s="192">
        <v>9673</v>
      </c>
      <c r="R944" s="188" t="s">
        <v>564</v>
      </c>
      <c r="S944" s="48"/>
    </row>
    <row r="945" spans="1:21" ht="30" customHeight="1" x14ac:dyDescent="0.25">
      <c r="A945" s="212">
        <f>IF(B945&lt;&gt;"",MAX(A$1:A944)+1,"")</f>
        <v>839</v>
      </c>
      <c r="B945" s="223" t="s">
        <v>949</v>
      </c>
      <c r="C945" s="212">
        <v>1968</v>
      </c>
      <c r="D945" s="212" t="s">
        <v>1844</v>
      </c>
      <c r="E945" s="212" t="s">
        <v>16</v>
      </c>
      <c r="F945" s="212">
        <v>2</v>
      </c>
      <c r="G945" s="212">
        <v>3</v>
      </c>
      <c r="H945" s="211">
        <v>686.83</v>
      </c>
      <c r="I945" s="211">
        <v>0</v>
      </c>
      <c r="J945" s="211">
        <v>638.11</v>
      </c>
      <c r="K945" s="211">
        <f t="shared" ref="K945:K988" si="313">SUM(L945:O945)</f>
        <v>38364.639999999999</v>
      </c>
      <c r="L945" s="211">
        <v>0</v>
      </c>
      <c r="M945" s="211">
        <v>0</v>
      </c>
      <c r="N945" s="211">
        <v>0</v>
      </c>
      <c r="O945" s="211">
        <f>IFERROR(
  IF(LOOKUP(2,1/($R$16:$R945&lt;&gt;""),$R$16:$R945)="12.2026",
    VLOOKUP(LOOKUP(2,1/($B$16:$B945&lt;&gt;""),$B$16:$B945), [1]Лист1!$C$12:$D$1205, 2, 0),
  IF(LOOKUP(2,1/($R$16:$R945&lt;&gt;""),$R$16:$R945)="12.2027",
    VLOOKUP(LOOKUP(2,1/($B$16:$B945&lt;&gt;""),$B$16:$B945), [1]Лист1!$C$1209:$D$2016, 2, 0),
  IF(LOOKUP(2,1/($R$16:$R945&lt;&gt;""),$R$16:$R945)="12.2028",
    VLOOKUP(LOOKUP(2,1/($B$16:$B945&lt;&gt;""),$B$16:$B945), [1]Лист1!$C$2020:$D$2907, 2, 0),
  ""))), "")</f>
        <v>38364.639999999999</v>
      </c>
      <c r="P945" s="211">
        <f t="shared" si="310"/>
        <v>55.857548447214008</v>
      </c>
      <c r="Q945" s="211">
        <v>9673</v>
      </c>
      <c r="R945" s="218" t="s">
        <v>565</v>
      </c>
      <c r="S945" s="48"/>
    </row>
    <row r="946" spans="1:21" ht="30" customHeight="1" x14ac:dyDescent="0.25">
      <c r="A946" s="212">
        <f>IF(B946&lt;&gt;"",MAX(A$1:A945)+1,"")</f>
        <v>840</v>
      </c>
      <c r="B946" s="223" t="s">
        <v>382</v>
      </c>
      <c r="C946" s="212">
        <v>1968</v>
      </c>
      <c r="D946" s="212" t="s">
        <v>1844</v>
      </c>
      <c r="E946" s="212" t="s">
        <v>16</v>
      </c>
      <c r="F946" s="212">
        <v>2</v>
      </c>
      <c r="G946" s="212">
        <v>3</v>
      </c>
      <c r="H946" s="211">
        <v>770.4</v>
      </c>
      <c r="I946" s="211">
        <v>0</v>
      </c>
      <c r="J946" s="211">
        <v>628.1</v>
      </c>
      <c r="K946" s="211">
        <f t="shared" si="313"/>
        <v>3585908</v>
      </c>
      <c r="L946" s="211">
        <v>0</v>
      </c>
      <c r="M946" s="211">
        <v>0</v>
      </c>
      <c r="N946" s="211">
        <v>0</v>
      </c>
      <c r="O946" s="211">
        <f>IFERROR(
  IF(LOOKUP(2,1/($R$16:$R946&lt;&gt;""),$R$16:$R946)="12.2026",
    VLOOKUP(LOOKUP(2,1/($B$16:$B946&lt;&gt;""),$B$16:$B946), [1]Лист1!$C$12:$D$1205, 2, 0),
  IF(LOOKUP(2,1/($R$16:$R946&lt;&gt;""),$R$16:$R946)="12.2027",
    VLOOKUP(LOOKUP(2,1/($B$16:$B946&lt;&gt;""),$B$16:$B946), [1]Лист1!$C$1209:$D$2016, 2, 0),
  IF(LOOKUP(2,1/($R$16:$R946&lt;&gt;""),$R$16:$R946)="12.2028",
    VLOOKUP(LOOKUP(2,1/($B$16:$B946&lt;&gt;""),$B$16:$B946), [1]Лист1!$C$2020:$D$2907, 2, 0),
  ""))), "")</f>
        <v>3585908</v>
      </c>
      <c r="P946" s="211">
        <f t="shared" si="310"/>
        <v>4654.6053997923154</v>
      </c>
      <c r="Q946" s="211">
        <v>9673</v>
      </c>
      <c r="R946" s="218" t="s">
        <v>564</v>
      </c>
      <c r="S946" s="48"/>
    </row>
    <row r="947" spans="1:21" ht="30" customHeight="1" x14ac:dyDescent="0.25">
      <c r="A947" s="212">
        <f>IF(B947&lt;&gt;"",MAX(A$1:A946)+1,"")</f>
        <v>841</v>
      </c>
      <c r="B947" s="223" t="s">
        <v>950</v>
      </c>
      <c r="C947" s="212">
        <v>1970</v>
      </c>
      <c r="D947" s="212" t="s">
        <v>1844</v>
      </c>
      <c r="E947" s="212" t="s">
        <v>16</v>
      </c>
      <c r="F947" s="212">
        <v>2</v>
      </c>
      <c r="G947" s="212">
        <v>3</v>
      </c>
      <c r="H947" s="211">
        <v>1013</v>
      </c>
      <c r="I947" s="211">
        <v>0</v>
      </c>
      <c r="J947" s="211">
        <v>920.2</v>
      </c>
      <c r="K947" s="211">
        <f t="shared" si="313"/>
        <v>10408825</v>
      </c>
      <c r="L947" s="211">
        <v>0</v>
      </c>
      <c r="M947" s="211">
        <v>0</v>
      </c>
      <c r="N947" s="211">
        <v>0</v>
      </c>
      <c r="O947" s="211">
        <f>IFERROR(
  IF(LOOKUP(2,1/($R$16:$R947&lt;&gt;""),$R$16:$R947)="12.2026",
    VLOOKUP(LOOKUP(2,1/($B$16:$B947&lt;&gt;""),$B$16:$B947), [1]Лист1!$C$12:$D$1205, 2, 0),
  IF(LOOKUP(2,1/($R$16:$R947&lt;&gt;""),$R$16:$R947)="12.2027",
    VLOOKUP(LOOKUP(2,1/($B$16:$B947&lt;&gt;""),$B$16:$B947), [1]Лист1!$C$1209:$D$2016, 2, 0),
  IF(LOOKUP(2,1/($R$16:$R947&lt;&gt;""),$R$16:$R947)="12.2028",
    VLOOKUP(LOOKUP(2,1/($B$16:$B947&lt;&gt;""),$B$16:$B947), [1]Лист1!$C$2020:$D$2907, 2, 0),
  ""))), "")</f>
        <v>10408825</v>
      </c>
      <c r="P947" s="211">
        <f t="shared" si="310"/>
        <v>10275.246791707799</v>
      </c>
      <c r="Q947" s="211">
        <v>9673</v>
      </c>
      <c r="R947" s="218" t="s">
        <v>565</v>
      </c>
    </row>
    <row r="948" spans="1:21" ht="30" customHeight="1" x14ac:dyDescent="0.25">
      <c r="A948" s="212">
        <f>IF(B948&lt;&gt;"",MAX(A$1:A947)+1,"")</f>
        <v>842</v>
      </c>
      <c r="B948" s="193" t="s">
        <v>2539</v>
      </c>
      <c r="C948" s="198">
        <v>1970</v>
      </c>
      <c r="D948" s="198" t="s">
        <v>1844</v>
      </c>
      <c r="E948" s="198" t="s">
        <v>16</v>
      </c>
      <c r="F948" s="198">
        <v>2</v>
      </c>
      <c r="G948" s="198">
        <v>3</v>
      </c>
      <c r="H948" s="155">
        <v>980.3</v>
      </c>
      <c r="I948" s="191">
        <v>0</v>
      </c>
      <c r="J948" s="191">
        <v>894.7</v>
      </c>
      <c r="K948" s="191">
        <f t="shared" si="313"/>
        <v>14234956.5</v>
      </c>
      <c r="L948" s="191">
        <v>0</v>
      </c>
      <c r="M948" s="191">
        <v>0</v>
      </c>
      <c r="N948" s="191">
        <v>0</v>
      </c>
      <c r="O948" s="211">
        <f>IFERROR(
  IF(LOOKUP(2,1/($R$16:$R948&lt;&gt;""),$R$16:$R948)="12.2026",
    VLOOKUP(LOOKUP(2,1/($B$16:$B948&lt;&gt;""),$B$16:$B948), [1]Лист1!$C$12:$D$1205, 2, 0),
  IF(LOOKUP(2,1/($R$16:$R948&lt;&gt;""),$R$16:$R948)="12.2027",
    VLOOKUP(LOOKUP(2,1/($B$16:$B948&lt;&gt;""),$B$16:$B948), [1]Лист1!$C$1209:$D$2016, 2, 0),
  IF(LOOKUP(2,1/($R$16:$R948&lt;&gt;""),$R$16:$R948)="12.2028",
    VLOOKUP(LOOKUP(2,1/($B$16:$B948&lt;&gt;""),$B$16:$B948), [1]Лист1!$C$2020:$D$2907, 2, 0),
  ""))), "")</f>
        <v>14234956.5</v>
      </c>
      <c r="P948" s="191">
        <f t="shared" si="310"/>
        <v>14521.020605936959</v>
      </c>
      <c r="Q948" s="191">
        <v>9673</v>
      </c>
      <c r="R948" s="101" t="s">
        <v>563</v>
      </c>
      <c r="S948" s="48"/>
    </row>
    <row r="949" spans="1:21" s="112" customFormat="1" ht="30" customHeight="1" x14ac:dyDescent="0.25">
      <c r="A949" s="212">
        <f>IF(B949&lt;&gt;"",MAX(A$1:A948)+1,"")</f>
        <v>843</v>
      </c>
      <c r="B949" s="223" t="s">
        <v>951</v>
      </c>
      <c r="C949" s="212">
        <v>1974</v>
      </c>
      <c r="D949" s="212" t="s">
        <v>1844</v>
      </c>
      <c r="E949" s="212" t="s">
        <v>16</v>
      </c>
      <c r="F949" s="212">
        <v>2</v>
      </c>
      <c r="G949" s="212">
        <v>3</v>
      </c>
      <c r="H949" s="211">
        <v>993.2</v>
      </c>
      <c r="I949" s="211">
        <v>0</v>
      </c>
      <c r="J949" s="211">
        <v>915.1</v>
      </c>
      <c r="K949" s="211">
        <f t="shared" si="313"/>
        <v>55471.15</v>
      </c>
      <c r="L949" s="211">
        <v>0</v>
      </c>
      <c r="M949" s="211">
        <v>0</v>
      </c>
      <c r="N949" s="211">
        <v>0</v>
      </c>
      <c r="O949" s="211">
        <f>IFERROR(
  IF(LOOKUP(2,1/($R$16:$R949&lt;&gt;""),$R$16:$R949)="12.2026",
    VLOOKUP(LOOKUP(2,1/($B$16:$B949&lt;&gt;""),$B$16:$B949), [1]Лист1!$C$12:$D$1205, 2, 0),
  IF(LOOKUP(2,1/($R$16:$R949&lt;&gt;""),$R$16:$R949)="12.2027",
    VLOOKUP(LOOKUP(2,1/($B$16:$B949&lt;&gt;""),$B$16:$B949), [1]Лист1!$C$1209:$D$2016, 2, 0),
  IF(LOOKUP(2,1/($R$16:$R949&lt;&gt;""),$R$16:$R949)="12.2028",
    VLOOKUP(LOOKUP(2,1/($B$16:$B949&lt;&gt;""),$B$16:$B949), [1]Лист1!$C$2020:$D$2907, 2, 0),
  ""))), "")</f>
        <v>55471.15</v>
      </c>
      <c r="P949" s="211">
        <f t="shared" si="310"/>
        <v>55.850936367297621</v>
      </c>
      <c r="Q949" s="211">
        <v>9673</v>
      </c>
      <c r="R949" s="218" t="s">
        <v>565</v>
      </c>
      <c r="S949" s="111"/>
      <c r="T949" s="111"/>
      <c r="U949" s="111"/>
    </row>
    <row r="950" spans="1:21" ht="30" customHeight="1" x14ac:dyDescent="0.25">
      <c r="A950" s="212">
        <f>IF(B950&lt;&gt;"",MAX(A$1:A949)+1,"")</f>
        <v>844</v>
      </c>
      <c r="B950" s="223" t="s">
        <v>952</v>
      </c>
      <c r="C950" s="212">
        <v>1964</v>
      </c>
      <c r="D950" s="212" t="s">
        <v>1844</v>
      </c>
      <c r="E950" s="212" t="s">
        <v>16</v>
      </c>
      <c r="F950" s="212">
        <v>2</v>
      </c>
      <c r="G950" s="212">
        <v>2</v>
      </c>
      <c r="H950" s="211">
        <v>576.47</v>
      </c>
      <c r="I950" s="211">
        <v>0</v>
      </c>
      <c r="J950" s="211">
        <v>528.07000000000005</v>
      </c>
      <c r="K950" s="211">
        <f t="shared" si="313"/>
        <v>25139.27</v>
      </c>
      <c r="L950" s="211">
        <v>0</v>
      </c>
      <c r="M950" s="211">
        <v>0</v>
      </c>
      <c r="N950" s="211">
        <v>0</v>
      </c>
      <c r="O950" s="211">
        <f>IFERROR(
  IF(LOOKUP(2,1/($R$16:$R950&lt;&gt;""),$R$16:$R950)="12.2026",
    VLOOKUP(LOOKUP(2,1/($B$16:$B950&lt;&gt;""),$B$16:$B950), [1]Лист1!$C$12:$D$1205, 2, 0),
  IF(LOOKUP(2,1/($R$16:$R950&lt;&gt;""),$R$16:$R950)="12.2027",
    VLOOKUP(LOOKUP(2,1/($B$16:$B950&lt;&gt;""),$B$16:$B950), [1]Лист1!$C$1209:$D$2016, 2, 0),
  IF(LOOKUP(2,1/($R$16:$R950&lt;&gt;""),$R$16:$R950)="12.2028",
    VLOOKUP(LOOKUP(2,1/($B$16:$B950&lt;&gt;""),$B$16:$B950), [1]Лист1!$C$2020:$D$2907, 2, 0),
  ""))), "")</f>
        <v>25139.27</v>
      </c>
      <c r="P950" s="211">
        <f t="shared" si="310"/>
        <v>43.608982254063527</v>
      </c>
      <c r="Q950" s="211">
        <v>9673</v>
      </c>
      <c r="R950" s="218" t="s">
        <v>565</v>
      </c>
      <c r="S950" s="48"/>
    </row>
    <row r="951" spans="1:21" ht="30" customHeight="1" x14ac:dyDescent="0.25">
      <c r="A951" s="212">
        <f>IF(B951&lt;&gt;"",MAX(A$1:A950)+1,"")</f>
        <v>845</v>
      </c>
      <c r="B951" s="223" t="s">
        <v>953</v>
      </c>
      <c r="C951" s="212">
        <v>1969</v>
      </c>
      <c r="D951" s="212" t="s">
        <v>1844</v>
      </c>
      <c r="E951" s="212" t="s">
        <v>16</v>
      </c>
      <c r="F951" s="212">
        <v>2</v>
      </c>
      <c r="G951" s="212">
        <v>2</v>
      </c>
      <c r="H951" s="211">
        <v>572.9</v>
      </c>
      <c r="I951" s="211">
        <v>0</v>
      </c>
      <c r="J951" s="211">
        <v>525.12</v>
      </c>
      <c r="K951" s="211">
        <f t="shared" si="313"/>
        <v>33046.370000000003</v>
      </c>
      <c r="L951" s="211">
        <v>0</v>
      </c>
      <c r="M951" s="211">
        <v>0</v>
      </c>
      <c r="N951" s="211">
        <v>0</v>
      </c>
      <c r="O951" s="211">
        <f>IFERROR(
  IF(LOOKUP(2,1/($R$16:$R951&lt;&gt;""),$R$16:$R951)="12.2026",
    VLOOKUP(LOOKUP(2,1/($B$16:$B951&lt;&gt;""),$B$16:$B951), [1]Лист1!$C$12:$D$1205, 2, 0),
  IF(LOOKUP(2,1/($R$16:$R951&lt;&gt;""),$R$16:$R951)="12.2027",
    VLOOKUP(LOOKUP(2,1/($B$16:$B951&lt;&gt;""),$B$16:$B951), [1]Лист1!$C$1209:$D$2016, 2, 0),
  IF(LOOKUP(2,1/($R$16:$R951&lt;&gt;""),$R$16:$R951)="12.2028",
    VLOOKUP(LOOKUP(2,1/($B$16:$B951&lt;&gt;""),$B$16:$B951), [1]Лист1!$C$2020:$D$2907, 2, 0),
  ""))), "")</f>
        <v>33046.370000000003</v>
      </c>
      <c r="P951" s="211">
        <f t="shared" si="310"/>
        <v>57.682614766975043</v>
      </c>
      <c r="Q951" s="211">
        <v>9673</v>
      </c>
      <c r="R951" s="218" t="s">
        <v>565</v>
      </c>
      <c r="S951" s="48"/>
    </row>
    <row r="952" spans="1:21" ht="30" customHeight="1" x14ac:dyDescent="0.25">
      <c r="A952" s="212">
        <f>IF(B952&lt;&gt;"",MAX(A$1:A951)+1,"")</f>
        <v>846</v>
      </c>
      <c r="B952" s="223" t="s">
        <v>1882</v>
      </c>
      <c r="C952" s="212">
        <v>1995</v>
      </c>
      <c r="D952" s="212" t="s">
        <v>1844</v>
      </c>
      <c r="E952" s="212" t="s">
        <v>16</v>
      </c>
      <c r="F952" s="212">
        <v>2</v>
      </c>
      <c r="G952" s="212">
        <v>1</v>
      </c>
      <c r="H952" s="211">
        <v>407.4</v>
      </c>
      <c r="I952" s="211">
        <v>0</v>
      </c>
      <c r="J952" s="211">
        <v>348.8</v>
      </c>
      <c r="K952" s="211">
        <f t="shared" si="313"/>
        <v>3293750</v>
      </c>
      <c r="L952" s="211">
        <v>0</v>
      </c>
      <c r="M952" s="211">
        <v>0</v>
      </c>
      <c r="N952" s="211">
        <v>0</v>
      </c>
      <c r="O952" s="211">
        <f>IFERROR(
  IF(LOOKUP(2,1/($R$16:$R952&lt;&gt;""),$R$16:$R952)="12.2026",
    VLOOKUP(LOOKUP(2,1/($B$16:$B952&lt;&gt;""),$B$16:$B952), [1]Лист1!$C$12:$D$1205, 2, 0),
  IF(LOOKUP(2,1/($R$16:$R952&lt;&gt;""),$R$16:$R952)="12.2027",
    VLOOKUP(LOOKUP(2,1/($B$16:$B952&lt;&gt;""),$B$16:$B952), [1]Лист1!$C$1209:$D$2016, 2, 0),
  IF(LOOKUP(2,1/($R$16:$R952&lt;&gt;""),$R$16:$R952)="12.2028",
    VLOOKUP(LOOKUP(2,1/($B$16:$B952&lt;&gt;""),$B$16:$B952), [1]Лист1!$C$2020:$D$2907, 2, 0),
  ""))), "")</f>
        <v>3293750</v>
      </c>
      <c r="P952" s="211">
        <f t="shared" si="310"/>
        <v>8084.8060873834074</v>
      </c>
      <c r="Q952" s="211">
        <v>9673</v>
      </c>
      <c r="R952" s="218" t="s">
        <v>564</v>
      </c>
      <c r="S952" s="48"/>
    </row>
    <row r="953" spans="1:21" ht="30" customHeight="1" x14ac:dyDescent="0.25">
      <c r="A953" s="212">
        <f>IF(B953&lt;&gt;"",MAX(A$1:A952)+1,"")</f>
        <v>847</v>
      </c>
      <c r="B953" s="223" t="s">
        <v>954</v>
      </c>
      <c r="C953" s="212">
        <v>1970</v>
      </c>
      <c r="D953" s="212" t="s">
        <v>1844</v>
      </c>
      <c r="E953" s="212" t="s">
        <v>16</v>
      </c>
      <c r="F953" s="212">
        <v>2</v>
      </c>
      <c r="G953" s="212">
        <v>2</v>
      </c>
      <c r="H953" s="211">
        <v>565.70000000000005</v>
      </c>
      <c r="I953" s="211">
        <v>0</v>
      </c>
      <c r="J953" s="211">
        <v>519.29999999999995</v>
      </c>
      <c r="K953" s="211">
        <f t="shared" si="313"/>
        <v>32455.4</v>
      </c>
      <c r="L953" s="211">
        <v>0</v>
      </c>
      <c r="M953" s="211">
        <v>0</v>
      </c>
      <c r="N953" s="211">
        <v>0</v>
      </c>
      <c r="O953" s="211">
        <f>IFERROR(
  IF(LOOKUP(2,1/($R$16:$R953&lt;&gt;""),$R$16:$R953)="12.2026",
    VLOOKUP(LOOKUP(2,1/($B$16:$B953&lt;&gt;""),$B$16:$B953), [1]Лист1!$C$12:$D$1205, 2, 0),
  IF(LOOKUP(2,1/($R$16:$R953&lt;&gt;""),$R$16:$R953)="12.2027",
    VLOOKUP(LOOKUP(2,1/($B$16:$B953&lt;&gt;""),$B$16:$B953), [1]Лист1!$C$1209:$D$2016, 2, 0),
  IF(LOOKUP(2,1/($R$16:$R953&lt;&gt;""),$R$16:$R953)="12.2028",
    VLOOKUP(LOOKUP(2,1/($B$16:$B953&lt;&gt;""),$B$16:$B953), [1]Лист1!$C$2020:$D$2907, 2, 0),
  ""))), "")</f>
        <v>32455.4</v>
      </c>
      <c r="P953" s="211">
        <f t="shared" si="310"/>
        <v>57.37210535619586</v>
      </c>
      <c r="Q953" s="211">
        <v>9673</v>
      </c>
      <c r="R953" s="218" t="s">
        <v>565</v>
      </c>
      <c r="S953" s="48"/>
    </row>
    <row r="954" spans="1:21" ht="30" customHeight="1" x14ac:dyDescent="0.25">
      <c r="A954" s="212">
        <f>IF(B954&lt;&gt;"",MAX(A$1:A953)+1,"")</f>
        <v>848</v>
      </c>
      <c r="B954" s="223" t="s">
        <v>955</v>
      </c>
      <c r="C954" s="212">
        <v>1969</v>
      </c>
      <c r="D954" s="212" t="s">
        <v>1844</v>
      </c>
      <c r="E954" s="212" t="s">
        <v>16</v>
      </c>
      <c r="F954" s="212">
        <v>2</v>
      </c>
      <c r="G954" s="212">
        <v>2</v>
      </c>
      <c r="H954" s="211">
        <v>584.6</v>
      </c>
      <c r="I954" s="211">
        <v>0</v>
      </c>
      <c r="J954" s="211">
        <v>534.6</v>
      </c>
      <c r="K954" s="211">
        <f t="shared" si="313"/>
        <v>33228.17</v>
      </c>
      <c r="L954" s="211">
        <v>0</v>
      </c>
      <c r="M954" s="211">
        <v>0</v>
      </c>
      <c r="N954" s="211">
        <v>0</v>
      </c>
      <c r="O954" s="211">
        <f>IFERROR(
  IF(LOOKUP(2,1/($R$16:$R954&lt;&gt;""),$R$16:$R954)="12.2026",
    VLOOKUP(LOOKUP(2,1/($B$16:$B954&lt;&gt;""),$B$16:$B954), [1]Лист1!$C$12:$D$1205, 2, 0),
  IF(LOOKUP(2,1/($R$16:$R954&lt;&gt;""),$R$16:$R954)="12.2027",
    VLOOKUP(LOOKUP(2,1/($B$16:$B954&lt;&gt;""),$B$16:$B954), [1]Лист1!$C$1209:$D$2016, 2, 0),
  IF(LOOKUP(2,1/($R$16:$R954&lt;&gt;""),$R$16:$R954)="12.2028",
    VLOOKUP(LOOKUP(2,1/($B$16:$B954&lt;&gt;""),$B$16:$B954), [1]Лист1!$C$2020:$D$2907, 2, 0),
  ""))), "")</f>
        <v>33228.17</v>
      </c>
      <c r="P954" s="211">
        <f t="shared" si="310"/>
        <v>56.839154977762568</v>
      </c>
      <c r="Q954" s="211">
        <v>9673</v>
      </c>
      <c r="R954" s="218" t="s">
        <v>565</v>
      </c>
      <c r="S954" s="48"/>
    </row>
    <row r="955" spans="1:21" ht="30" customHeight="1" x14ac:dyDescent="0.25">
      <c r="A955" s="212">
        <f>IF(B955&lt;&gt;"",MAX(A$1:A954)+1,"")</f>
        <v>849</v>
      </c>
      <c r="B955" s="223" t="s">
        <v>2540</v>
      </c>
      <c r="C955" s="212">
        <v>1966</v>
      </c>
      <c r="D955" s="212" t="s">
        <v>1844</v>
      </c>
      <c r="E955" s="212" t="s">
        <v>16</v>
      </c>
      <c r="F955" s="212">
        <v>2</v>
      </c>
      <c r="G955" s="212">
        <v>2</v>
      </c>
      <c r="H955" s="154">
        <v>560.5</v>
      </c>
      <c r="I955" s="211">
        <v>0</v>
      </c>
      <c r="J955" s="211">
        <v>510.5</v>
      </c>
      <c r="K955" s="211">
        <f t="shared" si="313"/>
        <v>6717462</v>
      </c>
      <c r="L955" s="211">
        <v>0</v>
      </c>
      <c r="M955" s="211">
        <v>0</v>
      </c>
      <c r="N955" s="211">
        <v>0</v>
      </c>
      <c r="O955" s="211">
        <f>IFERROR(
  IF(LOOKUP(2,1/($R$16:$R955&lt;&gt;""),$R$16:$R955)="12.2026",
    VLOOKUP(LOOKUP(2,1/($B$16:$B955&lt;&gt;""),$B$16:$B955), [1]Лист1!$C$12:$D$1205, 2, 0),
  IF(LOOKUP(2,1/($R$16:$R955&lt;&gt;""),$R$16:$R955)="12.2027",
    VLOOKUP(LOOKUP(2,1/($B$16:$B955&lt;&gt;""),$B$16:$B955), [1]Лист1!$C$1209:$D$2016, 2, 0),
  IF(LOOKUP(2,1/($R$16:$R955&lt;&gt;""),$R$16:$R955)="12.2028",
    VLOOKUP(LOOKUP(2,1/($B$16:$B955&lt;&gt;""),$B$16:$B955), [1]Лист1!$C$2020:$D$2907, 2, 0),
  ""))), "")</f>
        <v>6717462</v>
      </c>
      <c r="P955" s="211">
        <f t="shared" si="310"/>
        <v>11984.767172167707</v>
      </c>
      <c r="Q955" s="211">
        <v>9673</v>
      </c>
      <c r="R955" s="218" t="s">
        <v>563</v>
      </c>
      <c r="S955" s="48"/>
    </row>
    <row r="956" spans="1:21" s="21" customFormat="1" ht="30" customHeight="1" x14ac:dyDescent="0.25">
      <c r="A956" s="212">
        <f>IF(B956&lt;&gt;"",MAX(A$1:A955)+1,"")</f>
        <v>850</v>
      </c>
      <c r="B956" s="223" t="s">
        <v>956</v>
      </c>
      <c r="C956" s="212">
        <v>1961</v>
      </c>
      <c r="D956" s="212" t="s">
        <v>1844</v>
      </c>
      <c r="E956" s="212" t="s">
        <v>16</v>
      </c>
      <c r="F956" s="212">
        <v>2</v>
      </c>
      <c r="G956" s="212">
        <v>1</v>
      </c>
      <c r="H956" s="211">
        <v>300.5</v>
      </c>
      <c r="I956" s="211">
        <v>0</v>
      </c>
      <c r="J956" s="211">
        <v>280</v>
      </c>
      <c r="K956" s="211">
        <f t="shared" si="313"/>
        <v>11979.37</v>
      </c>
      <c r="L956" s="211">
        <v>0</v>
      </c>
      <c r="M956" s="211">
        <v>0</v>
      </c>
      <c r="N956" s="211">
        <v>0</v>
      </c>
      <c r="O956" s="211">
        <f>IFERROR(
  IF(LOOKUP(2,1/($R$16:$R956&lt;&gt;""),$R$16:$R956)="12.2026",
    VLOOKUP(LOOKUP(2,1/($B$16:$B956&lt;&gt;""),$B$16:$B956), [1]Лист1!$C$12:$D$1205, 2, 0),
  IF(LOOKUP(2,1/($R$16:$R956&lt;&gt;""),$R$16:$R956)="12.2027",
    VLOOKUP(LOOKUP(2,1/($B$16:$B956&lt;&gt;""),$B$16:$B956), [1]Лист1!$C$1209:$D$2016, 2, 0),
  IF(LOOKUP(2,1/($R$16:$R956&lt;&gt;""),$R$16:$R956)="12.2028",
    VLOOKUP(LOOKUP(2,1/($B$16:$B956&lt;&gt;""),$B$16:$B956), [1]Лист1!$C$2020:$D$2907, 2, 0),
  ""))), "")</f>
        <v>11979.37</v>
      </c>
      <c r="P956" s="211">
        <f t="shared" si="310"/>
        <v>39.864792013311153</v>
      </c>
      <c r="Q956" s="211">
        <v>9673</v>
      </c>
      <c r="R956" s="218" t="s">
        <v>565</v>
      </c>
      <c r="S956" s="51"/>
      <c r="T956" s="20"/>
      <c r="U956" s="20"/>
    </row>
    <row r="957" spans="1:21" ht="30" customHeight="1" x14ac:dyDescent="0.25">
      <c r="A957" s="212">
        <f>IF(B957&lt;&gt;"",MAX(A$1:A956)+1,"")</f>
        <v>851</v>
      </c>
      <c r="B957" s="223" t="s">
        <v>957</v>
      </c>
      <c r="C957" s="212">
        <v>1967</v>
      </c>
      <c r="D957" s="212" t="s">
        <v>1844</v>
      </c>
      <c r="E957" s="212" t="s">
        <v>16</v>
      </c>
      <c r="F957" s="212">
        <v>2</v>
      </c>
      <c r="G957" s="212">
        <v>1</v>
      </c>
      <c r="H957" s="211">
        <v>399.48</v>
      </c>
      <c r="I957" s="211">
        <v>0</v>
      </c>
      <c r="J957" s="211">
        <v>356.4</v>
      </c>
      <c r="K957" s="211">
        <f t="shared" si="313"/>
        <v>23834</v>
      </c>
      <c r="L957" s="211">
        <v>0</v>
      </c>
      <c r="M957" s="211">
        <v>0</v>
      </c>
      <c r="N957" s="211">
        <v>0</v>
      </c>
      <c r="O957" s="211">
        <f>IFERROR(
  IF(LOOKUP(2,1/($R$16:$R957&lt;&gt;""),$R$16:$R957)="12.2026",
    VLOOKUP(LOOKUP(2,1/($B$16:$B957&lt;&gt;""),$B$16:$B957), [1]Лист1!$C$12:$D$1205, 2, 0),
  IF(LOOKUP(2,1/($R$16:$R957&lt;&gt;""),$R$16:$R957)="12.2027",
    VLOOKUP(LOOKUP(2,1/($B$16:$B957&lt;&gt;""),$B$16:$B957), [1]Лист1!$C$1209:$D$2016, 2, 0),
  IF(LOOKUP(2,1/($R$16:$R957&lt;&gt;""),$R$16:$R957)="12.2028",
    VLOOKUP(LOOKUP(2,1/($B$16:$B957&lt;&gt;""),$B$16:$B957), [1]Лист1!$C$2020:$D$2907, 2, 0),
  ""))), "")</f>
        <v>23834</v>
      </c>
      <c r="P957" s="211">
        <f t="shared" si="310"/>
        <v>59.662561329728646</v>
      </c>
      <c r="Q957" s="211">
        <v>9673</v>
      </c>
      <c r="R957" s="218" t="s">
        <v>565</v>
      </c>
    </row>
    <row r="958" spans="1:21" ht="30" customHeight="1" x14ac:dyDescent="0.25">
      <c r="A958" s="212">
        <f>IF(B958&lt;&gt;"",MAX(A$1:A957)+1,"")</f>
        <v>852</v>
      </c>
      <c r="B958" s="223" t="s">
        <v>958</v>
      </c>
      <c r="C958" s="212">
        <v>1967</v>
      </c>
      <c r="D958" s="212" t="s">
        <v>1844</v>
      </c>
      <c r="E958" s="212" t="s">
        <v>16</v>
      </c>
      <c r="F958" s="212">
        <v>2</v>
      </c>
      <c r="G958" s="212">
        <v>2</v>
      </c>
      <c r="H958" s="211">
        <v>419.5</v>
      </c>
      <c r="I958" s="211">
        <v>0</v>
      </c>
      <c r="J958" s="211">
        <v>376.3</v>
      </c>
      <c r="K958" s="211">
        <f t="shared" si="313"/>
        <v>9069.7900000000009</v>
      </c>
      <c r="L958" s="211">
        <v>0</v>
      </c>
      <c r="M958" s="211">
        <v>0</v>
      </c>
      <c r="N958" s="211">
        <v>0</v>
      </c>
      <c r="O958" s="211">
        <f>IFERROR(
  IF(LOOKUP(2,1/($R$16:$R958&lt;&gt;""),$R$16:$R958)="12.2026",
    VLOOKUP(LOOKUP(2,1/($B$16:$B958&lt;&gt;""),$B$16:$B958), [1]Лист1!$C$12:$D$1205, 2, 0),
  IF(LOOKUP(2,1/($R$16:$R958&lt;&gt;""),$R$16:$R958)="12.2027",
    VLOOKUP(LOOKUP(2,1/($B$16:$B958&lt;&gt;""),$B$16:$B958), [1]Лист1!$C$1209:$D$2016, 2, 0),
  IF(LOOKUP(2,1/($R$16:$R958&lt;&gt;""),$R$16:$R958)="12.2028",
    VLOOKUP(LOOKUP(2,1/($B$16:$B958&lt;&gt;""),$B$16:$B958), [1]Лист1!$C$2020:$D$2907, 2, 0),
  ""))), "")</f>
        <v>9069.7900000000009</v>
      </c>
      <c r="P958" s="211">
        <f t="shared" si="310"/>
        <v>21.620476758045292</v>
      </c>
      <c r="Q958" s="211">
        <v>9673</v>
      </c>
      <c r="R958" s="218" t="s">
        <v>565</v>
      </c>
      <c r="S958" s="48"/>
    </row>
    <row r="959" spans="1:21" ht="30" customHeight="1" x14ac:dyDescent="0.25">
      <c r="A959" s="212">
        <f>IF(B959&lt;&gt;"",MAX(A$1:A958)+1,"")</f>
        <v>853</v>
      </c>
      <c r="B959" s="223" t="s">
        <v>959</v>
      </c>
      <c r="C959" s="212">
        <v>1966</v>
      </c>
      <c r="D959" s="212" t="s">
        <v>1844</v>
      </c>
      <c r="E959" s="212" t="s">
        <v>16</v>
      </c>
      <c r="F959" s="212">
        <v>2</v>
      </c>
      <c r="G959" s="212">
        <v>2</v>
      </c>
      <c r="H959" s="211">
        <v>518.70000000000005</v>
      </c>
      <c r="I959" s="211">
        <v>0</v>
      </c>
      <c r="J959" s="211">
        <v>452.1</v>
      </c>
      <c r="K959" s="211">
        <f t="shared" si="313"/>
        <v>11753.65</v>
      </c>
      <c r="L959" s="211">
        <v>0</v>
      </c>
      <c r="M959" s="211">
        <v>0</v>
      </c>
      <c r="N959" s="211">
        <v>0</v>
      </c>
      <c r="O959" s="211">
        <f>IFERROR(
  IF(LOOKUP(2,1/($R$16:$R959&lt;&gt;""),$R$16:$R959)="12.2026",
    VLOOKUP(LOOKUP(2,1/($B$16:$B959&lt;&gt;""),$B$16:$B959), [1]Лист1!$C$12:$D$1205, 2, 0),
  IF(LOOKUP(2,1/($R$16:$R959&lt;&gt;""),$R$16:$R959)="12.2027",
    VLOOKUP(LOOKUP(2,1/($B$16:$B959&lt;&gt;""),$B$16:$B959), [1]Лист1!$C$1209:$D$2016, 2, 0),
  IF(LOOKUP(2,1/($R$16:$R959&lt;&gt;""),$R$16:$R959)="12.2028",
    VLOOKUP(LOOKUP(2,1/($B$16:$B959&lt;&gt;""),$B$16:$B959), [1]Лист1!$C$2020:$D$2907, 2, 0),
  ""))), "")</f>
        <v>11753.65</v>
      </c>
      <c r="P959" s="211">
        <f t="shared" si="310"/>
        <v>22.659822633506842</v>
      </c>
      <c r="Q959" s="211">
        <v>9673</v>
      </c>
      <c r="R959" s="218" t="s">
        <v>565</v>
      </c>
    </row>
    <row r="960" spans="1:21" ht="30" customHeight="1" x14ac:dyDescent="0.25">
      <c r="A960" s="309">
        <f>IF(B960&lt;&gt;"",MAX(A$1:A959)+1,"")</f>
        <v>854</v>
      </c>
      <c r="B960" s="317" t="s">
        <v>1879</v>
      </c>
      <c r="C960" s="309">
        <v>1993</v>
      </c>
      <c r="D960" s="309" t="s">
        <v>1844</v>
      </c>
      <c r="E960" s="309" t="s">
        <v>16</v>
      </c>
      <c r="F960" s="309">
        <v>4</v>
      </c>
      <c r="G960" s="309">
        <v>2</v>
      </c>
      <c r="H960" s="311">
        <v>1517.8</v>
      </c>
      <c r="I960" s="311">
        <v>0</v>
      </c>
      <c r="J960" s="311">
        <v>1400.4</v>
      </c>
      <c r="K960" s="211">
        <f t="shared" ref="K960" si="314">SUM(L960:O960)</f>
        <v>8160.89</v>
      </c>
      <c r="L960" s="211">
        <v>0</v>
      </c>
      <c r="M960" s="211">
        <v>0</v>
      </c>
      <c r="N960" s="211">
        <v>0</v>
      </c>
      <c r="O960" s="211">
        <f>IFERROR(
  IF(LOOKUP(2,1/($R$16:$R960&lt;&gt;""),$R$16:$R960)="12.2026",
    VLOOKUP(LOOKUP(2,1/($B$16:$B960&lt;&gt;""),$B$16:$B960), [1]Лист1!$C$12:$D$1205, 2, 0),
  IF(LOOKUP(2,1/($R$16:$R960&lt;&gt;""),$R$16:$R960)="12.2027",
    VLOOKUP(LOOKUP(2,1/($B$16:$B960&lt;&gt;""),$B$16:$B960), [1]Лист1!$C$1209:$D$2016, 2, 0),
  IF(LOOKUP(2,1/($R$16:$R960&lt;&gt;""),$R$16:$R960)="12.2028",
    VLOOKUP(LOOKUP(2,1/($B$16:$B960&lt;&gt;""),$B$16:$B960), [1]Лист1!$C$2020:$D$2907, 2, 0),
  ""))), "")</f>
        <v>8160.89</v>
      </c>
      <c r="P960" s="211">
        <f t="shared" ref="P960" si="315">K960/H960</f>
        <v>5.376788773224404</v>
      </c>
      <c r="Q960" s="211">
        <v>9673</v>
      </c>
      <c r="R960" s="218" t="s">
        <v>565</v>
      </c>
    </row>
    <row r="961" spans="1:207" ht="30" customHeight="1" x14ac:dyDescent="0.25">
      <c r="A961" s="310"/>
      <c r="B961" s="318"/>
      <c r="C961" s="310"/>
      <c r="D961" s="310"/>
      <c r="E961" s="310"/>
      <c r="F961" s="310"/>
      <c r="G961" s="310"/>
      <c r="H961" s="312"/>
      <c r="I961" s="312"/>
      <c r="J961" s="312"/>
      <c r="K961" s="211">
        <f t="shared" si="313"/>
        <v>5967500</v>
      </c>
      <c r="L961" s="211">
        <v>0</v>
      </c>
      <c r="M961" s="211">
        <v>0</v>
      </c>
      <c r="N961" s="211">
        <v>0</v>
      </c>
      <c r="O961" s="211">
        <f>IFERROR(
  IF(LOOKUP(2,1/($R$16:$R961&lt;&gt;""),$R$16:$R961)="12.2026",
    VLOOKUP(LOOKUP(2,1/($B$16:$B961&lt;&gt;""),$B$16:$B961), [1]Лист1!$C$12:$D$1205, 2, 0),
  IF(LOOKUP(2,1/($R$16:$R961&lt;&gt;""),$R$16:$R961)="12.2027",
    VLOOKUP(LOOKUP(2,1/($B$16:$B961&lt;&gt;""),$B$16:$B961), [1]Лист1!$C$1209:$D$2016, 2, 0),
  IF(LOOKUP(2,1/($R$16:$R961&lt;&gt;""),$R$16:$R961)="12.2028",
    VLOOKUP(LOOKUP(2,1/($B$16:$B961&lt;&gt;""),$B$16:$B961), [1]Лист1!$C$2020:$D$2907, 2, 0),
  ""))), "")</f>
        <v>5967500</v>
      </c>
      <c r="P961" s="211">
        <f>K961/H960</f>
        <v>3931.6774278561074</v>
      </c>
      <c r="Q961" s="211">
        <v>9673</v>
      </c>
      <c r="R961" s="218" t="s">
        <v>563</v>
      </c>
    </row>
    <row r="962" spans="1:207" ht="30" customHeight="1" x14ac:dyDescent="0.25">
      <c r="A962" s="212">
        <f>IF(B962&lt;&gt;"",MAX(A$1:A961)+1,"")</f>
        <v>855</v>
      </c>
      <c r="B962" s="223" t="s">
        <v>1883</v>
      </c>
      <c r="C962" s="212">
        <v>1975</v>
      </c>
      <c r="D962" s="212" t="s">
        <v>1844</v>
      </c>
      <c r="E962" s="212" t="s">
        <v>16</v>
      </c>
      <c r="F962" s="212">
        <v>3</v>
      </c>
      <c r="G962" s="212">
        <v>2</v>
      </c>
      <c r="H962" s="211">
        <v>1141.3</v>
      </c>
      <c r="I962" s="211">
        <v>0</v>
      </c>
      <c r="J962" s="211">
        <v>712.51</v>
      </c>
      <c r="K962" s="211">
        <f t="shared" si="313"/>
        <v>2434640</v>
      </c>
      <c r="L962" s="211">
        <v>0</v>
      </c>
      <c r="M962" s="211">
        <v>0</v>
      </c>
      <c r="N962" s="211">
        <v>0</v>
      </c>
      <c r="O962" s="211">
        <f>IFERROR(
  IF(LOOKUP(2,1/($R$16:$R962&lt;&gt;""),$R$16:$R962)="12.2026",
    VLOOKUP(LOOKUP(2,1/($B$16:$B962&lt;&gt;""),$B$16:$B962), [1]Лист1!$C$12:$D$1205, 2, 0),
  IF(LOOKUP(2,1/($R$16:$R962&lt;&gt;""),$R$16:$R962)="12.2027",
    VLOOKUP(LOOKUP(2,1/($B$16:$B962&lt;&gt;""),$B$16:$B962), [1]Лист1!$C$1209:$D$2016, 2, 0),
  IF(LOOKUP(2,1/($R$16:$R962&lt;&gt;""),$R$16:$R962)="12.2028",
    VLOOKUP(LOOKUP(2,1/($B$16:$B962&lt;&gt;""),$B$16:$B962), [1]Лист1!$C$2020:$D$2907, 2, 0),
  ""))), "")</f>
        <v>2434640</v>
      </c>
      <c r="P962" s="211">
        <f t="shared" si="310"/>
        <v>2133.2165074914574</v>
      </c>
      <c r="Q962" s="211">
        <v>9673</v>
      </c>
      <c r="R962" s="218" t="s">
        <v>563</v>
      </c>
    </row>
    <row r="963" spans="1:207" ht="30" customHeight="1" x14ac:dyDescent="0.25">
      <c r="A963" s="212">
        <f>IF(B963&lt;&gt;"",MAX(A$1:A962)+1,"")</f>
        <v>856</v>
      </c>
      <c r="B963" s="223" t="s">
        <v>2610</v>
      </c>
      <c r="C963" s="189">
        <v>1980</v>
      </c>
      <c r="D963" s="198" t="s">
        <v>1844</v>
      </c>
      <c r="E963" s="189" t="s">
        <v>16</v>
      </c>
      <c r="F963" s="227">
        <v>3</v>
      </c>
      <c r="G963" s="227">
        <v>3</v>
      </c>
      <c r="H963" s="195">
        <v>2583.77</v>
      </c>
      <c r="I963" s="228">
        <v>0</v>
      </c>
      <c r="J963" s="209">
        <v>1803.15</v>
      </c>
      <c r="K963" s="211">
        <f t="shared" si="313"/>
        <v>8773000</v>
      </c>
      <c r="L963" s="211">
        <v>0</v>
      </c>
      <c r="M963" s="211">
        <v>0</v>
      </c>
      <c r="N963" s="211">
        <v>0</v>
      </c>
      <c r="O963" s="211">
        <f>IFERROR(
  IF(LOOKUP(2,1/($R$16:$R963&lt;&gt;""),$R$16:$R963)="12.2026",
    VLOOKUP(LOOKUP(2,1/($B$16:$B963&lt;&gt;""),$B$16:$B963), [1]Лист1!$C$12:$D$1205, 2, 0),
  IF(LOOKUP(2,1/($R$16:$R963&lt;&gt;""),$R$16:$R963)="12.2027",
    VLOOKUP(LOOKUP(2,1/($B$16:$B963&lt;&gt;""),$B$16:$B963), [1]Лист1!$C$1209:$D$2016, 2, 0),
  IF(LOOKUP(2,1/($R$16:$R963&lt;&gt;""),$R$16:$R963)="12.2028",
    VLOOKUP(LOOKUP(2,1/($B$16:$B963&lt;&gt;""),$B$16:$B963), [1]Лист1!$C$2020:$D$2907, 2, 0),
  ""))), "")</f>
        <v>8773000</v>
      </c>
      <c r="P963" s="211">
        <f t="shared" si="310"/>
        <v>3395.4260634654015</v>
      </c>
      <c r="Q963" s="211">
        <v>9673</v>
      </c>
      <c r="R963" s="218" t="s">
        <v>565</v>
      </c>
    </row>
    <row r="964" spans="1:207" s="33" customFormat="1" ht="30" customHeight="1" x14ac:dyDescent="0.25">
      <c r="A964" s="212">
        <f>IF(B964&lt;&gt;"",MAX(A$1:A963)+1,"")</f>
        <v>857</v>
      </c>
      <c r="B964" s="223" t="s">
        <v>2414</v>
      </c>
      <c r="C964" s="212">
        <v>1990</v>
      </c>
      <c r="D964" s="212" t="s">
        <v>1844</v>
      </c>
      <c r="E964" s="212" t="s">
        <v>75</v>
      </c>
      <c r="F964" s="212">
        <v>4</v>
      </c>
      <c r="G964" s="212">
        <v>4</v>
      </c>
      <c r="H964" s="154">
        <v>2228</v>
      </c>
      <c r="I964" s="211">
        <v>0</v>
      </c>
      <c r="J964" s="211">
        <v>1947.8</v>
      </c>
      <c r="K964" s="211">
        <f t="shared" si="313"/>
        <v>7757750</v>
      </c>
      <c r="L964" s="211">
        <v>0</v>
      </c>
      <c r="M964" s="211">
        <v>0</v>
      </c>
      <c r="N964" s="211">
        <v>0</v>
      </c>
      <c r="O964" s="211">
        <f>IFERROR(
  IF(LOOKUP(2,1/($R$16:$R964&lt;&gt;""),$R$16:$R964)="12.2026",
    VLOOKUP(LOOKUP(2,1/($B$16:$B964&lt;&gt;""),$B$16:$B964), [1]Лист1!$C$12:$D$1205, 2, 0),
  IF(LOOKUP(2,1/($R$16:$R964&lt;&gt;""),$R$16:$R964)="12.2027",
    VLOOKUP(LOOKUP(2,1/($B$16:$B964&lt;&gt;""),$B$16:$B964), [1]Лист1!$C$1209:$D$2016, 2, 0),
  IF(LOOKUP(2,1/($R$16:$R964&lt;&gt;""),$R$16:$R964)="12.2028",
    VLOOKUP(LOOKUP(2,1/($B$16:$B964&lt;&gt;""),$B$16:$B964), [1]Лист1!$C$2020:$D$2907, 2, 0),
  ""))), "")</f>
        <v>7757750</v>
      </c>
      <c r="P964" s="211">
        <f t="shared" si="310"/>
        <v>3481.9344703770198</v>
      </c>
      <c r="Q964" s="237">
        <v>9673</v>
      </c>
      <c r="R964" s="30" t="s">
        <v>565</v>
      </c>
      <c r="S964" s="32"/>
      <c r="T964" s="32"/>
      <c r="U964" s="32"/>
    </row>
    <row r="965" spans="1:207" ht="30" customHeight="1" x14ac:dyDescent="0.25">
      <c r="A965" s="212">
        <f>IF(B965&lt;&gt;"",MAX(A$1:A964)+1,"")</f>
        <v>858</v>
      </c>
      <c r="B965" s="223" t="s">
        <v>966</v>
      </c>
      <c r="C965" s="212">
        <v>1971</v>
      </c>
      <c r="D965" s="212" t="s">
        <v>1844</v>
      </c>
      <c r="E965" s="212" t="s">
        <v>16</v>
      </c>
      <c r="F965" s="212">
        <v>2</v>
      </c>
      <c r="G965" s="212">
        <v>2</v>
      </c>
      <c r="H965" s="211">
        <v>574.08000000000004</v>
      </c>
      <c r="I965" s="211">
        <v>0</v>
      </c>
      <c r="J965" s="211">
        <v>524.48</v>
      </c>
      <c r="K965" s="211">
        <f t="shared" si="313"/>
        <v>71758.78</v>
      </c>
      <c r="L965" s="211">
        <v>0</v>
      </c>
      <c r="M965" s="211">
        <v>0</v>
      </c>
      <c r="N965" s="211">
        <v>0</v>
      </c>
      <c r="O965" s="211">
        <f>IFERROR(
  IF(LOOKUP(2,1/($R$16:$R965&lt;&gt;""),$R$16:$R965)="12.2026",
    VLOOKUP(LOOKUP(2,1/($B$16:$B965&lt;&gt;""),$B$16:$B965), [1]Лист1!$C$12:$D$1205, 2, 0),
  IF(LOOKUP(2,1/($R$16:$R965&lt;&gt;""),$R$16:$R965)="12.2027",
    VLOOKUP(LOOKUP(2,1/($B$16:$B965&lt;&gt;""),$B$16:$B965), [1]Лист1!$C$1209:$D$2016, 2, 0),
  IF(LOOKUP(2,1/($R$16:$R965&lt;&gt;""),$R$16:$R965)="12.2028",
    VLOOKUP(LOOKUP(2,1/($B$16:$B965&lt;&gt;""),$B$16:$B965), [1]Лист1!$C$2020:$D$2907, 2, 0),
  ""))), "")</f>
        <v>71758.78</v>
      </c>
      <c r="P965" s="211">
        <f t="shared" si="310"/>
        <v>124.99787486064659</v>
      </c>
      <c r="Q965" s="211">
        <v>9673</v>
      </c>
      <c r="R965" s="218" t="s">
        <v>564</v>
      </c>
      <c r="S965" s="48"/>
    </row>
    <row r="966" spans="1:207" ht="30" customHeight="1" x14ac:dyDescent="0.25">
      <c r="A966" s="212">
        <f>IF(B966&lt;&gt;"",MAX(A$1:A965)+1,"")</f>
        <v>859</v>
      </c>
      <c r="B966" s="223" t="s">
        <v>983</v>
      </c>
      <c r="C966" s="212">
        <v>1969</v>
      </c>
      <c r="D966" s="212" t="s">
        <v>1844</v>
      </c>
      <c r="E966" s="212" t="s">
        <v>16</v>
      </c>
      <c r="F966" s="212">
        <v>2</v>
      </c>
      <c r="G966" s="212">
        <v>2</v>
      </c>
      <c r="H966" s="211">
        <v>565.29999999999995</v>
      </c>
      <c r="I966" s="211">
        <v>0</v>
      </c>
      <c r="J966" s="211">
        <v>517.1</v>
      </c>
      <c r="K966" s="211">
        <f t="shared" si="313"/>
        <v>6279713.9000000004</v>
      </c>
      <c r="L966" s="211">
        <v>0</v>
      </c>
      <c r="M966" s="211">
        <v>0</v>
      </c>
      <c r="N966" s="211">
        <v>0</v>
      </c>
      <c r="O966" s="211">
        <f>IFERROR(
  IF(LOOKUP(2,1/($R$16:$R966&lt;&gt;""),$R$16:$R966)="12.2026",
    VLOOKUP(LOOKUP(2,1/($B$16:$B966&lt;&gt;""),$B$16:$B966), [1]Лист1!$C$12:$D$1205, 2, 0),
  IF(LOOKUP(2,1/($R$16:$R966&lt;&gt;""),$R$16:$R966)="12.2027",
    VLOOKUP(LOOKUP(2,1/($B$16:$B966&lt;&gt;""),$B$16:$B966), [1]Лист1!$C$1209:$D$2016, 2, 0),
  IF(LOOKUP(2,1/($R$16:$R966&lt;&gt;""),$R$16:$R966)="12.2028",
    VLOOKUP(LOOKUP(2,1/($B$16:$B966&lt;&gt;""),$B$16:$B966), [1]Лист1!$C$2020:$D$2907, 2, 0),
  ""))), "")</f>
        <v>6279713.9000000004</v>
      </c>
      <c r="P966" s="211">
        <f t="shared" si="310"/>
        <v>11108.639483460111</v>
      </c>
      <c r="Q966" s="211">
        <v>9673</v>
      </c>
      <c r="R966" s="218" t="s">
        <v>563</v>
      </c>
    </row>
    <row r="967" spans="1:207" s="20" customFormat="1" ht="30" customHeight="1" x14ac:dyDescent="0.25">
      <c r="A967" s="212">
        <f>IF(B967&lt;&gt;"",MAX(A$1:A966)+1,"")</f>
        <v>860</v>
      </c>
      <c r="B967" s="223" t="s">
        <v>963</v>
      </c>
      <c r="C967" s="212">
        <v>1963</v>
      </c>
      <c r="D967" s="212" t="s">
        <v>1844</v>
      </c>
      <c r="E967" s="212" t="s">
        <v>16</v>
      </c>
      <c r="F967" s="212">
        <v>2</v>
      </c>
      <c r="G967" s="212">
        <v>2</v>
      </c>
      <c r="H967" s="211">
        <v>432.3</v>
      </c>
      <c r="I967" s="211">
        <v>0</v>
      </c>
      <c r="J967" s="211">
        <v>394.2</v>
      </c>
      <c r="K967" s="211">
        <f t="shared" ref="K967:K968" si="316">SUM(L967:O967)</f>
        <v>9606.6</v>
      </c>
      <c r="L967" s="211">
        <v>0</v>
      </c>
      <c r="M967" s="211">
        <v>0</v>
      </c>
      <c r="N967" s="211">
        <v>0</v>
      </c>
      <c r="O967" s="211">
        <f>IFERROR(
  IF(LOOKUP(2,1/($R$16:$R967&lt;&gt;""),$R$16:$R967)="12.2026",
    VLOOKUP(LOOKUP(2,1/($B$16:$B967&lt;&gt;""),$B$16:$B967), [1]Лист1!$C$12:$D$1205, 2, 0),
  IF(LOOKUP(2,1/($R$16:$R967&lt;&gt;""),$R$16:$R967)="12.2027",
    VLOOKUP(LOOKUP(2,1/($B$16:$B967&lt;&gt;""),$B$16:$B967), [1]Лист1!$C$1209:$D$2016, 2, 0),
  IF(LOOKUP(2,1/($R$16:$R967&lt;&gt;""),$R$16:$R967)="12.2028",
    VLOOKUP(LOOKUP(2,1/($B$16:$B967&lt;&gt;""),$B$16:$B967), [1]Лист1!$C$2020:$D$2907, 2, 0),
  ""))), "")</f>
        <v>9606.6</v>
      </c>
      <c r="P967" s="211">
        <f t="shared" ref="P967:P968" si="317">K967/H967</f>
        <v>22.22206800832755</v>
      </c>
      <c r="Q967" s="211">
        <v>9673</v>
      </c>
      <c r="R967" s="218" t="s">
        <v>565</v>
      </c>
      <c r="S967" s="38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  <c r="AP967" s="21"/>
      <c r="AQ967" s="21"/>
      <c r="AR967" s="21"/>
      <c r="AS967" s="21"/>
      <c r="AT967" s="21"/>
      <c r="AU967" s="21"/>
      <c r="AV967" s="21"/>
      <c r="AW967" s="21"/>
      <c r="AX967" s="21"/>
      <c r="AY967" s="21"/>
      <c r="AZ967" s="21"/>
      <c r="BA967" s="21"/>
      <c r="BB967" s="21"/>
      <c r="BC967" s="21"/>
      <c r="BD967" s="21"/>
      <c r="BE967" s="21"/>
      <c r="BF967" s="21"/>
      <c r="BG967" s="21"/>
      <c r="BH967" s="21"/>
      <c r="BI967" s="21"/>
      <c r="BJ967" s="21"/>
      <c r="BK967" s="21"/>
      <c r="BL967" s="21"/>
      <c r="BM967" s="21"/>
      <c r="BN967" s="21"/>
      <c r="BO967" s="21"/>
      <c r="BP967" s="21"/>
      <c r="BQ967" s="21"/>
      <c r="BR967" s="21"/>
      <c r="BS967" s="21"/>
      <c r="BT967" s="21"/>
      <c r="BU967" s="21"/>
      <c r="BV967" s="21"/>
      <c r="BW967" s="21"/>
      <c r="BX967" s="21"/>
      <c r="BY967" s="21"/>
      <c r="BZ967" s="21"/>
      <c r="CA967" s="21"/>
      <c r="CB967" s="21"/>
      <c r="CC967" s="21"/>
      <c r="CD967" s="21"/>
      <c r="CE967" s="21"/>
      <c r="CF967" s="21"/>
      <c r="CG967" s="21"/>
      <c r="CH967" s="21"/>
      <c r="CI967" s="21"/>
      <c r="CJ967" s="21"/>
      <c r="CK967" s="21"/>
      <c r="CL967" s="21"/>
      <c r="CM967" s="21"/>
      <c r="CN967" s="21"/>
      <c r="CO967" s="21"/>
      <c r="CP967" s="21"/>
      <c r="CQ967" s="21"/>
      <c r="CR967" s="21"/>
      <c r="CS967" s="21"/>
      <c r="CT967" s="21"/>
      <c r="CU967" s="21"/>
      <c r="CV967" s="21"/>
      <c r="CW967" s="21"/>
      <c r="CX967" s="21"/>
      <c r="CY967" s="21"/>
      <c r="CZ967" s="21"/>
      <c r="DA967" s="21"/>
      <c r="DB967" s="21"/>
      <c r="DC967" s="21"/>
      <c r="DD967" s="21"/>
      <c r="DE967" s="21"/>
      <c r="DF967" s="21"/>
      <c r="DG967" s="21"/>
      <c r="DH967" s="21"/>
      <c r="DI967" s="21"/>
      <c r="DJ967" s="21"/>
      <c r="DK967" s="21"/>
      <c r="DL967" s="21"/>
      <c r="DM967" s="21"/>
      <c r="DN967" s="21"/>
      <c r="DO967" s="21"/>
      <c r="DP967" s="21"/>
      <c r="DQ967" s="21"/>
      <c r="DR967" s="21"/>
      <c r="DS967" s="21"/>
      <c r="DT967" s="21"/>
      <c r="DU967" s="21"/>
      <c r="DV967" s="21"/>
      <c r="DW967" s="21"/>
      <c r="DX967" s="21"/>
      <c r="DY967" s="21"/>
      <c r="DZ967" s="21"/>
      <c r="EA967" s="21"/>
      <c r="EB967" s="21"/>
      <c r="EC967" s="21"/>
      <c r="ED967" s="21"/>
      <c r="EE967" s="21"/>
      <c r="EF967" s="21"/>
      <c r="EG967" s="21"/>
      <c r="EH967" s="21"/>
      <c r="EI967" s="21"/>
      <c r="EJ967" s="21"/>
      <c r="EK967" s="21"/>
      <c r="EL967" s="21"/>
      <c r="EM967" s="21"/>
      <c r="EN967" s="21"/>
      <c r="EO967" s="21"/>
      <c r="EP967" s="21"/>
      <c r="EQ967" s="21"/>
      <c r="ER967" s="21"/>
      <c r="ES967" s="21"/>
      <c r="ET967" s="21"/>
      <c r="EU967" s="21"/>
      <c r="EV967" s="21"/>
      <c r="EW967" s="21"/>
      <c r="EX967" s="21"/>
      <c r="EY967" s="21"/>
      <c r="EZ967" s="21"/>
      <c r="FA967" s="21"/>
      <c r="FB967" s="21"/>
      <c r="FC967" s="21"/>
      <c r="FD967" s="21"/>
      <c r="FE967" s="21"/>
      <c r="FF967" s="21"/>
      <c r="FG967" s="21"/>
      <c r="FH967" s="21"/>
      <c r="FI967" s="21"/>
      <c r="FJ967" s="21"/>
      <c r="FK967" s="21"/>
      <c r="FL967" s="21"/>
      <c r="FM967" s="21"/>
      <c r="FN967" s="21"/>
      <c r="FO967" s="21"/>
      <c r="FP967" s="21"/>
      <c r="FQ967" s="21"/>
      <c r="FR967" s="21"/>
      <c r="FS967" s="21"/>
      <c r="FT967" s="21"/>
      <c r="FU967" s="21"/>
      <c r="FV967" s="21"/>
      <c r="FW967" s="21"/>
      <c r="FX967" s="21"/>
      <c r="FY967" s="21"/>
      <c r="FZ967" s="21"/>
      <c r="GA967" s="21"/>
      <c r="GB967" s="21"/>
      <c r="GC967" s="21"/>
      <c r="GD967" s="21"/>
      <c r="GE967" s="21"/>
      <c r="GF967" s="21"/>
      <c r="GG967" s="21"/>
      <c r="GH967" s="21"/>
      <c r="GI967" s="21"/>
      <c r="GJ967" s="21"/>
      <c r="GK967" s="21"/>
      <c r="GL967" s="21"/>
      <c r="GM967" s="21"/>
      <c r="GN967" s="21"/>
      <c r="GO967" s="21"/>
      <c r="GP967" s="21"/>
      <c r="GQ967" s="21"/>
      <c r="GR967" s="21"/>
      <c r="GS967" s="21"/>
      <c r="GT967" s="21"/>
      <c r="GU967" s="21"/>
      <c r="GV967" s="21"/>
      <c r="GW967" s="21"/>
      <c r="GX967" s="21"/>
      <c r="GY967" s="21"/>
    </row>
    <row r="968" spans="1:207" s="112" customFormat="1" ht="30" customHeight="1" x14ac:dyDescent="0.25">
      <c r="A968" s="285">
        <f>IF(B968&lt;&gt;"",MAX(A$1:A967)+1,"")</f>
        <v>861</v>
      </c>
      <c r="B968" s="283" t="s">
        <v>964</v>
      </c>
      <c r="C968" s="285">
        <v>1962</v>
      </c>
      <c r="D968" s="285" t="s">
        <v>1844</v>
      </c>
      <c r="E968" s="285" t="s">
        <v>16</v>
      </c>
      <c r="F968" s="285">
        <v>2</v>
      </c>
      <c r="G968" s="285">
        <v>2</v>
      </c>
      <c r="H968" s="282">
        <v>467.2</v>
      </c>
      <c r="I968" s="282">
        <v>0</v>
      </c>
      <c r="J968" s="282">
        <v>428</v>
      </c>
      <c r="K968" s="282">
        <f t="shared" si="316"/>
        <v>19537.330000000002</v>
      </c>
      <c r="L968" s="282">
        <v>0</v>
      </c>
      <c r="M968" s="282">
        <v>0</v>
      </c>
      <c r="N968" s="282">
        <v>0</v>
      </c>
      <c r="O968" s="282">
        <f>IFERROR(
  IF(LOOKUP(2,1/($R$16:$R968&lt;&gt;""),$R$16:$R968)="12.2026",
    VLOOKUP(LOOKUP(2,1/($B$16:$B968&lt;&gt;""),$B$16:$B968), [1]Лист1!$C$12:$D$1205, 2, 0),
  IF(LOOKUP(2,1/($R$16:$R968&lt;&gt;""),$R$16:$R968)="12.2027",
    VLOOKUP(LOOKUP(2,1/($B$16:$B968&lt;&gt;""),$B$16:$B968), [1]Лист1!$C$1209:$D$2016, 2, 0),
  IF(LOOKUP(2,1/($R$16:$R968&lt;&gt;""),$R$16:$R968)="12.2028",
    VLOOKUP(LOOKUP(2,1/($B$16:$B968&lt;&gt;""),$B$16:$B968), [1]Лист1!$C$2020:$D$2907, 2, 0),
  ""))), "")</f>
        <v>19537.330000000002</v>
      </c>
      <c r="P968" s="282">
        <f t="shared" si="317"/>
        <v>41.817915239726034</v>
      </c>
      <c r="Q968" s="282">
        <v>9673</v>
      </c>
      <c r="R968" s="294" t="s">
        <v>565</v>
      </c>
      <c r="S968" s="111"/>
      <c r="T968" s="111"/>
      <c r="U968" s="111"/>
    </row>
    <row r="969" spans="1:207" ht="30" customHeight="1" x14ac:dyDescent="0.25">
      <c r="A969" s="254">
        <f>IF(B969&lt;&gt;"",MAX(A$1:A968)+1,"")</f>
        <v>862</v>
      </c>
      <c r="B969" s="258" t="s">
        <v>383</v>
      </c>
      <c r="C969" s="254">
        <v>1964</v>
      </c>
      <c r="D969" s="254" t="s">
        <v>1844</v>
      </c>
      <c r="E969" s="254" t="s">
        <v>16</v>
      </c>
      <c r="F969" s="254">
        <v>2</v>
      </c>
      <c r="G969" s="254">
        <v>2</v>
      </c>
      <c r="H969" s="256">
        <v>708.5</v>
      </c>
      <c r="I969" s="256">
        <v>0</v>
      </c>
      <c r="J969" s="256">
        <v>535.6</v>
      </c>
      <c r="K969" s="256">
        <f t="shared" si="313"/>
        <v>200000</v>
      </c>
      <c r="L969" s="256">
        <v>0</v>
      </c>
      <c r="M969" s="256">
        <v>0</v>
      </c>
      <c r="N969" s="256">
        <v>0</v>
      </c>
      <c r="O969" s="256">
        <f>IFERROR(
  IF(LOOKUP(2,1/($R$16:$R969&lt;&gt;""),$R$16:$R969)="12.2026",
    VLOOKUP(LOOKUP(2,1/($B$16:$B969&lt;&gt;""),$B$16:$B969), [1]Лист1!$C$12:$D$1205, 2, 0),
  IF(LOOKUP(2,1/($R$16:$R969&lt;&gt;""),$R$16:$R969)="12.2027",
    VLOOKUP(LOOKUP(2,1/($B$16:$B969&lt;&gt;""),$B$16:$B969), [1]Лист1!$C$1209:$D$2016, 2, 0),
  IF(LOOKUP(2,1/($R$16:$R969&lt;&gt;""),$R$16:$R969)="12.2028",
    VLOOKUP(LOOKUP(2,1/($B$16:$B969&lt;&gt;""),$B$16:$B969), [1]Лист1!$C$2020:$D$2907, 2, 0),
  ""))), "")</f>
        <v>200000</v>
      </c>
      <c r="P969" s="256">
        <f t="shared" si="310"/>
        <v>282.28652081863089</v>
      </c>
      <c r="Q969" s="256">
        <v>9673</v>
      </c>
      <c r="R969" s="188" t="s">
        <v>564</v>
      </c>
      <c r="S969" s="48"/>
    </row>
    <row r="970" spans="1:207" ht="30" customHeight="1" x14ac:dyDescent="0.25">
      <c r="A970" s="212">
        <f>IF(B970&lt;&gt;"",MAX(A$1:A969)+1,"")</f>
        <v>863</v>
      </c>
      <c r="B970" s="223" t="s">
        <v>960</v>
      </c>
      <c r="C970" s="212">
        <v>1970</v>
      </c>
      <c r="D970" s="212" t="s">
        <v>1844</v>
      </c>
      <c r="E970" s="212" t="s">
        <v>16</v>
      </c>
      <c r="F970" s="212">
        <v>2</v>
      </c>
      <c r="G970" s="212">
        <v>2</v>
      </c>
      <c r="H970" s="211">
        <v>511.6</v>
      </c>
      <c r="I970" s="211">
        <v>0</v>
      </c>
      <c r="J970" s="211">
        <v>511.6</v>
      </c>
      <c r="K970" s="211">
        <f t="shared" si="313"/>
        <v>35031.279999999999</v>
      </c>
      <c r="L970" s="211">
        <v>0</v>
      </c>
      <c r="M970" s="211">
        <v>0</v>
      </c>
      <c r="N970" s="211">
        <v>0</v>
      </c>
      <c r="O970" s="211">
        <f>IFERROR(
  IF(LOOKUP(2,1/($R$16:$R970&lt;&gt;""),$R$16:$R970)="12.2026",
    VLOOKUP(LOOKUP(2,1/($B$16:$B970&lt;&gt;""),$B$16:$B970), [1]Лист1!$C$12:$D$1205, 2, 0),
  IF(LOOKUP(2,1/($R$16:$R970&lt;&gt;""),$R$16:$R970)="12.2027",
    VLOOKUP(LOOKUP(2,1/($B$16:$B970&lt;&gt;""),$B$16:$B970), [1]Лист1!$C$1209:$D$2016, 2, 0),
  IF(LOOKUP(2,1/($R$16:$R970&lt;&gt;""),$R$16:$R970)="12.2028",
    VLOOKUP(LOOKUP(2,1/($B$16:$B970&lt;&gt;""),$B$16:$B970), [1]Лист1!$C$2020:$D$2907, 2, 0),
  ""))), "")</f>
        <v>35031.279999999999</v>
      </c>
      <c r="P970" s="211">
        <f t="shared" si="310"/>
        <v>68.473964034401874</v>
      </c>
      <c r="Q970" s="211">
        <v>9673</v>
      </c>
      <c r="R970" s="218" t="s">
        <v>565</v>
      </c>
      <c r="S970" s="48"/>
    </row>
    <row r="971" spans="1:207" s="21" customFormat="1" ht="30" customHeight="1" x14ac:dyDescent="0.25">
      <c r="A971" s="212">
        <f>IF(B971&lt;&gt;"",MAX(A$1:A970)+1,"")</f>
        <v>864</v>
      </c>
      <c r="B971" s="223" t="s">
        <v>961</v>
      </c>
      <c r="C971" s="212">
        <v>1969</v>
      </c>
      <c r="D971" s="212" t="s">
        <v>1844</v>
      </c>
      <c r="E971" s="212" t="s">
        <v>16</v>
      </c>
      <c r="F971" s="212">
        <v>2</v>
      </c>
      <c r="G971" s="212">
        <v>2</v>
      </c>
      <c r="H971" s="211">
        <v>550.9</v>
      </c>
      <c r="I971" s="211">
        <v>0</v>
      </c>
      <c r="J971" s="211">
        <v>501.7</v>
      </c>
      <c r="K971" s="211">
        <f t="shared" si="313"/>
        <v>32728.19</v>
      </c>
      <c r="L971" s="211">
        <v>0</v>
      </c>
      <c r="M971" s="211">
        <v>0</v>
      </c>
      <c r="N971" s="211">
        <v>0</v>
      </c>
      <c r="O971" s="211">
        <f>IFERROR(
  IF(LOOKUP(2,1/($R$16:$R971&lt;&gt;""),$R$16:$R971)="12.2026",
    VLOOKUP(LOOKUP(2,1/($B$16:$B971&lt;&gt;""),$B$16:$B971), [1]Лист1!$C$12:$D$1205, 2, 0),
  IF(LOOKUP(2,1/($R$16:$R971&lt;&gt;""),$R$16:$R971)="12.2027",
    VLOOKUP(LOOKUP(2,1/($B$16:$B971&lt;&gt;""),$B$16:$B971), [1]Лист1!$C$1209:$D$2016, 2, 0),
  IF(LOOKUP(2,1/($R$16:$R971&lt;&gt;""),$R$16:$R971)="12.2028",
    VLOOKUP(LOOKUP(2,1/($B$16:$B971&lt;&gt;""),$B$16:$B971), [1]Лист1!$C$2020:$D$2907, 2, 0),
  ""))), "")</f>
        <v>32728.19</v>
      </c>
      <c r="P971" s="211">
        <f t="shared" si="310"/>
        <v>59.408585950263209</v>
      </c>
      <c r="Q971" s="211">
        <v>9673</v>
      </c>
      <c r="R971" s="218" t="s">
        <v>565</v>
      </c>
      <c r="S971" s="51"/>
      <c r="T971" s="20"/>
      <c r="U971" s="20"/>
    </row>
    <row r="972" spans="1:207" ht="30" customHeight="1" x14ac:dyDescent="0.25">
      <c r="A972" s="212">
        <f>IF(B972&lt;&gt;"",MAX(A$1:A971)+1,"")</f>
        <v>865</v>
      </c>
      <c r="B972" s="223" t="s">
        <v>962</v>
      </c>
      <c r="C972" s="212">
        <v>1969</v>
      </c>
      <c r="D972" s="212" t="s">
        <v>1844</v>
      </c>
      <c r="E972" s="212" t="s">
        <v>16</v>
      </c>
      <c r="F972" s="212">
        <v>2</v>
      </c>
      <c r="G972" s="212">
        <v>2</v>
      </c>
      <c r="H972" s="211">
        <v>577.70000000000005</v>
      </c>
      <c r="I972" s="211">
        <v>0</v>
      </c>
      <c r="J972" s="211">
        <v>530.70000000000005</v>
      </c>
      <c r="K972" s="211">
        <f t="shared" si="313"/>
        <v>11432.75</v>
      </c>
      <c r="L972" s="211">
        <v>0</v>
      </c>
      <c r="M972" s="211">
        <v>0</v>
      </c>
      <c r="N972" s="211">
        <v>0</v>
      </c>
      <c r="O972" s="211">
        <f>IFERROR(
  IF(LOOKUP(2,1/($R$16:$R972&lt;&gt;""),$R$16:$R972)="12.2026",
    VLOOKUP(LOOKUP(2,1/($B$16:$B972&lt;&gt;""),$B$16:$B972), [1]Лист1!$C$12:$D$1205, 2, 0),
  IF(LOOKUP(2,1/($R$16:$R972&lt;&gt;""),$R$16:$R972)="12.2027",
    VLOOKUP(LOOKUP(2,1/($B$16:$B972&lt;&gt;""),$B$16:$B972), [1]Лист1!$C$1209:$D$2016, 2, 0),
  IF(LOOKUP(2,1/($R$16:$R972&lt;&gt;""),$R$16:$R972)="12.2028",
    VLOOKUP(LOOKUP(2,1/($B$16:$B972&lt;&gt;""),$B$16:$B972), [1]Лист1!$C$2020:$D$2907, 2, 0),
  ""))), "")</f>
        <v>11432.75</v>
      </c>
      <c r="P972" s="211">
        <f t="shared" si="310"/>
        <v>19.790115977150769</v>
      </c>
      <c r="Q972" s="211">
        <v>9673</v>
      </c>
      <c r="R972" s="218" t="s">
        <v>565</v>
      </c>
    </row>
    <row r="973" spans="1:207" ht="30" customHeight="1" x14ac:dyDescent="0.25">
      <c r="A973" s="212">
        <f>IF(B973&lt;&gt;"",MAX(A$1:A972)+1,"")</f>
        <v>866</v>
      </c>
      <c r="B973" s="223" t="s">
        <v>967</v>
      </c>
      <c r="C973" s="212">
        <v>1970</v>
      </c>
      <c r="D973" s="212" t="s">
        <v>1844</v>
      </c>
      <c r="E973" s="212" t="s">
        <v>16</v>
      </c>
      <c r="F973" s="212">
        <v>2</v>
      </c>
      <c r="G973" s="212">
        <v>2</v>
      </c>
      <c r="H973" s="211">
        <v>764.9</v>
      </c>
      <c r="I973" s="211">
        <v>0</v>
      </c>
      <c r="J973" s="211">
        <v>703.3</v>
      </c>
      <c r="K973" s="211">
        <f t="shared" si="313"/>
        <v>63780.38</v>
      </c>
      <c r="L973" s="211">
        <v>0</v>
      </c>
      <c r="M973" s="211">
        <v>0</v>
      </c>
      <c r="N973" s="211">
        <v>0</v>
      </c>
      <c r="O973" s="211">
        <f>IFERROR(
  IF(LOOKUP(2,1/($R$16:$R973&lt;&gt;""),$R$16:$R973)="12.2026",
    VLOOKUP(LOOKUP(2,1/($B$16:$B973&lt;&gt;""),$B$16:$B973), [1]Лист1!$C$12:$D$1205, 2, 0),
  IF(LOOKUP(2,1/($R$16:$R973&lt;&gt;""),$R$16:$R973)="12.2027",
    VLOOKUP(LOOKUP(2,1/($B$16:$B973&lt;&gt;""),$B$16:$B973), [1]Лист1!$C$1209:$D$2016, 2, 0),
  IF(LOOKUP(2,1/($R$16:$R973&lt;&gt;""),$R$16:$R973)="12.2028",
    VLOOKUP(LOOKUP(2,1/($B$16:$B973&lt;&gt;""),$B$16:$B973), [1]Лист1!$C$2020:$D$2907, 2, 0),
  ""))), "")</f>
        <v>63780.38</v>
      </c>
      <c r="P973" s="211">
        <f t="shared" si="310"/>
        <v>83.383945613805722</v>
      </c>
      <c r="Q973" s="211">
        <v>9673</v>
      </c>
      <c r="R973" s="218" t="s">
        <v>564</v>
      </c>
    </row>
    <row r="974" spans="1:207" ht="30" customHeight="1" x14ac:dyDescent="0.25">
      <c r="A974" s="212">
        <f>IF(B974&lt;&gt;"",MAX(A$1:A973)+1,"")</f>
        <v>867</v>
      </c>
      <c r="B974" s="223" t="s">
        <v>965</v>
      </c>
      <c r="C974" s="212">
        <v>1967</v>
      </c>
      <c r="D974" s="212" t="s">
        <v>1844</v>
      </c>
      <c r="E974" s="212" t="s">
        <v>16</v>
      </c>
      <c r="F974" s="212">
        <v>2</v>
      </c>
      <c r="G974" s="212">
        <v>1</v>
      </c>
      <c r="H974" s="211">
        <v>399.2</v>
      </c>
      <c r="I974" s="211">
        <v>0</v>
      </c>
      <c r="J974" s="211">
        <v>399.2</v>
      </c>
      <c r="K974" s="211">
        <f t="shared" si="313"/>
        <v>23000.639999999999</v>
      </c>
      <c r="L974" s="211">
        <v>0</v>
      </c>
      <c r="M974" s="211">
        <v>0</v>
      </c>
      <c r="N974" s="211">
        <v>0</v>
      </c>
      <c r="O974" s="211">
        <f>IFERROR(
  IF(LOOKUP(2,1/($R$16:$R974&lt;&gt;""),$R$16:$R974)="12.2026",
    VLOOKUP(LOOKUP(2,1/($B$16:$B974&lt;&gt;""),$B$16:$B974), [1]Лист1!$C$12:$D$1205, 2, 0),
  IF(LOOKUP(2,1/($R$16:$R974&lt;&gt;""),$R$16:$R974)="12.2027",
    VLOOKUP(LOOKUP(2,1/($B$16:$B974&lt;&gt;""),$B$16:$B974), [1]Лист1!$C$1209:$D$2016, 2, 0),
  IF(LOOKUP(2,1/($R$16:$R974&lt;&gt;""),$R$16:$R974)="12.2028",
    VLOOKUP(LOOKUP(2,1/($B$16:$B974&lt;&gt;""),$B$16:$B974), [1]Лист1!$C$2020:$D$2907, 2, 0),
  ""))), "")</f>
        <v>23000.639999999999</v>
      </c>
      <c r="P974" s="211">
        <f t="shared" si="310"/>
        <v>57.616833667334667</v>
      </c>
      <c r="Q974" s="211">
        <v>9673</v>
      </c>
      <c r="R974" s="218" t="s">
        <v>565</v>
      </c>
      <c r="S974" s="48"/>
    </row>
    <row r="975" spans="1:207" ht="30" customHeight="1" x14ac:dyDescent="0.25">
      <c r="A975" s="212">
        <f>IF(B975&lt;&gt;"",MAX(A$1:A974)+1,"")</f>
        <v>868</v>
      </c>
      <c r="B975" s="223" t="s">
        <v>384</v>
      </c>
      <c r="C975" s="212">
        <v>1964</v>
      </c>
      <c r="D975" s="212" t="s">
        <v>1844</v>
      </c>
      <c r="E975" s="212" t="s">
        <v>16</v>
      </c>
      <c r="F975" s="212">
        <v>2</v>
      </c>
      <c r="G975" s="212">
        <v>2</v>
      </c>
      <c r="H975" s="211">
        <v>429.2</v>
      </c>
      <c r="I975" s="211">
        <v>0</v>
      </c>
      <c r="J975" s="211">
        <v>390</v>
      </c>
      <c r="K975" s="211">
        <f t="shared" si="313"/>
        <v>1812352</v>
      </c>
      <c r="L975" s="211">
        <v>0</v>
      </c>
      <c r="M975" s="211">
        <v>0</v>
      </c>
      <c r="N975" s="211">
        <v>0</v>
      </c>
      <c r="O975" s="211">
        <f>IFERROR(
  IF(LOOKUP(2,1/($R$16:$R975&lt;&gt;""),$R$16:$R975)="12.2026",
    VLOOKUP(LOOKUP(2,1/($B$16:$B975&lt;&gt;""),$B$16:$B975), [1]Лист1!$C$12:$D$1205, 2, 0),
  IF(LOOKUP(2,1/($R$16:$R975&lt;&gt;""),$R$16:$R975)="12.2027",
    VLOOKUP(LOOKUP(2,1/($B$16:$B975&lt;&gt;""),$B$16:$B975), [1]Лист1!$C$1209:$D$2016, 2, 0),
  IF(LOOKUP(2,1/($R$16:$R975&lt;&gt;""),$R$16:$R975)="12.2028",
    VLOOKUP(LOOKUP(2,1/($B$16:$B975&lt;&gt;""),$B$16:$B975), [1]Лист1!$C$2020:$D$2907, 2, 0),
  ""))), "")</f>
        <v>1812352</v>
      </c>
      <c r="P975" s="211">
        <f t="shared" si="310"/>
        <v>4222.6281453867659</v>
      </c>
      <c r="Q975" s="211">
        <v>9673</v>
      </c>
      <c r="R975" s="218" t="s">
        <v>564</v>
      </c>
      <c r="S975" s="48"/>
    </row>
    <row r="976" spans="1:207" ht="30" customHeight="1" x14ac:dyDescent="0.25">
      <c r="A976" s="212">
        <f>IF(B976&lt;&gt;"",MAX(A$1:A975)+1,"")</f>
        <v>869</v>
      </c>
      <c r="B976" s="223" t="s">
        <v>385</v>
      </c>
      <c r="C976" s="212">
        <v>1965</v>
      </c>
      <c r="D976" s="212" t="s">
        <v>1844</v>
      </c>
      <c r="E976" s="212" t="s">
        <v>16</v>
      </c>
      <c r="F976" s="212">
        <v>2</v>
      </c>
      <c r="G976" s="212">
        <v>2</v>
      </c>
      <c r="H976" s="211">
        <v>701.7</v>
      </c>
      <c r="I976" s="211">
        <v>0</v>
      </c>
      <c r="J976" s="211">
        <v>497.8</v>
      </c>
      <c r="K976" s="211">
        <f t="shared" ref="K976" si="318">SUM(L976:O976)</f>
        <v>2148972</v>
      </c>
      <c r="L976" s="211">
        <v>0</v>
      </c>
      <c r="M976" s="211">
        <v>0</v>
      </c>
      <c r="N976" s="211">
        <v>0</v>
      </c>
      <c r="O976" s="211">
        <f>IFERROR(
  IF(LOOKUP(2,1/($R$16:$R976&lt;&gt;""),$R$16:$R976)="12.2026",
    VLOOKUP(LOOKUP(2,1/($B$16:$B976&lt;&gt;""),$B$16:$B976), [1]Лист1!$C$12:$D$1205, 2, 0),
  IF(LOOKUP(2,1/($R$16:$R976&lt;&gt;""),$R$16:$R976)="12.2027",
    VLOOKUP(LOOKUP(2,1/($B$16:$B976&lt;&gt;""),$B$16:$B976), [1]Лист1!$C$1209:$D$2016, 2, 0),
  IF(LOOKUP(2,1/($R$16:$R976&lt;&gt;""),$R$16:$R976)="12.2028",
    VLOOKUP(LOOKUP(2,1/($B$16:$B976&lt;&gt;""),$B$16:$B976), [1]Лист1!$C$2020:$D$2907, 2, 0),
  ""))), "")</f>
        <v>2148972</v>
      </c>
      <c r="P976" s="211">
        <f t="shared" ref="P976" si="319">K976/H976</f>
        <v>3062.5224454895251</v>
      </c>
      <c r="Q976" s="211">
        <v>9673</v>
      </c>
      <c r="R976" s="218" t="s">
        <v>564</v>
      </c>
    </row>
    <row r="977" spans="1:207" ht="30" customHeight="1" x14ac:dyDescent="0.25">
      <c r="A977" s="212">
        <f>IF(B977&lt;&gt;"",MAX(A$1:A976)+1,"")</f>
        <v>870</v>
      </c>
      <c r="B977" s="223" t="s">
        <v>2541</v>
      </c>
      <c r="C977" s="212">
        <v>1976</v>
      </c>
      <c r="D977" s="212">
        <v>2021</v>
      </c>
      <c r="E977" s="212" t="s">
        <v>16</v>
      </c>
      <c r="F977" s="212">
        <v>2</v>
      </c>
      <c r="G977" s="212">
        <v>2</v>
      </c>
      <c r="H977" s="154">
        <v>801.3</v>
      </c>
      <c r="I977" s="211">
        <v>0</v>
      </c>
      <c r="J977" s="211">
        <v>742.1</v>
      </c>
      <c r="K977" s="211">
        <f t="shared" si="313"/>
        <v>1614938.9</v>
      </c>
      <c r="L977" s="211">
        <v>0</v>
      </c>
      <c r="M977" s="211">
        <v>0</v>
      </c>
      <c r="N977" s="211">
        <v>0</v>
      </c>
      <c r="O977" s="211">
        <f>IFERROR(
  IF(LOOKUP(2,1/($R$16:$R977&lt;&gt;""),$R$16:$R977)="12.2026",
    VLOOKUP(LOOKUP(2,1/($B$16:$B977&lt;&gt;""),$B$16:$B977), [1]Лист1!$C$12:$D$1205, 2, 0),
  IF(LOOKUP(2,1/($R$16:$R977&lt;&gt;""),$R$16:$R977)="12.2027",
    VLOOKUP(LOOKUP(2,1/($B$16:$B977&lt;&gt;""),$B$16:$B977), [1]Лист1!$C$1209:$D$2016, 2, 0),
  IF(LOOKUP(2,1/($R$16:$R977&lt;&gt;""),$R$16:$R977)="12.2028",
    VLOOKUP(LOOKUP(2,1/($B$16:$B977&lt;&gt;""),$B$16:$B977), [1]Лист1!$C$2020:$D$2907, 2, 0),
  ""))), "")</f>
        <v>1614938.9</v>
      </c>
      <c r="P977" s="211">
        <f t="shared" si="310"/>
        <v>2015.3986022713091</v>
      </c>
      <c r="Q977" s="211">
        <v>9673</v>
      </c>
      <c r="R977" s="218" t="s">
        <v>563</v>
      </c>
    </row>
    <row r="978" spans="1:207" ht="30" customHeight="1" x14ac:dyDescent="0.25">
      <c r="A978" s="212">
        <f>IF(B978&lt;&gt;"",MAX(A$1:A977)+1,"")</f>
        <v>871</v>
      </c>
      <c r="B978" s="223" t="s">
        <v>984</v>
      </c>
      <c r="C978" s="212">
        <v>1970</v>
      </c>
      <c r="D978" s="212" t="s">
        <v>1844</v>
      </c>
      <c r="E978" s="212" t="s">
        <v>16</v>
      </c>
      <c r="F978" s="212">
        <v>2</v>
      </c>
      <c r="G978" s="212">
        <v>2</v>
      </c>
      <c r="H978" s="211">
        <v>676</v>
      </c>
      <c r="I978" s="211">
        <v>60</v>
      </c>
      <c r="J978" s="211">
        <v>400</v>
      </c>
      <c r="K978" s="211">
        <f t="shared" si="313"/>
        <v>5257463</v>
      </c>
      <c r="L978" s="211">
        <v>0</v>
      </c>
      <c r="M978" s="211">
        <v>0</v>
      </c>
      <c r="N978" s="211">
        <v>0</v>
      </c>
      <c r="O978" s="211">
        <f>IFERROR(
  IF(LOOKUP(2,1/($R$16:$R978&lt;&gt;""),$R$16:$R978)="12.2026",
    VLOOKUP(LOOKUP(2,1/($B$16:$B978&lt;&gt;""),$B$16:$B978), [1]Лист1!$C$12:$D$1205, 2, 0),
  IF(LOOKUP(2,1/($R$16:$R978&lt;&gt;""),$R$16:$R978)="12.2027",
    VLOOKUP(LOOKUP(2,1/($B$16:$B978&lt;&gt;""),$B$16:$B978), [1]Лист1!$C$1209:$D$2016, 2, 0),
  IF(LOOKUP(2,1/($R$16:$R978&lt;&gt;""),$R$16:$R978)="12.2028",
    VLOOKUP(LOOKUP(2,1/($B$16:$B978&lt;&gt;""),$B$16:$B978), [1]Лист1!$C$2020:$D$2907, 2, 0),
  ""))), "")</f>
        <v>5257463</v>
      </c>
      <c r="P978" s="211">
        <f t="shared" si="310"/>
        <v>7777.3121301775145</v>
      </c>
      <c r="Q978" s="211">
        <v>9673</v>
      </c>
      <c r="R978" s="218" t="s">
        <v>563</v>
      </c>
      <c r="S978" s="48"/>
    </row>
    <row r="979" spans="1:207" ht="30" customHeight="1" x14ac:dyDescent="0.25">
      <c r="A979" s="212">
        <f>IF(B979&lt;&gt;"",MAX(A$1:A978)+1,"")</f>
        <v>872</v>
      </c>
      <c r="B979" s="223" t="s">
        <v>985</v>
      </c>
      <c r="C979" s="212">
        <v>1970</v>
      </c>
      <c r="D979" s="212" t="s">
        <v>1844</v>
      </c>
      <c r="E979" s="212" t="s">
        <v>16</v>
      </c>
      <c r="F979" s="212">
        <v>2</v>
      </c>
      <c r="G979" s="212">
        <v>2</v>
      </c>
      <c r="H979" s="211">
        <v>676</v>
      </c>
      <c r="I979" s="211">
        <v>60</v>
      </c>
      <c r="J979" s="211">
        <v>400</v>
      </c>
      <c r="K979" s="211">
        <f t="shared" si="313"/>
        <v>5037463</v>
      </c>
      <c r="L979" s="211">
        <v>0</v>
      </c>
      <c r="M979" s="211">
        <v>0</v>
      </c>
      <c r="N979" s="211">
        <v>0</v>
      </c>
      <c r="O979" s="211">
        <f>IFERROR(
  IF(LOOKUP(2,1/($R$16:$R979&lt;&gt;""),$R$16:$R979)="12.2026",
    VLOOKUP(LOOKUP(2,1/($B$16:$B979&lt;&gt;""),$B$16:$B979), [1]Лист1!$C$12:$D$1205, 2, 0),
  IF(LOOKUP(2,1/($R$16:$R979&lt;&gt;""),$R$16:$R979)="12.2027",
    VLOOKUP(LOOKUP(2,1/($B$16:$B979&lt;&gt;""),$B$16:$B979), [1]Лист1!$C$1209:$D$2016, 2, 0),
  IF(LOOKUP(2,1/($R$16:$R979&lt;&gt;""),$R$16:$R979)="12.2028",
    VLOOKUP(LOOKUP(2,1/($B$16:$B979&lt;&gt;""),$B$16:$B979), [1]Лист1!$C$2020:$D$2907, 2, 0),
  ""))), "")</f>
        <v>5037463</v>
      </c>
      <c r="P979" s="211">
        <f t="shared" si="310"/>
        <v>7451.8683431952659</v>
      </c>
      <c r="Q979" s="211">
        <v>9673</v>
      </c>
      <c r="R979" s="218" t="s">
        <v>563</v>
      </c>
      <c r="S979" s="48"/>
    </row>
    <row r="980" spans="1:207" ht="30" customHeight="1" x14ac:dyDescent="0.25">
      <c r="A980" s="212">
        <f>IF(B980&lt;&gt;"",MAX(A$1:A979)+1,"")</f>
        <v>873</v>
      </c>
      <c r="B980" s="193" t="s">
        <v>968</v>
      </c>
      <c r="C980" s="198">
        <v>1966</v>
      </c>
      <c r="D980" s="198" t="s">
        <v>1844</v>
      </c>
      <c r="E980" s="198" t="s">
        <v>18</v>
      </c>
      <c r="F980" s="198">
        <v>2</v>
      </c>
      <c r="G980" s="198">
        <v>2</v>
      </c>
      <c r="H980" s="191">
        <v>580</v>
      </c>
      <c r="I980" s="191">
        <v>0</v>
      </c>
      <c r="J980" s="191">
        <v>484</v>
      </c>
      <c r="K980" s="191">
        <f t="shared" si="313"/>
        <v>2608080</v>
      </c>
      <c r="L980" s="191">
        <v>0</v>
      </c>
      <c r="M980" s="191">
        <v>0</v>
      </c>
      <c r="N980" s="191">
        <v>0</v>
      </c>
      <c r="O980" s="211">
        <f>IFERROR(
  IF(LOOKUP(2,1/($R$16:$R980&lt;&gt;""),$R$16:$R980)="12.2026",
    VLOOKUP(LOOKUP(2,1/($B$16:$B980&lt;&gt;""),$B$16:$B980), [1]Лист1!$C$12:$D$1205, 2, 0),
  IF(LOOKUP(2,1/($R$16:$R980&lt;&gt;""),$R$16:$R980)="12.2027",
    VLOOKUP(LOOKUP(2,1/($B$16:$B980&lt;&gt;""),$B$16:$B980), [1]Лист1!$C$1209:$D$2016, 2, 0),
  IF(LOOKUP(2,1/($R$16:$R980&lt;&gt;""),$R$16:$R980)="12.2028",
    VLOOKUP(LOOKUP(2,1/($B$16:$B980&lt;&gt;""),$B$16:$B980), [1]Лист1!$C$2020:$D$2907, 2, 0),
  ""))), "")</f>
        <v>2608080</v>
      </c>
      <c r="P980" s="191">
        <f t="shared" si="310"/>
        <v>4496.6896551724139</v>
      </c>
      <c r="Q980" s="191">
        <v>9673</v>
      </c>
      <c r="R980" s="101" t="s">
        <v>564</v>
      </c>
    </row>
    <row r="981" spans="1:207" s="21" customFormat="1" ht="30" customHeight="1" x14ac:dyDescent="0.25">
      <c r="A981" s="212">
        <f>IF(B981&lt;&gt;"",MAX(A$1:A980)+1,"")</f>
        <v>874</v>
      </c>
      <c r="B981" s="223" t="s">
        <v>971</v>
      </c>
      <c r="C981" s="212">
        <v>1966</v>
      </c>
      <c r="D981" s="212" t="s">
        <v>1844</v>
      </c>
      <c r="E981" s="212" t="s">
        <v>18</v>
      </c>
      <c r="F981" s="212">
        <v>2</v>
      </c>
      <c r="G981" s="212">
        <v>2</v>
      </c>
      <c r="H981" s="211">
        <v>580</v>
      </c>
      <c r="I981" s="211">
        <v>0</v>
      </c>
      <c r="J981" s="211">
        <v>484</v>
      </c>
      <c r="K981" s="211">
        <f t="shared" ref="K981" si="320">SUM(L981:O981)</f>
        <v>2608080</v>
      </c>
      <c r="L981" s="211">
        <v>0</v>
      </c>
      <c r="M981" s="211">
        <v>0</v>
      </c>
      <c r="N981" s="211">
        <v>0</v>
      </c>
      <c r="O981" s="211">
        <f>IFERROR(
  IF(LOOKUP(2,1/($R$16:$R981&lt;&gt;""),$R$16:$R981)="12.2026",
    VLOOKUP(LOOKUP(2,1/($B$16:$B981&lt;&gt;""),$B$16:$B981), [1]Лист1!$C$12:$D$1205, 2, 0),
  IF(LOOKUP(2,1/($R$16:$R981&lt;&gt;""),$R$16:$R981)="12.2027",
    VLOOKUP(LOOKUP(2,1/($B$16:$B981&lt;&gt;""),$B$16:$B981), [1]Лист1!$C$1209:$D$2016, 2, 0),
  IF(LOOKUP(2,1/($R$16:$R981&lt;&gt;""),$R$16:$R981)="12.2028",
    VLOOKUP(LOOKUP(2,1/($B$16:$B981&lt;&gt;""),$B$16:$B981), [1]Лист1!$C$2020:$D$2907, 2, 0),
  ""))), "")</f>
        <v>2608080</v>
      </c>
      <c r="P981" s="211">
        <f t="shared" ref="P981" si="321">K981/H981</f>
        <v>4496.6896551724139</v>
      </c>
      <c r="Q981" s="211">
        <v>9673</v>
      </c>
      <c r="R981" s="218" t="s">
        <v>564</v>
      </c>
      <c r="S981" s="51"/>
      <c r="T981" s="20"/>
      <c r="U981" s="20"/>
    </row>
    <row r="982" spans="1:207" s="112" customFormat="1" ht="30" customHeight="1" x14ac:dyDescent="0.25">
      <c r="A982" s="212">
        <f>IF(B982&lt;&gt;"",MAX(A$1:A981)+1,"")</f>
        <v>875</v>
      </c>
      <c r="B982" s="223" t="s">
        <v>969</v>
      </c>
      <c r="C982" s="212">
        <v>1964</v>
      </c>
      <c r="D982" s="212" t="s">
        <v>1844</v>
      </c>
      <c r="E982" s="212" t="s">
        <v>16</v>
      </c>
      <c r="F982" s="212">
        <v>2</v>
      </c>
      <c r="G982" s="212">
        <v>2</v>
      </c>
      <c r="H982" s="211">
        <v>460</v>
      </c>
      <c r="I982" s="211">
        <v>0</v>
      </c>
      <c r="J982" s="211">
        <v>400</v>
      </c>
      <c r="K982" s="211">
        <f t="shared" si="313"/>
        <v>641600</v>
      </c>
      <c r="L982" s="211">
        <v>0</v>
      </c>
      <c r="M982" s="211">
        <v>0</v>
      </c>
      <c r="N982" s="211">
        <v>0</v>
      </c>
      <c r="O982" s="211">
        <f>IFERROR(
  IF(LOOKUP(2,1/($R$16:$R982&lt;&gt;""),$R$16:$R982)="12.2026",
    VLOOKUP(LOOKUP(2,1/($B$16:$B982&lt;&gt;""),$B$16:$B982), [1]Лист1!$C$12:$D$1205, 2, 0),
  IF(LOOKUP(2,1/($R$16:$R982&lt;&gt;""),$R$16:$R982)="12.2027",
    VLOOKUP(LOOKUP(2,1/($B$16:$B982&lt;&gt;""),$B$16:$B982), [1]Лист1!$C$1209:$D$2016, 2, 0),
  IF(LOOKUP(2,1/($R$16:$R982&lt;&gt;""),$R$16:$R982)="12.2028",
    VLOOKUP(LOOKUP(2,1/($B$16:$B982&lt;&gt;""),$B$16:$B982), [1]Лист1!$C$2020:$D$2907, 2, 0),
  ""))), "")</f>
        <v>641600</v>
      </c>
      <c r="P982" s="211">
        <f t="shared" si="310"/>
        <v>1394.7826086956522</v>
      </c>
      <c r="Q982" s="211">
        <v>9673</v>
      </c>
      <c r="R982" s="218" t="s">
        <v>564</v>
      </c>
      <c r="S982" s="111"/>
      <c r="T982" s="111"/>
      <c r="U982" s="111"/>
    </row>
    <row r="983" spans="1:207" ht="30" customHeight="1" x14ac:dyDescent="0.25">
      <c r="A983" s="212">
        <f>IF(B983&lt;&gt;"",MAX(A$1:A982)+1,"")</f>
        <v>876</v>
      </c>
      <c r="B983" s="223" t="s">
        <v>986</v>
      </c>
      <c r="C983" s="212">
        <v>1964</v>
      </c>
      <c r="D983" s="212" t="s">
        <v>1844</v>
      </c>
      <c r="E983" s="212" t="s">
        <v>16</v>
      </c>
      <c r="F983" s="212">
        <v>2</v>
      </c>
      <c r="G983" s="212">
        <v>2</v>
      </c>
      <c r="H983" s="211">
        <v>676</v>
      </c>
      <c r="I983" s="211">
        <v>0</v>
      </c>
      <c r="J983" s="211">
        <v>400</v>
      </c>
      <c r="K983" s="211">
        <f t="shared" si="313"/>
        <v>1570228</v>
      </c>
      <c r="L983" s="211">
        <v>0</v>
      </c>
      <c r="M983" s="211">
        <v>0</v>
      </c>
      <c r="N983" s="211">
        <v>0</v>
      </c>
      <c r="O983" s="211">
        <f>IFERROR(
  IF(LOOKUP(2,1/($R$16:$R983&lt;&gt;""),$R$16:$R983)="12.2026",
    VLOOKUP(LOOKUP(2,1/($B$16:$B983&lt;&gt;""),$B$16:$B983), [1]Лист1!$C$12:$D$1205, 2, 0),
  IF(LOOKUP(2,1/($R$16:$R983&lt;&gt;""),$R$16:$R983)="12.2027",
    VLOOKUP(LOOKUP(2,1/($B$16:$B983&lt;&gt;""),$B$16:$B983), [1]Лист1!$C$1209:$D$2016, 2, 0),
  IF(LOOKUP(2,1/($R$16:$R983&lt;&gt;""),$R$16:$R983)="12.2028",
    VLOOKUP(LOOKUP(2,1/($B$16:$B983&lt;&gt;""),$B$16:$B983), [1]Лист1!$C$2020:$D$2907, 2, 0),
  ""))), "")</f>
        <v>1570228</v>
      </c>
      <c r="P983" s="211">
        <f t="shared" si="310"/>
        <v>2322.8224852071007</v>
      </c>
      <c r="Q983" s="211">
        <v>9673</v>
      </c>
      <c r="R983" s="218" t="s">
        <v>563</v>
      </c>
    </row>
    <row r="984" spans="1:207" s="20" customFormat="1" ht="30" customHeight="1" x14ac:dyDescent="0.25">
      <c r="A984" s="212">
        <f>IF(B984&lt;&gt;"",MAX(A$1:A983)+1,"")</f>
        <v>877</v>
      </c>
      <c r="B984" s="223" t="s">
        <v>970</v>
      </c>
      <c r="C984" s="212">
        <v>1964</v>
      </c>
      <c r="D984" s="212" t="s">
        <v>1844</v>
      </c>
      <c r="E984" s="212" t="s">
        <v>16</v>
      </c>
      <c r="F984" s="212">
        <v>2</v>
      </c>
      <c r="G984" s="212">
        <v>2</v>
      </c>
      <c r="H984" s="211">
        <v>447</v>
      </c>
      <c r="I984" s="211">
        <v>0</v>
      </c>
      <c r="J984" s="211">
        <v>400</v>
      </c>
      <c r="K984" s="211">
        <f t="shared" ref="K984" si="322">SUM(L984:O984)</f>
        <v>1904460</v>
      </c>
      <c r="L984" s="211">
        <v>0</v>
      </c>
      <c r="M984" s="211">
        <v>0</v>
      </c>
      <c r="N984" s="211">
        <v>0</v>
      </c>
      <c r="O984" s="211">
        <f>IFERROR(
  IF(LOOKUP(2,1/($R$16:$R984&lt;&gt;""),$R$16:$R984)="12.2026",
    VLOOKUP(LOOKUP(2,1/($B$16:$B984&lt;&gt;""),$B$16:$B984), [1]Лист1!$C$12:$D$1205, 2, 0),
  IF(LOOKUP(2,1/($R$16:$R984&lt;&gt;""),$R$16:$R984)="12.2027",
    VLOOKUP(LOOKUP(2,1/($B$16:$B984&lt;&gt;""),$B$16:$B984), [1]Лист1!$C$1209:$D$2016, 2, 0),
  IF(LOOKUP(2,1/($R$16:$R984&lt;&gt;""),$R$16:$R984)="12.2028",
    VLOOKUP(LOOKUP(2,1/($B$16:$B984&lt;&gt;""),$B$16:$B984), [1]Лист1!$C$2020:$D$2907, 2, 0),
  ""))), "")</f>
        <v>1904460</v>
      </c>
      <c r="P984" s="211">
        <f t="shared" ref="P984" si="323">K984/H984</f>
        <v>4260.5369127516778</v>
      </c>
      <c r="Q984" s="211">
        <v>9673</v>
      </c>
      <c r="R984" s="218" t="s">
        <v>564</v>
      </c>
      <c r="S984" s="38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  <c r="AP984" s="21"/>
      <c r="AQ984" s="21"/>
      <c r="AR984" s="21"/>
      <c r="AS984" s="21"/>
      <c r="AT984" s="21"/>
      <c r="AU984" s="21"/>
      <c r="AV984" s="21"/>
      <c r="AW984" s="21"/>
      <c r="AX984" s="21"/>
      <c r="AY984" s="21"/>
      <c r="AZ984" s="21"/>
      <c r="BA984" s="21"/>
      <c r="BB984" s="21"/>
      <c r="BC984" s="21"/>
      <c r="BD984" s="21"/>
      <c r="BE984" s="21"/>
      <c r="BF984" s="21"/>
      <c r="BG984" s="21"/>
      <c r="BH984" s="21"/>
      <c r="BI984" s="21"/>
      <c r="BJ984" s="21"/>
      <c r="BK984" s="21"/>
      <c r="BL984" s="21"/>
      <c r="BM984" s="21"/>
      <c r="BN984" s="21"/>
      <c r="BO984" s="21"/>
      <c r="BP984" s="21"/>
      <c r="BQ984" s="21"/>
      <c r="BR984" s="21"/>
      <c r="BS984" s="21"/>
      <c r="BT984" s="21"/>
      <c r="BU984" s="21"/>
      <c r="BV984" s="21"/>
      <c r="BW984" s="21"/>
      <c r="BX984" s="21"/>
      <c r="BY984" s="21"/>
      <c r="BZ984" s="21"/>
      <c r="CA984" s="21"/>
      <c r="CB984" s="21"/>
      <c r="CC984" s="21"/>
      <c r="CD984" s="21"/>
      <c r="CE984" s="21"/>
      <c r="CF984" s="21"/>
      <c r="CG984" s="21"/>
      <c r="CH984" s="21"/>
      <c r="CI984" s="21"/>
      <c r="CJ984" s="21"/>
      <c r="CK984" s="21"/>
      <c r="CL984" s="21"/>
      <c r="CM984" s="21"/>
      <c r="CN984" s="21"/>
      <c r="CO984" s="21"/>
      <c r="CP984" s="21"/>
      <c r="CQ984" s="21"/>
      <c r="CR984" s="21"/>
      <c r="CS984" s="21"/>
      <c r="CT984" s="21"/>
      <c r="CU984" s="21"/>
      <c r="CV984" s="21"/>
      <c r="CW984" s="21"/>
      <c r="CX984" s="21"/>
      <c r="CY984" s="21"/>
      <c r="CZ984" s="21"/>
      <c r="DA984" s="21"/>
      <c r="DB984" s="21"/>
      <c r="DC984" s="21"/>
      <c r="DD984" s="21"/>
      <c r="DE984" s="21"/>
      <c r="DF984" s="21"/>
      <c r="DG984" s="21"/>
      <c r="DH984" s="21"/>
      <c r="DI984" s="21"/>
      <c r="DJ984" s="21"/>
      <c r="DK984" s="21"/>
      <c r="DL984" s="21"/>
      <c r="DM984" s="21"/>
      <c r="DN984" s="21"/>
      <c r="DO984" s="21"/>
      <c r="DP984" s="21"/>
      <c r="DQ984" s="21"/>
      <c r="DR984" s="21"/>
      <c r="DS984" s="21"/>
      <c r="DT984" s="21"/>
      <c r="DU984" s="21"/>
      <c r="DV984" s="21"/>
      <c r="DW984" s="21"/>
      <c r="DX984" s="21"/>
      <c r="DY984" s="21"/>
      <c r="DZ984" s="21"/>
      <c r="EA984" s="21"/>
      <c r="EB984" s="21"/>
      <c r="EC984" s="21"/>
      <c r="ED984" s="21"/>
      <c r="EE984" s="21"/>
      <c r="EF984" s="21"/>
      <c r="EG984" s="21"/>
      <c r="EH984" s="21"/>
      <c r="EI984" s="21"/>
      <c r="EJ984" s="21"/>
      <c r="EK984" s="21"/>
      <c r="EL984" s="21"/>
      <c r="EM984" s="21"/>
      <c r="EN984" s="21"/>
      <c r="EO984" s="21"/>
      <c r="EP984" s="21"/>
      <c r="EQ984" s="21"/>
      <c r="ER984" s="21"/>
      <c r="ES984" s="21"/>
      <c r="ET984" s="21"/>
      <c r="EU984" s="21"/>
      <c r="EV984" s="21"/>
      <c r="EW984" s="21"/>
      <c r="EX984" s="21"/>
      <c r="EY984" s="21"/>
      <c r="EZ984" s="21"/>
      <c r="FA984" s="21"/>
      <c r="FB984" s="21"/>
      <c r="FC984" s="21"/>
      <c r="FD984" s="21"/>
      <c r="FE984" s="21"/>
      <c r="FF984" s="21"/>
      <c r="FG984" s="21"/>
      <c r="FH984" s="21"/>
      <c r="FI984" s="21"/>
      <c r="FJ984" s="21"/>
      <c r="FK984" s="21"/>
      <c r="FL984" s="21"/>
      <c r="FM984" s="21"/>
      <c r="FN984" s="21"/>
      <c r="FO984" s="21"/>
      <c r="FP984" s="21"/>
      <c r="FQ984" s="21"/>
      <c r="FR984" s="21"/>
      <c r="FS984" s="21"/>
      <c r="FT984" s="21"/>
      <c r="FU984" s="21"/>
      <c r="FV984" s="21"/>
      <c r="FW984" s="21"/>
      <c r="FX984" s="21"/>
      <c r="FY984" s="21"/>
      <c r="FZ984" s="21"/>
      <c r="GA984" s="21"/>
      <c r="GB984" s="21"/>
      <c r="GC984" s="21"/>
      <c r="GD984" s="21"/>
      <c r="GE984" s="21"/>
      <c r="GF984" s="21"/>
      <c r="GG984" s="21"/>
      <c r="GH984" s="21"/>
      <c r="GI984" s="21"/>
      <c r="GJ984" s="21"/>
      <c r="GK984" s="21"/>
      <c r="GL984" s="21"/>
      <c r="GM984" s="21"/>
      <c r="GN984" s="21"/>
      <c r="GO984" s="21"/>
      <c r="GP984" s="21"/>
      <c r="GQ984" s="21"/>
      <c r="GR984" s="21"/>
      <c r="GS984" s="21"/>
      <c r="GT984" s="21"/>
      <c r="GU984" s="21"/>
      <c r="GV984" s="21"/>
      <c r="GW984" s="21"/>
      <c r="GX984" s="21"/>
      <c r="GY984" s="21"/>
    </row>
    <row r="985" spans="1:207" ht="30" customHeight="1" x14ac:dyDescent="0.25">
      <c r="A985" s="212">
        <f>IF(B985&lt;&gt;"",MAX(A$1:A984)+1,"")</f>
        <v>878</v>
      </c>
      <c r="B985" s="223" t="s">
        <v>987</v>
      </c>
      <c r="C985" s="212">
        <v>1965</v>
      </c>
      <c r="D985" s="212" t="s">
        <v>1844</v>
      </c>
      <c r="E985" s="212" t="s">
        <v>16</v>
      </c>
      <c r="F985" s="212">
        <v>2</v>
      </c>
      <c r="G985" s="212">
        <v>2</v>
      </c>
      <c r="H985" s="211">
        <v>676</v>
      </c>
      <c r="I985" s="211">
        <v>60</v>
      </c>
      <c r="J985" s="211">
        <v>400</v>
      </c>
      <c r="K985" s="211">
        <f t="shared" si="313"/>
        <v>2521713</v>
      </c>
      <c r="L985" s="211">
        <v>0</v>
      </c>
      <c r="M985" s="211">
        <v>0</v>
      </c>
      <c r="N985" s="211">
        <v>0</v>
      </c>
      <c r="O985" s="211">
        <f>IFERROR(
  IF(LOOKUP(2,1/($R$16:$R985&lt;&gt;""),$R$16:$R985)="12.2026",
    VLOOKUP(LOOKUP(2,1/($B$16:$B985&lt;&gt;""),$B$16:$B985), [1]Лист1!$C$12:$D$1205, 2, 0),
  IF(LOOKUP(2,1/($R$16:$R985&lt;&gt;""),$R$16:$R985)="12.2027",
    VLOOKUP(LOOKUP(2,1/($B$16:$B985&lt;&gt;""),$B$16:$B985), [1]Лист1!$C$1209:$D$2016, 2, 0),
  IF(LOOKUP(2,1/($R$16:$R985&lt;&gt;""),$R$16:$R985)="12.2028",
    VLOOKUP(LOOKUP(2,1/($B$16:$B985&lt;&gt;""),$B$16:$B985), [1]Лист1!$C$2020:$D$2907, 2, 0),
  ""))), "")</f>
        <v>2521713</v>
      </c>
      <c r="P985" s="211">
        <f t="shared" si="310"/>
        <v>3730.3446745562128</v>
      </c>
      <c r="Q985" s="211">
        <v>9673</v>
      </c>
      <c r="R985" s="218" t="s">
        <v>563</v>
      </c>
    </row>
    <row r="986" spans="1:207" ht="30" customHeight="1" x14ac:dyDescent="0.25">
      <c r="A986" s="212">
        <f>IF(B986&lt;&gt;"",MAX(A$1:A985)+1,"")</f>
        <v>879</v>
      </c>
      <c r="B986" s="193" t="s">
        <v>988</v>
      </c>
      <c r="C986" s="198">
        <v>1969</v>
      </c>
      <c r="D986" s="198" t="s">
        <v>1844</v>
      </c>
      <c r="E986" s="198" t="s">
        <v>16</v>
      </c>
      <c r="F986" s="198">
        <v>2</v>
      </c>
      <c r="G986" s="198">
        <v>2</v>
      </c>
      <c r="H986" s="191">
        <v>604.9</v>
      </c>
      <c r="I986" s="191">
        <v>105.78</v>
      </c>
      <c r="J986" s="191">
        <v>499.12</v>
      </c>
      <c r="K986" s="191">
        <f t="shared" si="313"/>
        <v>8021991.5999999996</v>
      </c>
      <c r="L986" s="191">
        <v>0</v>
      </c>
      <c r="M986" s="191">
        <v>0</v>
      </c>
      <c r="N986" s="191">
        <v>0</v>
      </c>
      <c r="O986" s="211">
        <f>IFERROR(
  IF(LOOKUP(2,1/($R$16:$R986&lt;&gt;""),$R$16:$R986)="12.2026",
    VLOOKUP(LOOKUP(2,1/($B$16:$B986&lt;&gt;""),$B$16:$B986), [1]Лист1!$C$12:$D$1205, 2, 0),
  IF(LOOKUP(2,1/($R$16:$R986&lt;&gt;""),$R$16:$R986)="12.2027",
    VLOOKUP(LOOKUP(2,1/($B$16:$B986&lt;&gt;""),$B$16:$B986), [1]Лист1!$C$1209:$D$2016, 2, 0),
  IF(LOOKUP(2,1/($R$16:$R986&lt;&gt;""),$R$16:$R986)="12.2028",
    VLOOKUP(LOOKUP(2,1/($B$16:$B986&lt;&gt;""),$B$16:$B986), [1]Лист1!$C$2020:$D$2907, 2, 0),
  ""))), "")</f>
        <v>8021991.5999999996</v>
      </c>
      <c r="P986" s="191">
        <f t="shared" si="310"/>
        <v>13261.682261530832</v>
      </c>
      <c r="Q986" s="191">
        <v>9673</v>
      </c>
      <c r="R986" s="101" t="s">
        <v>563</v>
      </c>
      <c r="S986" s="48"/>
    </row>
    <row r="987" spans="1:207" s="112" customFormat="1" ht="30" customHeight="1" x14ac:dyDescent="0.25">
      <c r="A987" s="212">
        <f>IF(B987&lt;&gt;"",MAX(A$1:A986)+1,"")</f>
        <v>880</v>
      </c>
      <c r="B987" s="223" t="s">
        <v>2669</v>
      </c>
      <c r="C987" s="212">
        <v>1964</v>
      </c>
      <c r="D987" s="212" t="s">
        <v>1844</v>
      </c>
      <c r="E987" s="212" t="s">
        <v>16</v>
      </c>
      <c r="F987" s="74">
        <v>2</v>
      </c>
      <c r="G987" s="74">
        <v>2</v>
      </c>
      <c r="H987" s="211">
        <v>437</v>
      </c>
      <c r="I987" s="40">
        <v>0</v>
      </c>
      <c r="J987" s="10">
        <v>246.9</v>
      </c>
      <c r="K987" s="211">
        <f t="shared" ref="K987" si="324">SUM(L987:O987)</f>
        <v>5567904</v>
      </c>
      <c r="L987" s="211">
        <v>0</v>
      </c>
      <c r="M987" s="211">
        <v>0</v>
      </c>
      <c r="N987" s="211">
        <v>0</v>
      </c>
      <c r="O987" s="211">
        <f>IFERROR(
  IF(LOOKUP(2,1/($R$16:$R987&lt;&gt;""),$R$16:$R987)="12.2026",
    VLOOKUP(LOOKUP(2,1/($B$16:$B987&lt;&gt;""),$B$16:$B987), [1]Лист1!$C$12:$D$1205, 2, 0),
  IF(LOOKUP(2,1/($R$16:$R987&lt;&gt;""),$R$16:$R987)="12.2027",
    VLOOKUP(LOOKUP(2,1/($B$16:$B987&lt;&gt;""),$B$16:$B987), [1]Лист1!$C$1209:$D$2016, 2, 0),
  IF(LOOKUP(2,1/($R$16:$R987&lt;&gt;""),$R$16:$R987)="12.2028",
    VLOOKUP(LOOKUP(2,1/($B$16:$B987&lt;&gt;""),$B$16:$B987), [1]Лист1!$C$2020:$D$2907, 2, 0),
  ""))), "")</f>
        <v>5567904</v>
      </c>
      <c r="P987" s="211">
        <f t="shared" si="310"/>
        <v>12741.199084668193</v>
      </c>
      <c r="Q987" s="211">
        <v>9673</v>
      </c>
      <c r="R987" s="218" t="s">
        <v>565</v>
      </c>
      <c r="S987" s="111"/>
      <c r="T987" s="111"/>
      <c r="U987" s="111"/>
    </row>
    <row r="988" spans="1:207" ht="30" customHeight="1" x14ac:dyDescent="0.25">
      <c r="A988" s="309">
        <f>IF(B988&lt;&gt;"",MAX(A$1:A987)+1,"")</f>
        <v>881</v>
      </c>
      <c r="B988" s="317" t="s">
        <v>387</v>
      </c>
      <c r="C988" s="309">
        <v>1964</v>
      </c>
      <c r="D988" s="309" t="s">
        <v>1844</v>
      </c>
      <c r="E988" s="309" t="s">
        <v>16</v>
      </c>
      <c r="F988" s="309">
        <v>2</v>
      </c>
      <c r="G988" s="309">
        <v>2</v>
      </c>
      <c r="H988" s="311">
        <v>437</v>
      </c>
      <c r="I988" s="311">
        <v>36.5</v>
      </c>
      <c r="J988" s="311">
        <v>336.2</v>
      </c>
      <c r="K988" s="192">
        <f t="shared" si="313"/>
        <v>6391243.7200000007</v>
      </c>
      <c r="L988" s="192">
        <v>0</v>
      </c>
      <c r="M988" s="192">
        <v>0</v>
      </c>
      <c r="N988" s="192">
        <v>0</v>
      </c>
      <c r="O988" s="211">
        <f>IFERROR(
  IF(LOOKUP(2,1/($R$16:$R988&lt;&gt;""),$R$16:$R988)="12.2026",
    VLOOKUP(LOOKUP(2,1/($B$16:$B988&lt;&gt;""),$B$16:$B988), [1]Лист1!$C$12:$D$1205, 2, 0),
  IF(LOOKUP(2,1/($R$16:$R988&lt;&gt;""),$R$16:$R988)="12.2027",
    VLOOKUP(LOOKUP(2,1/($B$16:$B988&lt;&gt;""),$B$16:$B988), [1]Лист1!$C$1209:$D$2016, 2, 0),
  IF(LOOKUP(2,1/($R$16:$R988&lt;&gt;""),$R$16:$R988)="12.2028",
    VLOOKUP(LOOKUP(2,1/($B$16:$B988&lt;&gt;""),$B$16:$B988), [1]Лист1!$C$2020:$D$2907, 2, 0),
  ""))), "")</f>
        <v>6391243.7200000007</v>
      </c>
      <c r="P988" s="192">
        <f t="shared" si="310"/>
        <v>14625.271670480552</v>
      </c>
      <c r="Q988" s="192">
        <v>9673</v>
      </c>
      <c r="R988" s="188" t="s">
        <v>565</v>
      </c>
      <c r="S988" s="48"/>
    </row>
    <row r="989" spans="1:207" ht="30" customHeight="1" x14ac:dyDescent="0.25">
      <c r="A989" s="310"/>
      <c r="B989" s="318"/>
      <c r="C989" s="310"/>
      <c r="D989" s="310"/>
      <c r="E989" s="310"/>
      <c r="F989" s="310"/>
      <c r="G989" s="310"/>
      <c r="H989" s="312"/>
      <c r="I989" s="312"/>
      <c r="J989" s="312"/>
      <c r="K989" s="211">
        <f t="shared" ref="K989:K990" si="325">SUM(L989:O989)</f>
        <v>3121408</v>
      </c>
      <c r="L989" s="211">
        <v>0</v>
      </c>
      <c r="M989" s="211">
        <v>0</v>
      </c>
      <c r="N989" s="211">
        <v>0</v>
      </c>
      <c r="O989" s="211">
        <f>IFERROR(
  IF(LOOKUP(2,1/($R$16:$R989&lt;&gt;""),$R$16:$R989)="12.2026",
    VLOOKUP(LOOKUP(2,1/($B$16:$B989&lt;&gt;""),$B$16:$B989), [1]Лист1!$C$12:$D$1205, 2, 0),
  IF(LOOKUP(2,1/($R$16:$R989&lt;&gt;""),$R$16:$R989)="12.2027",
    VLOOKUP(LOOKUP(2,1/($B$16:$B989&lt;&gt;""),$B$16:$B989), [1]Лист1!$C$1209:$D$2016, 2, 0),
  IF(LOOKUP(2,1/($R$16:$R989&lt;&gt;""),$R$16:$R989)="12.2028",
    VLOOKUP(LOOKUP(2,1/($B$16:$B989&lt;&gt;""),$B$16:$B989), [1]Лист1!$C$2020:$D$2907, 2, 0),
  ""))), "")</f>
        <v>3121408</v>
      </c>
      <c r="P989" s="211">
        <f>K989/H988</f>
        <v>7142.8100686498856</v>
      </c>
      <c r="Q989" s="211">
        <v>9673</v>
      </c>
      <c r="R989" s="218" t="s">
        <v>563</v>
      </c>
    </row>
    <row r="990" spans="1:207" ht="30" customHeight="1" x14ac:dyDescent="0.25">
      <c r="A990" s="212">
        <f>IF(B990&lt;&gt;"",MAX(A$1:A989)+1,"")</f>
        <v>882</v>
      </c>
      <c r="B990" s="223" t="s">
        <v>989</v>
      </c>
      <c r="C990" s="212">
        <v>1969</v>
      </c>
      <c r="D990" s="212" t="s">
        <v>1844</v>
      </c>
      <c r="E990" s="212" t="s">
        <v>16</v>
      </c>
      <c r="F990" s="212">
        <v>2</v>
      </c>
      <c r="G990" s="212">
        <v>2</v>
      </c>
      <c r="H990" s="211">
        <v>522</v>
      </c>
      <c r="I990" s="211">
        <v>31.3</v>
      </c>
      <c r="J990" s="211">
        <v>490.7</v>
      </c>
      <c r="K990" s="211">
        <f t="shared" si="325"/>
        <v>2246128</v>
      </c>
      <c r="L990" s="211">
        <v>0</v>
      </c>
      <c r="M990" s="211">
        <v>0</v>
      </c>
      <c r="N990" s="211">
        <v>0</v>
      </c>
      <c r="O990" s="211">
        <f>IFERROR(
  IF(LOOKUP(2,1/($R$16:$R990&lt;&gt;""),$R$16:$R990)="12.2026",
    VLOOKUP(LOOKUP(2,1/($B$16:$B990&lt;&gt;""),$B$16:$B990), [1]Лист1!$C$12:$D$1205, 2, 0),
  IF(LOOKUP(2,1/($R$16:$R990&lt;&gt;""),$R$16:$R990)="12.2027",
    VLOOKUP(LOOKUP(2,1/($B$16:$B990&lt;&gt;""),$B$16:$B990), [1]Лист1!$C$1209:$D$2016, 2, 0),
  IF(LOOKUP(2,1/($R$16:$R990&lt;&gt;""),$R$16:$R990)="12.2028",
    VLOOKUP(LOOKUP(2,1/($B$16:$B990&lt;&gt;""),$B$16:$B990), [1]Лист1!$C$2020:$D$2907, 2, 0),
  ""))), "")</f>
        <v>2246128</v>
      </c>
      <c r="P990" s="211">
        <f t="shared" ref="P990:P1001" si="326">K990/H990</f>
        <v>4302.9272030651337</v>
      </c>
      <c r="Q990" s="211">
        <v>9673</v>
      </c>
      <c r="R990" s="218" t="s">
        <v>563</v>
      </c>
    </row>
    <row r="991" spans="1:207" s="21" customFormat="1" ht="30" customHeight="1" x14ac:dyDescent="0.25">
      <c r="A991" s="212">
        <f>IF(B991&lt;&gt;"",MAX(A$1:A990)+1,"")</f>
        <v>883</v>
      </c>
      <c r="B991" s="223" t="s">
        <v>386</v>
      </c>
      <c r="C991" s="212">
        <v>1962</v>
      </c>
      <c r="D991" s="212" t="s">
        <v>1844</v>
      </c>
      <c r="E991" s="212" t="s">
        <v>16</v>
      </c>
      <c r="F991" s="212">
        <v>2</v>
      </c>
      <c r="G991" s="212">
        <v>2</v>
      </c>
      <c r="H991" s="211">
        <v>384.4</v>
      </c>
      <c r="I991" s="211">
        <v>5.4</v>
      </c>
      <c r="J991" s="211">
        <v>379</v>
      </c>
      <c r="K991" s="211">
        <f t="shared" ref="K991:K1001" si="327">SUM(L991:O991)</f>
        <v>51017.74</v>
      </c>
      <c r="L991" s="211">
        <v>0</v>
      </c>
      <c r="M991" s="211">
        <v>0</v>
      </c>
      <c r="N991" s="211">
        <v>0</v>
      </c>
      <c r="O991" s="211">
        <f>IFERROR(
  IF(LOOKUP(2,1/($R$16:$R991&lt;&gt;""),$R$16:$R991)="12.2026",
    VLOOKUP(LOOKUP(2,1/($B$16:$B991&lt;&gt;""),$B$16:$B991), [1]Лист1!$C$12:$D$1205, 2, 0),
  IF(LOOKUP(2,1/($R$16:$R991&lt;&gt;""),$R$16:$R991)="12.2027",
    VLOOKUP(LOOKUP(2,1/($B$16:$B991&lt;&gt;""),$B$16:$B991), [1]Лист1!$C$1209:$D$2016, 2, 0),
  IF(LOOKUP(2,1/($R$16:$R991&lt;&gt;""),$R$16:$R991)="12.2028",
    VLOOKUP(LOOKUP(2,1/($B$16:$B991&lt;&gt;""),$B$16:$B991), [1]Лист1!$C$2020:$D$2907, 2, 0),
  ""))), "")</f>
        <v>51017.74</v>
      </c>
      <c r="P991" s="211">
        <f t="shared" si="326"/>
        <v>132.72044745057232</v>
      </c>
      <c r="Q991" s="211">
        <v>9673</v>
      </c>
      <c r="R991" s="218" t="s">
        <v>564</v>
      </c>
      <c r="S991" s="51"/>
      <c r="T991" s="20"/>
      <c r="U991" s="20"/>
    </row>
    <row r="992" spans="1:207" ht="30" customHeight="1" x14ac:dyDescent="0.25">
      <c r="A992" s="212">
        <f>IF(B992&lt;&gt;"",MAX(A$1:A991)+1,"")</f>
        <v>884</v>
      </c>
      <c r="B992" s="223" t="s">
        <v>990</v>
      </c>
      <c r="C992" s="212">
        <v>1969</v>
      </c>
      <c r="D992" s="212" t="s">
        <v>1844</v>
      </c>
      <c r="E992" s="212" t="s">
        <v>16</v>
      </c>
      <c r="F992" s="212">
        <v>2</v>
      </c>
      <c r="G992" s="212">
        <v>2</v>
      </c>
      <c r="H992" s="211">
        <v>381.8</v>
      </c>
      <c r="I992" s="211">
        <v>9.1</v>
      </c>
      <c r="J992" s="211">
        <v>372.7</v>
      </c>
      <c r="K992" s="211">
        <f t="shared" si="327"/>
        <v>7587128</v>
      </c>
      <c r="L992" s="211">
        <v>0</v>
      </c>
      <c r="M992" s="211">
        <v>0</v>
      </c>
      <c r="N992" s="211">
        <v>0</v>
      </c>
      <c r="O992" s="211">
        <f>IFERROR(
  IF(LOOKUP(2,1/($R$16:$R992&lt;&gt;""),$R$16:$R992)="12.2026",
    VLOOKUP(LOOKUP(2,1/($B$16:$B992&lt;&gt;""),$B$16:$B992), [1]Лист1!$C$12:$D$1205, 2, 0),
  IF(LOOKUP(2,1/($R$16:$R992&lt;&gt;""),$R$16:$R992)="12.2027",
    VLOOKUP(LOOKUP(2,1/($B$16:$B992&lt;&gt;""),$B$16:$B992), [1]Лист1!$C$1209:$D$2016, 2, 0),
  IF(LOOKUP(2,1/($R$16:$R992&lt;&gt;""),$R$16:$R992)="12.2028",
    VLOOKUP(LOOKUP(2,1/($B$16:$B992&lt;&gt;""),$B$16:$B992), [1]Лист1!$C$2020:$D$2907, 2, 0),
  ""))), "")</f>
        <v>7587128</v>
      </c>
      <c r="P992" s="211">
        <f t="shared" si="326"/>
        <v>19871.995809324253</v>
      </c>
      <c r="Q992" s="211">
        <v>9673</v>
      </c>
      <c r="R992" s="218" t="s">
        <v>563</v>
      </c>
    </row>
    <row r="993" spans="1:21" ht="30" customHeight="1" x14ac:dyDescent="0.25">
      <c r="A993" s="212">
        <f>IF(B993&lt;&gt;"",MAX(A$1:A992)+1,"")</f>
        <v>885</v>
      </c>
      <c r="B993" s="223" t="s">
        <v>991</v>
      </c>
      <c r="C993" s="212">
        <v>1970</v>
      </c>
      <c r="D993" s="212">
        <v>2022</v>
      </c>
      <c r="E993" s="212" t="s">
        <v>16</v>
      </c>
      <c r="F993" s="212">
        <v>2</v>
      </c>
      <c r="G993" s="212">
        <v>2</v>
      </c>
      <c r="H993" s="211">
        <v>563.36</v>
      </c>
      <c r="I993" s="211">
        <v>34.799999999999997</v>
      </c>
      <c r="J993" s="211">
        <v>528.55999999999995</v>
      </c>
      <c r="K993" s="211">
        <f t="shared" si="327"/>
        <v>4516101.6400000006</v>
      </c>
      <c r="L993" s="211">
        <v>0</v>
      </c>
      <c r="M993" s="211">
        <v>0</v>
      </c>
      <c r="N993" s="211">
        <v>0</v>
      </c>
      <c r="O993" s="211">
        <f>IFERROR(
  IF(LOOKUP(2,1/($R$16:$R993&lt;&gt;""),$R$16:$R993)="12.2026",
    VLOOKUP(LOOKUP(2,1/($B$16:$B993&lt;&gt;""),$B$16:$B993), [1]Лист1!$C$12:$D$1205, 2, 0),
  IF(LOOKUP(2,1/($R$16:$R993&lt;&gt;""),$R$16:$R993)="12.2027",
    VLOOKUP(LOOKUP(2,1/($B$16:$B993&lt;&gt;""),$B$16:$B993), [1]Лист1!$C$1209:$D$2016, 2, 0),
  IF(LOOKUP(2,1/($R$16:$R993&lt;&gt;""),$R$16:$R993)="12.2028",
    VLOOKUP(LOOKUP(2,1/($B$16:$B993&lt;&gt;""),$B$16:$B993), [1]Лист1!$C$2020:$D$2907, 2, 0),
  ""))), "")</f>
        <v>4516101.6400000006</v>
      </c>
      <c r="P993" s="211">
        <f t="shared" si="326"/>
        <v>8016.3690002840112</v>
      </c>
      <c r="Q993" s="211">
        <v>9673</v>
      </c>
      <c r="R993" s="218" t="s">
        <v>563</v>
      </c>
      <c r="S993" s="48"/>
    </row>
    <row r="994" spans="1:21" ht="30" customHeight="1" x14ac:dyDescent="0.25">
      <c r="A994" s="212">
        <f>IF(B994&lt;&gt;"",MAX(A$1:A993)+1,"")</f>
        <v>886</v>
      </c>
      <c r="B994" s="223" t="s">
        <v>992</v>
      </c>
      <c r="C994" s="212">
        <v>1970</v>
      </c>
      <c r="D994" s="212" t="s">
        <v>1844</v>
      </c>
      <c r="E994" s="212" t="s">
        <v>16</v>
      </c>
      <c r="F994" s="212">
        <v>2</v>
      </c>
      <c r="G994" s="212">
        <v>2</v>
      </c>
      <c r="H994" s="211">
        <v>615.1</v>
      </c>
      <c r="I994" s="211">
        <v>35.200000000000003</v>
      </c>
      <c r="J994" s="211">
        <v>579.9</v>
      </c>
      <c r="K994" s="211">
        <f t="shared" si="327"/>
        <v>6945887.4000000004</v>
      </c>
      <c r="L994" s="211">
        <v>0</v>
      </c>
      <c r="M994" s="211">
        <v>0</v>
      </c>
      <c r="N994" s="211">
        <v>0</v>
      </c>
      <c r="O994" s="211">
        <f>IFERROR(
  IF(LOOKUP(2,1/($R$16:$R994&lt;&gt;""),$R$16:$R994)="12.2026",
    VLOOKUP(LOOKUP(2,1/($B$16:$B994&lt;&gt;""),$B$16:$B994), [1]Лист1!$C$12:$D$1205, 2, 0),
  IF(LOOKUP(2,1/($R$16:$R994&lt;&gt;""),$R$16:$R994)="12.2027",
    VLOOKUP(LOOKUP(2,1/($B$16:$B994&lt;&gt;""),$B$16:$B994), [1]Лист1!$C$1209:$D$2016, 2, 0),
  IF(LOOKUP(2,1/($R$16:$R994&lt;&gt;""),$R$16:$R994)="12.2028",
    VLOOKUP(LOOKUP(2,1/($B$16:$B994&lt;&gt;""),$B$16:$B994), [1]Лист1!$C$2020:$D$2907, 2, 0),
  ""))), "")</f>
        <v>6945887.4000000004</v>
      </c>
      <c r="P994" s="211">
        <f t="shared" si="326"/>
        <v>11292.289708990409</v>
      </c>
      <c r="Q994" s="211">
        <v>9673</v>
      </c>
      <c r="R994" s="218" t="s">
        <v>563</v>
      </c>
      <c r="S994" s="48"/>
    </row>
    <row r="995" spans="1:21" ht="30" customHeight="1" x14ac:dyDescent="0.25">
      <c r="A995" s="212">
        <f>IF(B995&lt;&gt;"",MAX(A$1:A994)+1,"")</f>
        <v>887</v>
      </c>
      <c r="B995" s="223" t="s">
        <v>2542</v>
      </c>
      <c r="C995" s="212">
        <v>1966</v>
      </c>
      <c r="D995" s="212" t="s">
        <v>1844</v>
      </c>
      <c r="E995" s="212" t="s">
        <v>16</v>
      </c>
      <c r="F995" s="212">
        <v>2</v>
      </c>
      <c r="G995" s="212">
        <v>2</v>
      </c>
      <c r="H995" s="211">
        <v>776.69</v>
      </c>
      <c r="I995" s="211">
        <v>244.46</v>
      </c>
      <c r="J995" s="10">
        <v>470.23</v>
      </c>
      <c r="K995" s="211">
        <f t="shared" si="327"/>
        <v>11121323.560000001</v>
      </c>
      <c r="L995" s="211">
        <v>0</v>
      </c>
      <c r="M995" s="211">
        <v>0</v>
      </c>
      <c r="N995" s="211">
        <v>0</v>
      </c>
      <c r="O995" s="211">
        <f>IFERROR(
  IF(LOOKUP(2,1/($R$16:$R995&lt;&gt;""),$R$16:$R995)="12.2026",
    VLOOKUP(LOOKUP(2,1/($B$16:$B995&lt;&gt;""),$B$16:$B995), [1]Лист1!$C$12:$D$1205, 2, 0),
  IF(LOOKUP(2,1/($R$16:$R995&lt;&gt;""),$R$16:$R995)="12.2027",
    VLOOKUP(LOOKUP(2,1/($B$16:$B995&lt;&gt;""),$B$16:$B995), [1]Лист1!$C$1209:$D$2016, 2, 0),
  IF(LOOKUP(2,1/($R$16:$R995&lt;&gt;""),$R$16:$R995)="12.2028",
    VLOOKUP(LOOKUP(2,1/($B$16:$B995&lt;&gt;""),$B$16:$B995), [1]Лист1!$C$2020:$D$2907, 2, 0),
  ""))), "")</f>
        <v>11121323.560000001</v>
      </c>
      <c r="P995" s="211">
        <f t="shared" si="326"/>
        <v>14318.870540370031</v>
      </c>
      <c r="Q995" s="211">
        <v>9673</v>
      </c>
      <c r="R995" s="218" t="s">
        <v>563</v>
      </c>
    </row>
    <row r="996" spans="1:21" ht="30" customHeight="1" x14ac:dyDescent="0.25">
      <c r="A996" s="212">
        <f>IF(B996&lt;&gt;"",MAX(A$1:A995)+1,"")</f>
        <v>888</v>
      </c>
      <c r="B996" s="223" t="s">
        <v>994</v>
      </c>
      <c r="C996" s="212">
        <v>1966</v>
      </c>
      <c r="D996" s="212">
        <v>2023</v>
      </c>
      <c r="E996" s="212" t="s">
        <v>16</v>
      </c>
      <c r="F996" s="212">
        <v>2</v>
      </c>
      <c r="G996" s="212">
        <v>8</v>
      </c>
      <c r="H996" s="211">
        <v>314.8</v>
      </c>
      <c r="I996" s="211">
        <v>0</v>
      </c>
      <c r="J996" s="211">
        <v>312.39999999999998</v>
      </c>
      <c r="K996" s="211">
        <f t="shared" si="327"/>
        <v>1453795.2</v>
      </c>
      <c r="L996" s="211">
        <v>0</v>
      </c>
      <c r="M996" s="211">
        <v>0</v>
      </c>
      <c r="N996" s="211">
        <v>0</v>
      </c>
      <c r="O996" s="211">
        <f>IFERROR(
  IF(LOOKUP(2,1/($R$16:$R996&lt;&gt;""),$R$16:$R996)="12.2026",
    VLOOKUP(LOOKUP(2,1/($B$16:$B996&lt;&gt;""),$B$16:$B996), [1]Лист1!$C$12:$D$1205, 2, 0),
  IF(LOOKUP(2,1/($R$16:$R996&lt;&gt;""),$R$16:$R996)="12.2027",
    VLOOKUP(LOOKUP(2,1/($B$16:$B996&lt;&gt;""),$B$16:$B996), [1]Лист1!$C$1209:$D$2016, 2, 0),
  IF(LOOKUP(2,1/($R$16:$R996&lt;&gt;""),$R$16:$R996)="12.2028",
    VLOOKUP(LOOKUP(2,1/($B$16:$B996&lt;&gt;""),$B$16:$B996), [1]Лист1!$C$2020:$D$2907, 2, 0),
  ""))), "")</f>
        <v>1453795.2</v>
      </c>
      <c r="P996" s="211">
        <f t="shared" si="326"/>
        <v>4618.15501905972</v>
      </c>
      <c r="Q996" s="211">
        <v>9673</v>
      </c>
      <c r="R996" s="218" t="s">
        <v>563</v>
      </c>
    </row>
    <row r="997" spans="1:21" s="21" customFormat="1" ht="30" customHeight="1" x14ac:dyDescent="0.25">
      <c r="A997" s="212">
        <f>IF(B997&lt;&gt;"",MAX(A$1:A996)+1,"")</f>
        <v>889</v>
      </c>
      <c r="B997" s="223" t="s">
        <v>993</v>
      </c>
      <c r="C997" s="212">
        <v>1972</v>
      </c>
      <c r="D997" s="212" t="s">
        <v>1844</v>
      </c>
      <c r="E997" s="212" t="s">
        <v>16</v>
      </c>
      <c r="F997" s="212">
        <v>3</v>
      </c>
      <c r="G997" s="212">
        <v>2</v>
      </c>
      <c r="H997" s="211">
        <v>1652.5</v>
      </c>
      <c r="I997" s="211">
        <v>64.8</v>
      </c>
      <c r="J997" s="211">
        <v>1587.7</v>
      </c>
      <c r="K997" s="211">
        <f t="shared" ref="K997" si="328">SUM(L997:O997)</f>
        <v>13666860</v>
      </c>
      <c r="L997" s="211">
        <v>0</v>
      </c>
      <c r="M997" s="211">
        <v>0</v>
      </c>
      <c r="N997" s="211">
        <v>0</v>
      </c>
      <c r="O997" s="211">
        <f>IFERROR(
  IF(LOOKUP(2,1/($R$16:$R997&lt;&gt;""),$R$16:$R997)="12.2026",
    VLOOKUP(LOOKUP(2,1/($B$16:$B997&lt;&gt;""),$B$16:$B997), [1]Лист1!$C$12:$D$1205, 2, 0),
  IF(LOOKUP(2,1/($R$16:$R997&lt;&gt;""),$R$16:$R997)="12.2027",
    VLOOKUP(LOOKUP(2,1/($B$16:$B997&lt;&gt;""),$B$16:$B997), [1]Лист1!$C$1209:$D$2016, 2, 0),
  IF(LOOKUP(2,1/($R$16:$R997&lt;&gt;""),$R$16:$R997)="12.2028",
    VLOOKUP(LOOKUP(2,1/($B$16:$B997&lt;&gt;""),$B$16:$B997), [1]Лист1!$C$2020:$D$2907, 2, 0),
  ""))), "")</f>
        <v>13666860</v>
      </c>
      <c r="P997" s="211">
        <f t="shared" ref="P997" si="329">K997/H997</f>
        <v>8270.4145234493189</v>
      </c>
      <c r="Q997" s="211">
        <v>9673</v>
      </c>
      <c r="R997" s="218" t="s">
        <v>563</v>
      </c>
      <c r="S997" s="51"/>
      <c r="T997" s="20"/>
      <c r="U997" s="20"/>
    </row>
    <row r="998" spans="1:21" ht="30" customHeight="1" x14ac:dyDescent="0.25">
      <c r="A998" s="212">
        <f>IF(B998&lt;&gt;"",MAX(A$1:A997)+1,"")</f>
        <v>890</v>
      </c>
      <c r="B998" s="223" t="s">
        <v>995</v>
      </c>
      <c r="C998" s="212">
        <v>1971</v>
      </c>
      <c r="D998" s="212" t="s">
        <v>1844</v>
      </c>
      <c r="E998" s="212" t="s">
        <v>16</v>
      </c>
      <c r="F998" s="212">
        <v>2</v>
      </c>
      <c r="G998" s="212">
        <v>2</v>
      </c>
      <c r="H998" s="211">
        <v>774.33</v>
      </c>
      <c r="I998" s="211">
        <v>44.1</v>
      </c>
      <c r="J998" s="211">
        <v>730.23</v>
      </c>
      <c r="K998" s="211">
        <f t="shared" si="327"/>
        <v>8936135.9200000018</v>
      </c>
      <c r="L998" s="211">
        <v>0</v>
      </c>
      <c r="M998" s="211">
        <v>0</v>
      </c>
      <c r="N998" s="211">
        <v>0</v>
      </c>
      <c r="O998" s="211">
        <f>IFERROR(
  IF(LOOKUP(2,1/($R$16:$R998&lt;&gt;""),$R$16:$R998)="12.2026",
    VLOOKUP(LOOKUP(2,1/($B$16:$B998&lt;&gt;""),$B$16:$B998), [1]Лист1!$C$12:$D$1205, 2, 0),
  IF(LOOKUP(2,1/($R$16:$R998&lt;&gt;""),$R$16:$R998)="12.2027",
    VLOOKUP(LOOKUP(2,1/($B$16:$B998&lt;&gt;""),$B$16:$B998), [1]Лист1!$C$1209:$D$2016, 2, 0),
  IF(LOOKUP(2,1/($R$16:$R998&lt;&gt;""),$R$16:$R998)="12.2028",
    VLOOKUP(LOOKUP(2,1/($B$16:$B998&lt;&gt;""),$B$16:$B998), [1]Лист1!$C$2020:$D$2907, 2, 0),
  ""))), "")</f>
        <v>8936135.9200000018</v>
      </c>
      <c r="P998" s="211">
        <f t="shared" si="326"/>
        <v>11540.474887967664</v>
      </c>
      <c r="Q998" s="211">
        <v>9673</v>
      </c>
      <c r="R998" s="218" t="s">
        <v>563</v>
      </c>
      <c r="S998" s="48"/>
    </row>
    <row r="999" spans="1:21" ht="30" customHeight="1" x14ac:dyDescent="0.25">
      <c r="A999" s="212">
        <f>IF(B999&lt;&gt;"",MAX(A$1:A998)+1,"")</f>
        <v>891</v>
      </c>
      <c r="B999" s="223" t="s">
        <v>996</v>
      </c>
      <c r="C999" s="212">
        <v>1971</v>
      </c>
      <c r="D999" s="212" t="s">
        <v>1844</v>
      </c>
      <c r="E999" s="212" t="s">
        <v>16</v>
      </c>
      <c r="F999" s="212">
        <v>2</v>
      </c>
      <c r="G999" s="212">
        <v>2</v>
      </c>
      <c r="H999" s="211">
        <v>775.56</v>
      </c>
      <c r="I999" s="211">
        <v>41.8</v>
      </c>
      <c r="J999" s="211">
        <v>733.76</v>
      </c>
      <c r="K999" s="211">
        <f t="shared" si="327"/>
        <v>8940839.4399999995</v>
      </c>
      <c r="L999" s="211">
        <v>0</v>
      </c>
      <c r="M999" s="211">
        <v>0</v>
      </c>
      <c r="N999" s="211">
        <v>0</v>
      </c>
      <c r="O999" s="211">
        <f>IFERROR(
  IF(LOOKUP(2,1/($R$16:$R999&lt;&gt;""),$R$16:$R999)="12.2026",
    VLOOKUP(LOOKUP(2,1/($B$16:$B999&lt;&gt;""),$B$16:$B999), [1]Лист1!$C$12:$D$1205, 2, 0),
  IF(LOOKUP(2,1/($R$16:$R999&lt;&gt;""),$R$16:$R999)="12.2027",
    VLOOKUP(LOOKUP(2,1/($B$16:$B999&lt;&gt;""),$B$16:$B999), [1]Лист1!$C$1209:$D$2016, 2, 0),
  IF(LOOKUP(2,1/($R$16:$R999&lt;&gt;""),$R$16:$R999)="12.2028",
    VLOOKUP(LOOKUP(2,1/($B$16:$B999&lt;&gt;""),$B$16:$B999), [1]Лист1!$C$2020:$D$2907, 2, 0),
  ""))), "")</f>
        <v>8940839.4399999995</v>
      </c>
      <c r="P999" s="211">
        <f t="shared" si="326"/>
        <v>11528.236938470267</v>
      </c>
      <c r="Q999" s="211">
        <v>9673</v>
      </c>
      <c r="R999" s="218" t="s">
        <v>563</v>
      </c>
    </row>
    <row r="1000" spans="1:21" ht="30" customHeight="1" x14ac:dyDescent="0.25">
      <c r="A1000" s="212">
        <f>IF(B1000&lt;&gt;"",MAX(A$1:A999)+1,"")</f>
        <v>892</v>
      </c>
      <c r="B1000" s="223" t="s">
        <v>997</v>
      </c>
      <c r="C1000" s="212">
        <v>1973</v>
      </c>
      <c r="D1000" s="212">
        <v>2019</v>
      </c>
      <c r="E1000" s="212" t="s">
        <v>16</v>
      </c>
      <c r="F1000" s="212">
        <v>2</v>
      </c>
      <c r="G1000" s="212">
        <v>2</v>
      </c>
      <c r="H1000" s="211">
        <v>771.69</v>
      </c>
      <c r="I1000" s="211">
        <v>44.1</v>
      </c>
      <c r="J1000" s="211">
        <v>727.59</v>
      </c>
      <c r="K1000" s="211">
        <f t="shared" si="327"/>
        <v>6092963.5600000005</v>
      </c>
      <c r="L1000" s="211">
        <v>0</v>
      </c>
      <c r="M1000" s="211">
        <v>0</v>
      </c>
      <c r="N1000" s="211">
        <v>0</v>
      </c>
      <c r="O1000" s="211">
        <f>IFERROR(
  IF(LOOKUP(2,1/($R$16:$R1000&lt;&gt;""),$R$16:$R1000)="12.2026",
    VLOOKUP(LOOKUP(2,1/($B$16:$B1000&lt;&gt;""),$B$16:$B1000), [1]Лист1!$C$12:$D$1205, 2, 0),
  IF(LOOKUP(2,1/($R$16:$R1000&lt;&gt;""),$R$16:$R1000)="12.2027",
    VLOOKUP(LOOKUP(2,1/($B$16:$B1000&lt;&gt;""),$B$16:$B1000), [1]Лист1!$C$1209:$D$2016, 2, 0),
  IF(LOOKUP(2,1/($R$16:$R1000&lt;&gt;""),$R$16:$R1000)="12.2028",
    VLOOKUP(LOOKUP(2,1/($B$16:$B1000&lt;&gt;""),$B$16:$B1000), [1]Лист1!$C$2020:$D$2907, 2, 0),
  ""))), "")</f>
        <v>6092963.5600000005</v>
      </c>
      <c r="P1000" s="211">
        <f t="shared" si="326"/>
        <v>7895.6103616737291</v>
      </c>
      <c r="Q1000" s="211">
        <v>9673</v>
      </c>
      <c r="R1000" s="218" t="s">
        <v>563</v>
      </c>
    </row>
    <row r="1001" spans="1:21" ht="30" customHeight="1" x14ac:dyDescent="0.25">
      <c r="A1001" s="212">
        <f>IF(B1001&lt;&gt;"",MAX(A$1:A1000)+1,"")</f>
        <v>893</v>
      </c>
      <c r="B1001" s="223" t="s">
        <v>2543</v>
      </c>
      <c r="C1001" s="212">
        <v>1965</v>
      </c>
      <c r="D1001" s="212" t="s">
        <v>1844</v>
      </c>
      <c r="E1001" s="212" t="s">
        <v>16</v>
      </c>
      <c r="F1001" s="212">
        <v>2</v>
      </c>
      <c r="G1001" s="212">
        <v>2</v>
      </c>
      <c r="H1001" s="211">
        <v>777.41</v>
      </c>
      <c r="I1001" s="211">
        <v>234.94</v>
      </c>
      <c r="J1001" s="10">
        <v>480.5</v>
      </c>
      <c r="K1001" s="211">
        <f t="shared" si="327"/>
        <v>10983057.84</v>
      </c>
      <c r="L1001" s="211">
        <v>0</v>
      </c>
      <c r="M1001" s="211">
        <v>0</v>
      </c>
      <c r="N1001" s="211">
        <v>0</v>
      </c>
      <c r="O1001" s="211">
        <f>IFERROR(
  IF(LOOKUP(2,1/($R$16:$R1001&lt;&gt;""),$R$16:$R1001)="12.2026",
    VLOOKUP(LOOKUP(2,1/($B$16:$B1001&lt;&gt;""),$B$16:$B1001), [1]Лист1!$C$12:$D$1205, 2, 0),
  IF(LOOKUP(2,1/($R$16:$R1001&lt;&gt;""),$R$16:$R1001)="12.2027",
    VLOOKUP(LOOKUP(2,1/($B$16:$B1001&lt;&gt;""),$B$16:$B1001), [1]Лист1!$C$1209:$D$2016, 2, 0),
  IF(LOOKUP(2,1/($R$16:$R1001&lt;&gt;""),$R$16:$R1001)="12.2028",
    VLOOKUP(LOOKUP(2,1/($B$16:$B1001&lt;&gt;""),$B$16:$B1001), [1]Лист1!$C$2020:$D$2907, 2, 0),
  ""))), "")</f>
        <v>10983057.84</v>
      </c>
      <c r="P1001" s="211">
        <f t="shared" si="326"/>
        <v>14127.754775472402</v>
      </c>
      <c r="Q1001" s="211">
        <v>9673</v>
      </c>
      <c r="R1001" s="218" t="s">
        <v>563</v>
      </c>
    </row>
    <row r="1002" spans="1:21" s="33" customFormat="1" ht="30" customHeight="1" x14ac:dyDescent="0.25">
      <c r="A1002" s="309">
        <f>IF(B1002&lt;&gt;"",MAX(A$1:A1001)+1,"")</f>
        <v>894</v>
      </c>
      <c r="B1002" s="317" t="s">
        <v>2415</v>
      </c>
      <c r="C1002" s="309">
        <v>1966</v>
      </c>
      <c r="D1002" s="309" t="s">
        <v>1844</v>
      </c>
      <c r="E1002" s="309" t="s">
        <v>16</v>
      </c>
      <c r="F1002" s="309">
        <v>2</v>
      </c>
      <c r="G1002" s="309">
        <v>2</v>
      </c>
      <c r="H1002" s="311">
        <v>804.29</v>
      </c>
      <c r="I1002" s="311">
        <v>268.39999999999998</v>
      </c>
      <c r="J1002" s="333">
        <v>474.08</v>
      </c>
      <c r="K1002" s="211">
        <f t="shared" ref="K1002" si="330">SUM(L1002:O1002)</f>
        <v>5241325</v>
      </c>
      <c r="L1002" s="211">
        <v>0</v>
      </c>
      <c r="M1002" s="211">
        <v>0</v>
      </c>
      <c r="N1002" s="211">
        <v>0</v>
      </c>
      <c r="O1002" s="211">
        <f>IFERROR(
  IF(LOOKUP(2,1/($R$16:$R1002&lt;&gt;""),$R$16:$R1002)="12.2026",
    VLOOKUP(LOOKUP(2,1/($B$16:$B1002&lt;&gt;""),$B$16:$B1002), [1]Лист1!$C$12:$D$1205, 2, 0),
  IF(LOOKUP(2,1/($R$16:$R1002&lt;&gt;""),$R$16:$R1002)="12.2027",
    VLOOKUP(LOOKUP(2,1/($B$16:$B1002&lt;&gt;""),$B$16:$B1002), [1]Лист1!$C$1209:$D$2016, 2, 0),
  IF(LOOKUP(2,1/($R$16:$R1002&lt;&gt;""),$R$16:$R1002)="12.2028",
    VLOOKUP(LOOKUP(2,1/($B$16:$B1002&lt;&gt;""),$B$16:$B1002), [1]Лист1!$C$2020:$D$2907, 2, 0),
  ""))), "")</f>
        <v>5241325</v>
      </c>
      <c r="P1002" s="211">
        <f t="shared" ref="P1002" si="331">K1002/H1002</f>
        <v>6516.7103905307786</v>
      </c>
      <c r="Q1002" s="211">
        <v>9673</v>
      </c>
      <c r="R1002" s="30" t="s">
        <v>565</v>
      </c>
      <c r="S1002" s="32"/>
      <c r="T1002" s="32"/>
      <c r="U1002" s="32"/>
    </row>
    <row r="1003" spans="1:21" s="33" customFormat="1" ht="30" customHeight="1" x14ac:dyDescent="0.25">
      <c r="A1003" s="310"/>
      <c r="B1003" s="318"/>
      <c r="C1003" s="310"/>
      <c r="D1003" s="310"/>
      <c r="E1003" s="310"/>
      <c r="F1003" s="310"/>
      <c r="G1003" s="310"/>
      <c r="H1003" s="312"/>
      <c r="I1003" s="312"/>
      <c r="J1003" s="334"/>
      <c r="K1003" s="211">
        <f t="shared" ref="K1003" si="332">SUM(L1003:O1003)</f>
        <v>5901344.96</v>
      </c>
      <c r="L1003" s="211">
        <v>0</v>
      </c>
      <c r="M1003" s="211">
        <v>0</v>
      </c>
      <c r="N1003" s="211">
        <v>0</v>
      </c>
      <c r="O1003" s="211">
        <f>IFERROR(
  IF(LOOKUP(2,1/($R$16:$R1003&lt;&gt;""),$R$16:$R1003)="12.2026",
    VLOOKUP(LOOKUP(2,1/($B$16:$B1003&lt;&gt;""),$B$16:$B1003), [1]Лист1!$C$12:$D$1205, 2, 0),
  IF(LOOKUP(2,1/($R$16:$R1003&lt;&gt;""),$R$16:$R1003)="12.2027",
    VLOOKUP(LOOKUP(2,1/($B$16:$B1003&lt;&gt;""),$B$16:$B1003), [1]Лист1!$C$1209:$D$2016, 2, 0),
  IF(LOOKUP(2,1/($R$16:$R1003&lt;&gt;""),$R$16:$R1003)="12.2028",
    VLOOKUP(LOOKUP(2,1/($B$16:$B1003&lt;&gt;""),$B$16:$B1003), [1]Лист1!$C$2020:$D$2907, 2, 0),
  ""))), "")</f>
        <v>5901344.96</v>
      </c>
      <c r="P1003" s="211">
        <f>K1003/H1002</f>
        <v>7337.3347424436461</v>
      </c>
      <c r="Q1003" s="211">
        <v>9673</v>
      </c>
      <c r="R1003" s="30" t="s">
        <v>563</v>
      </c>
      <c r="S1003" s="32"/>
      <c r="T1003" s="32"/>
      <c r="U1003" s="32"/>
    </row>
    <row r="1004" spans="1:21" s="33" customFormat="1" ht="30" customHeight="1" x14ac:dyDescent="0.25">
      <c r="A1004" s="212">
        <f>IF(B1004&lt;&gt;"",MAX(A$1:A1003)+1,"")</f>
        <v>895</v>
      </c>
      <c r="B1004" s="194" t="s">
        <v>2652</v>
      </c>
      <c r="C1004" s="212">
        <v>1979</v>
      </c>
      <c r="D1004" s="212" t="s">
        <v>1844</v>
      </c>
      <c r="E1004" s="212" t="s">
        <v>16</v>
      </c>
      <c r="F1004" s="212">
        <v>2</v>
      </c>
      <c r="G1004" s="212">
        <v>2</v>
      </c>
      <c r="H1004" s="211">
        <v>790.76</v>
      </c>
      <c r="I1004" s="211">
        <v>0</v>
      </c>
      <c r="J1004" s="10">
        <v>481</v>
      </c>
      <c r="K1004" s="211">
        <f t="shared" ref="K1004:K1026" si="333">SUM(L1004:O1004)</f>
        <v>5241325</v>
      </c>
      <c r="L1004" s="211">
        <v>0</v>
      </c>
      <c r="M1004" s="211">
        <v>0</v>
      </c>
      <c r="N1004" s="211">
        <v>0</v>
      </c>
      <c r="O1004" s="211">
        <f>IFERROR(
  IF(LOOKUP(2,1/($R$16:$R1004&lt;&gt;""),$R$16:$R1004)="12.2026",
    VLOOKUP(LOOKUP(2,1/($B$16:$B1004&lt;&gt;""),$B$16:$B1004), [1]Лист1!$C$12:$D$1205, 2, 0),
  IF(LOOKUP(2,1/($R$16:$R1004&lt;&gt;""),$R$16:$R1004)="12.2027",
    VLOOKUP(LOOKUP(2,1/($B$16:$B1004&lt;&gt;""),$B$16:$B1004), [1]Лист1!$C$1209:$D$2016, 2, 0),
  IF(LOOKUP(2,1/($R$16:$R1004&lt;&gt;""),$R$16:$R1004)="12.2028",
    VLOOKUP(LOOKUP(2,1/($B$16:$B1004&lt;&gt;""),$B$16:$B1004), [1]Лист1!$C$2020:$D$2907, 2, 0),
  ""))), "")</f>
        <v>5241325</v>
      </c>
      <c r="P1004" s="211">
        <f t="shared" ref="P1004:P1026" si="334">K1004/H1004</f>
        <v>6628.212099752137</v>
      </c>
      <c r="Q1004" s="211">
        <v>9673</v>
      </c>
      <c r="R1004" s="30" t="s">
        <v>565</v>
      </c>
      <c r="S1004" s="32"/>
      <c r="T1004" s="32"/>
      <c r="U1004" s="32"/>
    </row>
    <row r="1005" spans="1:21" s="33" customFormat="1" ht="30" customHeight="1" x14ac:dyDescent="0.25">
      <c r="A1005" s="212">
        <f>IF(B1005&lt;&gt;"",MAX(A$1:A1004)+1,"")</f>
        <v>896</v>
      </c>
      <c r="B1005" s="194" t="s">
        <v>2544</v>
      </c>
      <c r="C1005" s="212">
        <v>1966</v>
      </c>
      <c r="D1005" s="212" t="s">
        <v>1844</v>
      </c>
      <c r="E1005" s="212" t="s">
        <v>16</v>
      </c>
      <c r="F1005" s="212">
        <v>2</v>
      </c>
      <c r="G1005" s="212">
        <v>2</v>
      </c>
      <c r="H1005" s="211">
        <v>790.46</v>
      </c>
      <c r="I1005" s="211">
        <v>259.69</v>
      </c>
      <c r="J1005" s="10">
        <v>468.77</v>
      </c>
      <c r="K1005" s="211">
        <f t="shared" si="333"/>
        <v>10954934.039999999</v>
      </c>
      <c r="L1005" s="211">
        <v>0</v>
      </c>
      <c r="M1005" s="211">
        <v>0</v>
      </c>
      <c r="N1005" s="211">
        <v>0</v>
      </c>
      <c r="O1005" s="211">
        <f>IFERROR(
  IF(LOOKUP(2,1/($R$16:$R1005&lt;&gt;""),$R$16:$R1005)="12.2026",
    VLOOKUP(LOOKUP(2,1/($B$16:$B1005&lt;&gt;""),$B$16:$B1005), [1]Лист1!$C$12:$D$1205, 2, 0),
  IF(LOOKUP(2,1/($R$16:$R1005&lt;&gt;""),$R$16:$R1005)="12.2027",
    VLOOKUP(LOOKUP(2,1/($B$16:$B1005&lt;&gt;""),$B$16:$B1005), [1]Лист1!$C$1209:$D$2016, 2, 0),
  IF(LOOKUP(2,1/($R$16:$R1005&lt;&gt;""),$R$16:$R1005)="12.2028",
    VLOOKUP(LOOKUP(2,1/($B$16:$B1005&lt;&gt;""),$B$16:$B1005), [1]Лист1!$C$2020:$D$2907, 2, 0),
  ""))), "")</f>
        <v>10954934.039999999</v>
      </c>
      <c r="P1005" s="211">
        <f t="shared" si="334"/>
        <v>13858.935354097612</v>
      </c>
      <c r="Q1005" s="211">
        <v>9673</v>
      </c>
      <c r="R1005" s="30" t="s">
        <v>563</v>
      </c>
      <c r="S1005" s="32"/>
      <c r="T1005" s="32"/>
      <c r="U1005" s="32"/>
    </row>
    <row r="1006" spans="1:21" ht="30" customHeight="1" x14ac:dyDescent="0.25">
      <c r="A1006" s="253">
        <f>IF(B1006&lt;&gt;"",MAX(A$1:A1005)+1,"")</f>
        <v>897</v>
      </c>
      <c r="B1006" s="257" t="s">
        <v>973</v>
      </c>
      <c r="C1006" s="253">
        <v>1961</v>
      </c>
      <c r="D1006" s="253" t="s">
        <v>1844</v>
      </c>
      <c r="E1006" s="253" t="s">
        <v>16</v>
      </c>
      <c r="F1006" s="253">
        <v>2</v>
      </c>
      <c r="G1006" s="253">
        <v>1</v>
      </c>
      <c r="H1006" s="255">
        <v>267.39999999999998</v>
      </c>
      <c r="I1006" s="255">
        <v>0</v>
      </c>
      <c r="J1006" s="255">
        <v>267.35000000000002</v>
      </c>
      <c r="K1006" s="255">
        <f t="shared" si="333"/>
        <v>41542.57</v>
      </c>
      <c r="L1006" s="255">
        <v>0</v>
      </c>
      <c r="M1006" s="255">
        <v>0</v>
      </c>
      <c r="N1006" s="255">
        <v>0</v>
      </c>
      <c r="O1006" s="255">
        <f>IFERROR(
  IF(LOOKUP(2,1/($R$16:$R1006&lt;&gt;""),$R$16:$R1006)="12.2026",
    VLOOKUP(LOOKUP(2,1/($B$16:$B1006&lt;&gt;""),$B$16:$B1006), [1]Лист1!$C$12:$D$1205, 2, 0),
  IF(LOOKUP(2,1/($R$16:$R1006&lt;&gt;""),$R$16:$R1006)="12.2027",
    VLOOKUP(LOOKUP(2,1/($B$16:$B1006&lt;&gt;""),$B$16:$B1006), [1]Лист1!$C$1209:$D$2016, 2, 0),
  IF(LOOKUP(2,1/($R$16:$R1006&lt;&gt;""),$R$16:$R1006)="12.2028",
    VLOOKUP(LOOKUP(2,1/($B$16:$B1006&lt;&gt;""),$B$16:$B1006), [1]Лист1!$C$2020:$D$2907, 2, 0),
  ""))), "")</f>
        <v>41542.57</v>
      </c>
      <c r="P1006" s="255">
        <f t="shared" si="334"/>
        <v>155.35740463724758</v>
      </c>
      <c r="Q1006" s="255">
        <v>9673</v>
      </c>
      <c r="R1006" s="101" t="s">
        <v>564</v>
      </c>
      <c r="S1006" s="48"/>
    </row>
    <row r="1007" spans="1:21" s="112" customFormat="1" ht="30" customHeight="1" x14ac:dyDescent="0.25">
      <c r="A1007" s="285">
        <f>IF(B1007&lt;&gt;"",MAX(A$1:A1006)+1,"")</f>
        <v>898</v>
      </c>
      <c r="B1007" s="283" t="s">
        <v>974</v>
      </c>
      <c r="C1007" s="285">
        <v>1958</v>
      </c>
      <c r="D1007" s="285" t="s">
        <v>1844</v>
      </c>
      <c r="E1007" s="285" t="s">
        <v>16</v>
      </c>
      <c r="F1007" s="285">
        <v>2</v>
      </c>
      <c r="G1007" s="285">
        <v>1</v>
      </c>
      <c r="H1007" s="282">
        <v>465.24</v>
      </c>
      <c r="I1007" s="282">
        <v>0</v>
      </c>
      <c r="J1007" s="282">
        <v>465.24</v>
      </c>
      <c r="K1007" s="282">
        <f t="shared" si="333"/>
        <v>59857.4</v>
      </c>
      <c r="L1007" s="282">
        <v>0</v>
      </c>
      <c r="M1007" s="282">
        <v>0</v>
      </c>
      <c r="N1007" s="282">
        <v>0</v>
      </c>
      <c r="O1007" s="282">
        <f>IFERROR(
  IF(LOOKUP(2,1/($R$16:$R1007&lt;&gt;""),$R$16:$R1007)="12.2026",
    VLOOKUP(LOOKUP(2,1/($B$16:$B1007&lt;&gt;""),$B$16:$B1007), [1]Лист1!$C$12:$D$1205, 2, 0),
  IF(LOOKUP(2,1/($R$16:$R1007&lt;&gt;""),$R$16:$R1007)="12.2027",
    VLOOKUP(LOOKUP(2,1/($B$16:$B1007&lt;&gt;""),$B$16:$B1007), [1]Лист1!$C$1209:$D$2016, 2, 0),
  IF(LOOKUP(2,1/($R$16:$R1007&lt;&gt;""),$R$16:$R1007)="12.2028",
    VLOOKUP(LOOKUP(2,1/($B$16:$B1007&lt;&gt;""),$B$16:$B1007), [1]Лист1!$C$2020:$D$2907, 2, 0),
  ""))), "")</f>
        <v>59857.4</v>
      </c>
      <c r="P1007" s="282">
        <f t="shared" si="334"/>
        <v>128.65918665634942</v>
      </c>
      <c r="Q1007" s="282">
        <v>9673</v>
      </c>
      <c r="R1007" s="294" t="s">
        <v>564</v>
      </c>
      <c r="S1007" s="141"/>
      <c r="T1007" s="111"/>
      <c r="U1007" s="111"/>
    </row>
    <row r="1008" spans="1:21" ht="30" customHeight="1" x14ac:dyDescent="0.25">
      <c r="A1008" s="254">
        <f>IF(B1008&lt;&gt;"",MAX(A$1:A1007)+1,"")</f>
        <v>899</v>
      </c>
      <c r="B1008" s="258" t="s">
        <v>972</v>
      </c>
      <c r="C1008" s="254">
        <v>1958</v>
      </c>
      <c r="D1008" s="254" t="s">
        <v>1844</v>
      </c>
      <c r="E1008" s="254" t="s">
        <v>16</v>
      </c>
      <c r="F1008" s="254">
        <v>2</v>
      </c>
      <c r="G1008" s="254">
        <v>1</v>
      </c>
      <c r="H1008" s="256">
        <v>481.1</v>
      </c>
      <c r="I1008" s="256">
        <v>0</v>
      </c>
      <c r="J1008" s="256">
        <v>481.1</v>
      </c>
      <c r="K1008" s="256">
        <f t="shared" ref="K1008" si="335">SUM(L1008:O1008)</f>
        <v>61591.64</v>
      </c>
      <c r="L1008" s="256">
        <v>0</v>
      </c>
      <c r="M1008" s="256">
        <v>0</v>
      </c>
      <c r="N1008" s="256">
        <v>0</v>
      </c>
      <c r="O1008" s="256">
        <f>IFERROR(
  IF(LOOKUP(2,1/($R$16:$R1008&lt;&gt;""),$R$16:$R1008)="12.2026",
    VLOOKUP(LOOKUP(2,1/($B$16:$B1008&lt;&gt;""),$B$16:$B1008), [1]Лист1!$C$12:$D$1205, 2, 0),
  IF(LOOKUP(2,1/($R$16:$R1008&lt;&gt;""),$R$16:$R1008)="12.2027",
    VLOOKUP(LOOKUP(2,1/($B$16:$B1008&lt;&gt;""),$B$16:$B1008), [1]Лист1!$C$1209:$D$2016, 2, 0),
  IF(LOOKUP(2,1/($R$16:$R1008&lt;&gt;""),$R$16:$R1008)="12.2028",
    VLOOKUP(LOOKUP(2,1/($B$16:$B1008&lt;&gt;""),$B$16:$B1008), [1]Лист1!$C$2020:$D$2907, 2, 0),
  ""))), "")</f>
        <v>61591.64</v>
      </c>
      <c r="P1008" s="256">
        <f t="shared" ref="P1008" si="336">K1008/H1008</f>
        <v>128.02253169819164</v>
      </c>
      <c r="Q1008" s="256">
        <v>9673</v>
      </c>
      <c r="R1008" s="188" t="s">
        <v>564</v>
      </c>
    </row>
    <row r="1009" spans="1:207" ht="30" customHeight="1" x14ac:dyDescent="0.25">
      <c r="A1009" s="212">
        <f>IF(B1009&lt;&gt;"",MAX(A$1:A1008)+1,"")</f>
        <v>900</v>
      </c>
      <c r="B1009" s="223" t="s">
        <v>998</v>
      </c>
      <c r="C1009" s="212">
        <v>1969</v>
      </c>
      <c r="D1009" s="212" t="s">
        <v>1844</v>
      </c>
      <c r="E1009" s="212" t="s">
        <v>16</v>
      </c>
      <c r="F1009" s="212">
        <v>4</v>
      </c>
      <c r="G1009" s="212">
        <v>2</v>
      </c>
      <c r="H1009" s="211">
        <v>1259.29</v>
      </c>
      <c r="I1009" s="211">
        <v>0</v>
      </c>
      <c r="J1009" s="211">
        <v>1256.49</v>
      </c>
      <c r="K1009" s="211">
        <f t="shared" si="333"/>
        <v>12774604.960000001</v>
      </c>
      <c r="L1009" s="211">
        <v>0</v>
      </c>
      <c r="M1009" s="211">
        <v>0</v>
      </c>
      <c r="N1009" s="211">
        <v>0</v>
      </c>
      <c r="O1009" s="211">
        <f>IFERROR(
  IF(LOOKUP(2,1/($R$16:$R1009&lt;&gt;""),$R$16:$R1009)="12.2026",
    VLOOKUP(LOOKUP(2,1/($B$16:$B1009&lt;&gt;""),$B$16:$B1009), [1]Лист1!$C$12:$D$1205, 2, 0),
  IF(LOOKUP(2,1/($R$16:$R1009&lt;&gt;""),$R$16:$R1009)="12.2027",
    VLOOKUP(LOOKUP(2,1/($B$16:$B1009&lt;&gt;""),$B$16:$B1009), [1]Лист1!$C$1209:$D$2016, 2, 0),
  IF(LOOKUP(2,1/($R$16:$R1009&lt;&gt;""),$R$16:$R1009)="12.2028",
    VLOOKUP(LOOKUP(2,1/($B$16:$B1009&lt;&gt;""),$B$16:$B1009), [1]Лист1!$C$2020:$D$2907, 2, 0),
  ""))), "")</f>
        <v>12774604.960000001</v>
      </c>
      <c r="P1009" s="211">
        <f t="shared" si="334"/>
        <v>10144.291592881704</v>
      </c>
      <c r="Q1009" s="211">
        <v>9673</v>
      </c>
      <c r="R1009" s="218" t="s">
        <v>563</v>
      </c>
    </row>
    <row r="1010" spans="1:207" ht="30" customHeight="1" x14ac:dyDescent="0.25">
      <c r="A1010" s="212">
        <f>IF(B1010&lt;&gt;"",MAX(A$1:A1009)+1,"")</f>
        <v>901</v>
      </c>
      <c r="B1010" s="223" t="s">
        <v>977</v>
      </c>
      <c r="C1010" s="212">
        <v>1972</v>
      </c>
      <c r="D1010" s="212" t="s">
        <v>1844</v>
      </c>
      <c r="E1010" s="212" t="s">
        <v>16</v>
      </c>
      <c r="F1010" s="212">
        <v>2</v>
      </c>
      <c r="G1010" s="212">
        <v>2</v>
      </c>
      <c r="H1010" s="211">
        <v>2554.23</v>
      </c>
      <c r="I1010" s="211">
        <v>0</v>
      </c>
      <c r="J1010" s="211">
        <v>1710.19</v>
      </c>
      <c r="K1010" s="211">
        <f t="shared" si="333"/>
        <v>106460.9</v>
      </c>
      <c r="L1010" s="211">
        <v>0</v>
      </c>
      <c r="M1010" s="211">
        <v>0</v>
      </c>
      <c r="N1010" s="211">
        <v>0</v>
      </c>
      <c r="O1010" s="211">
        <f>IFERROR(
  IF(LOOKUP(2,1/($R$16:$R1010&lt;&gt;""),$R$16:$R1010)="12.2026",
    VLOOKUP(LOOKUP(2,1/($B$16:$B1010&lt;&gt;""),$B$16:$B1010), [1]Лист1!$C$12:$D$1205, 2, 0),
  IF(LOOKUP(2,1/($R$16:$R1010&lt;&gt;""),$R$16:$R1010)="12.2027",
    VLOOKUP(LOOKUP(2,1/($B$16:$B1010&lt;&gt;""),$B$16:$B1010), [1]Лист1!$C$1209:$D$2016, 2, 0),
  IF(LOOKUP(2,1/($R$16:$R1010&lt;&gt;""),$R$16:$R1010)="12.2028",
    VLOOKUP(LOOKUP(2,1/($B$16:$B1010&lt;&gt;""),$B$16:$B1010), [1]Лист1!$C$2020:$D$2907, 2, 0),
  ""))), "")</f>
        <v>106460.9</v>
      </c>
      <c r="P1010" s="211">
        <f t="shared" si="334"/>
        <v>41.680232398805117</v>
      </c>
      <c r="Q1010" s="211">
        <v>9673</v>
      </c>
      <c r="R1010" s="218" t="s">
        <v>564</v>
      </c>
      <c r="S1010" s="48"/>
    </row>
    <row r="1011" spans="1:207" ht="30" customHeight="1" x14ac:dyDescent="0.25">
      <c r="A1011" s="212">
        <f>IF(B1011&lt;&gt;"",MAX(A$1:A1010)+1,"")</f>
        <v>902</v>
      </c>
      <c r="B1011" s="223" t="s">
        <v>486</v>
      </c>
      <c r="C1011" s="212">
        <v>1967</v>
      </c>
      <c r="D1011" s="212" t="s">
        <v>1844</v>
      </c>
      <c r="E1011" s="212" t="s">
        <v>16</v>
      </c>
      <c r="F1011" s="212">
        <v>2</v>
      </c>
      <c r="G1011" s="212">
        <v>2</v>
      </c>
      <c r="H1011" s="211">
        <v>832.7</v>
      </c>
      <c r="I1011" s="211">
        <v>0</v>
      </c>
      <c r="J1011" s="211">
        <v>782.2</v>
      </c>
      <c r="K1011" s="211">
        <f t="shared" si="333"/>
        <v>68520.31</v>
      </c>
      <c r="L1011" s="211">
        <v>0</v>
      </c>
      <c r="M1011" s="211">
        <v>0</v>
      </c>
      <c r="N1011" s="211">
        <v>0</v>
      </c>
      <c r="O1011" s="211">
        <f>IFERROR(
  IF(LOOKUP(2,1/($R$16:$R1011&lt;&gt;""),$R$16:$R1011)="12.2026",
    VLOOKUP(LOOKUP(2,1/($B$16:$B1011&lt;&gt;""),$B$16:$B1011), [1]Лист1!$C$12:$D$1205, 2, 0),
  IF(LOOKUP(2,1/($R$16:$R1011&lt;&gt;""),$R$16:$R1011)="12.2027",
    VLOOKUP(LOOKUP(2,1/($B$16:$B1011&lt;&gt;""),$B$16:$B1011), [1]Лист1!$C$1209:$D$2016, 2, 0),
  IF(LOOKUP(2,1/($R$16:$R1011&lt;&gt;""),$R$16:$R1011)="12.2028",
    VLOOKUP(LOOKUP(2,1/($B$16:$B1011&lt;&gt;""),$B$16:$B1011), [1]Лист1!$C$2020:$D$2907, 2, 0),
  ""))), "")</f>
        <v>68520.31</v>
      </c>
      <c r="P1011" s="211">
        <f t="shared" si="334"/>
        <v>82.286910051639239</v>
      </c>
      <c r="Q1011" s="211">
        <v>9673</v>
      </c>
      <c r="R1011" s="218" t="s">
        <v>564</v>
      </c>
    </row>
    <row r="1012" spans="1:207" ht="30" customHeight="1" x14ac:dyDescent="0.25">
      <c r="A1012" s="212">
        <f>IF(B1012&lt;&gt;"",MAX(A$1:A1011)+1,"")</f>
        <v>903</v>
      </c>
      <c r="B1012" s="223" t="s">
        <v>975</v>
      </c>
      <c r="C1012" s="212">
        <v>1970</v>
      </c>
      <c r="D1012" s="212" t="s">
        <v>1844</v>
      </c>
      <c r="E1012" s="212" t="s">
        <v>16</v>
      </c>
      <c r="F1012" s="212">
        <v>5</v>
      </c>
      <c r="G1012" s="212">
        <v>4</v>
      </c>
      <c r="H1012" s="211">
        <v>3110.1</v>
      </c>
      <c r="I1012" s="211">
        <v>0</v>
      </c>
      <c r="J1012" s="211">
        <v>3090.33</v>
      </c>
      <c r="K1012" s="211">
        <f t="shared" ref="K1012:K1013" si="337">SUM(L1012:O1012)</f>
        <v>93741.09</v>
      </c>
      <c r="L1012" s="211">
        <v>0</v>
      </c>
      <c r="M1012" s="211">
        <v>0</v>
      </c>
      <c r="N1012" s="211">
        <v>0</v>
      </c>
      <c r="O1012" s="211">
        <f>IFERROR(
  IF(LOOKUP(2,1/($R$16:$R1012&lt;&gt;""),$R$16:$R1012)="12.2026",
    VLOOKUP(LOOKUP(2,1/($B$16:$B1012&lt;&gt;""),$B$16:$B1012), [1]Лист1!$C$12:$D$1205, 2, 0),
  IF(LOOKUP(2,1/($R$16:$R1012&lt;&gt;""),$R$16:$R1012)="12.2027",
    VLOOKUP(LOOKUP(2,1/($B$16:$B1012&lt;&gt;""),$B$16:$B1012), [1]Лист1!$C$1209:$D$2016, 2, 0),
  IF(LOOKUP(2,1/($R$16:$R1012&lt;&gt;""),$R$16:$R1012)="12.2028",
    VLOOKUP(LOOKUP(2,1/($B$16:$B1012&lt;&gt;""),$B$16:$B1012), [1]Лист1!$C$2020:$D$2907, 2, 0),
  ""))), "")</f>
        <v>93741.09</v>
      </c>
      <c r="P1012" s="211">
        <f t="shared" ref="P1012:P1013" si="338">K1012/H1012</f>
        <v>30.140860422494452</v>
      </c>
      <c r="Q1012" s="211">
        <v>9673</v>
      </c>
      <c r="R1012" s="218" t="s">
        <v>564</v>
      </c>
      <c r="S1012" s="48"/>
    </row>
    <row r="1013" spans="1:207" s="20" customFormat="1" ht="30" customHeight="1" x14ac:dyDescent="0.25">
      <c r="A1013" s="212">
        <f>IF(B1013&lt;&gt;"",MAX(A$1:A1012)+1,"")</f>
        <v>904</v>
      </c>
      <c r="B1013" s="223" t="s">
        <v>976</v>
      </c>
      <c r="C1013" s="212">
        <v>1971</v>
      </c>
      <c r="D1013" s="212" t="s">
        <v>1844</v>
      </c>
      <c r="E1013" s="212" t="s">
        <v>16</v>
      </c>
      <c r="F1013" s="212">
        <v>5</v>
      </c>
      <c r="G1013" s="212">
        <v>3</v>
      </c>
      <c r="H1013" s="211">
        <v>3353</v>
      </c>
      <c r="I1013" s="211">
        <v>0</v>
      </c>
      <c r="J1013" s="211">
        <v>2873.09</v>
      </c>
      <c r="K1013" s="211">
        <f t="shared" si="337"/>
        <v>64219.96</v>
      </c>
      <c r="L1013" s="211">
        <v>0</v>
      </c>
      <c r="M1013" s="211">
        <v>0</v>
      </c>
      <c r="N1013" s="211">
        <v>0</v>
      </c>
      <c r="O1013" s="211">
        <f>IFERROR(
  IF(LOOKUP(2,1/($R$16:$R1013&lt;&gt;""),$R$16:$R1013)="12.2026",
    VLOOKUP(LOOKUP(2,1/($B$16:$B1013&lt;&gt;""),$B$16:$B1013), [1]Лист1!$C$12:$D$1205, 2, 0),
  IF(LOOKUP(2,1/($R$16:$R1013&lt;&gt;""),$R$16:$R1013)="12.2027",
    VLOOKUP(LOOKUP(2,1/($B$16:$B1013&lt;&gt;""),$B$16:$B1013), [1]Лист1!$C$1209:$D$2016, 2, 0),
  IF(LOOKUP(2,1/($R$16:$R1013&lt;&gt;""),$R$16:$R1013)="12.2028",
    VLOOKUP(LOOKUP(2,1/($B$16:$B1013&lt;&gt;""),$B$16:$B1013), [1]Лист1!$C$2020:$D$2907, 2, 0),
  ""))), "")</f>
        <v>64219.96</v>
      </c>
      <c r="P1013" s="211">
        <f t="shared" si="338"/>
        <v>19.152985386221292</v>
      </c>
      <c r="Q1013" s="211">
        <v>9673</v>
      </c>
      <c r="R1013" s="218" t="s">
        <v>564</v>
      </c>
      <c r="S1013" s="38"/>
      <c r="V1013" s="21"/>
      <c r="W1013" s="21"/>
      <c r="X1013" s="21"/>
      <c r="Y1013" s="21"/>
      <c r="Z1013" s="21"/>
      <c r="AA1013" s="21"/>
      <c r="AB1013" s="21"/>
      <c r="AC1013" s="21"/>
      <c r="AD1013" s="21"/>
      <c r="AE1013" s="21"/>
      <c r="AF1013" s="21"/>
      <c r="AG1013" s="21"/>
      <c r="AH1013" s="21"/>
      <c r="AI1013" s="21"/>
      <c r="AJ1013" s="21"/>
      <c r="AK1013" s="21"/>
      <c r="AL1013" s="21"/>
      <c r="AM1013" s="21"/>
      <c r="AN1013" s="21"/>
      <c r="AO1013" s="21"/>
      <c r="AP1013" s="21"/>
      <c r="AQ1013" s="21"/>
      <c r="AR1013" s="21"/>
      <c r="AS1013" s="21"/>
      <c r="AT1013" s="21"/>
      <c r="AU1013" s="21"/>
      <c r="AV1013" s="21"/>
      <c r="AW1013" s="21"/>
      <c r="AX1013" s="21"/>
      <c r="AY1013" s="21"/>
      <c r="AZ1013" s="21"/>
      <c r="BA1013" s="21"/>
      <c r="BB1013" s="21"/>
      <c r="BC1013" s="21"/>
      <c r="BD1013" s="21"/>
      <c r="BE1013" s="21"/>
      <c r="BF1013" s="21"/>
      <c r="BG1013" s="21"/>
      <c r="BH1013" s="21"/>
      <c r="BI1013" s="21"/>
      <c r="BJ1013" s="21"/>
      <c r="BK1013" s="21"/>
      <c r="BL1013" s="21"/>
      <c r="BM1013" s="21"/>
      <c r="BN1013" s="21"/>
      <c r="BO1013" s="21"/>
      <c r="BP1013" s="21"/>
      <c r="BQ1013" s="21"/>
      <c r="BR1013" s="21"/>
      <c r="BS1013" s="21"/>
      <c r="BT1013" s="21"/>
      <c r="BU1013" s="21"/>
      <c r="BV1013" s="21"/>
      <c r="BW1013" s="21"/>
      <c r="BX1013" s="21"/>
      <c r="BY1013" s="21"/>
      <c r="BZ1013" s="21"/>
      <c r="CA1013" s="21"/>
      <c r="CB1013" s="21"/>
      <c r="CC1013" s="21"/>
      <c r="CD1013" s="21"/>
      <c r="CE1013" s="21"/>
      <c r="CF1013" s="21"/>
      <c r="CG1013" s="21"/>
      <c r="CH1013" s="21"/>
      <c r="CI1013" s="21"/>
      <c r="CJ1013" s="21"/>
      <c r="CK1013" s="21"/>
      <c r="CL1013" s="21"/>
      <c r="CM1013" s="21"/>
      <c r="CN1013" s="21"/>
      <c r="CO1013" s="21"/>
      <c r="CP1013" s="21"/>
      <c r="CQ1013" s="21"/>
      <c r="CR1013" s="21"/>
      <c r="CS1013" s="21"/>
      <c r="CT1013" s="21"/>
      <c r="CU1013" s="21"/>
      <c r="CV1013" s="21"/>
      <c r="CW1013" s="21"/>
      <c r="CX1013" s="21"/>
      <c r="CY1013" s="21"/>
      <c r="CZ1013" s="21"/>
      <c r="DA1013" s="21"/>
      <c r="DB1013" s="21"/>
      <c r="DC1013" s="21"/>
      <c r="DD1013" s="21"/>
      <c r="DE1013" s="21"/>
      <c r="DF1013" s="21"/>
      <c r="DG1013" s="21"/>
      <c r="DH1013" s="21"/>
      <c r="DI1013" s="21"/>
      <c r="DJ1013" s="21"/>
      <c r="DK1013" s="21"/>
      <c r="DL1013" s="21"/>
      <c r="DM1013" s="21"/>
      <c r="DN1013" s="21"/>
      <c r="DO1013" s="21"/>
      <c r="DP1013" s="21"/>
      <c r="DQ1013" s="21"/>
      <c r="DR1013" s="21"/>
      <c r="DS1013" s="21"/>
      <c r="DT1013" s="21"/>
      <c r="DU1013" s="21"/>
      <c r="DV1013" s="21"/>
      <c r="DW1013" s="21"/>
      <c r="DX1013" s="21"/>
      <c r="DY1013" s="21"/>
      <c r="DZ1013" s="21"/>
      <c r="EA1013" s="21"/>
      <c r="EB1013" s="21"/>
      <c r="EC1013" s="21"/>
      <c r="ED1013" s="21"/>
      <c r="EE1013" s="21"/>
      <c r="EF1013" s="21"/>
      <c r="EG1013" s="21"/>
      <c r="EH1013" s="21"/>
      <c r="EI1013" s="21"/>
      <c r="EJ1013" s="21"/>
      <c r="EK1013" s="21"/>
      <c r="EL1013" s="21"/>
      <c r="EM1013" s="21"/>
      <c r="EN1013" s="21"/>
      <c r="EO1013" s="21"/>
      <c r="EP1013" s="21"/>
      <c r="EQ1013" s="21"/>
      <c r="ER1013" s="21"/>
      <c r="ES1013" s="21"/>
      <c r="ET1013" s="21"/>
      <c r="EU1013" s="21"/>
      <c r="EV1013" s="21"/>
      <c r="EW1013" s="21"/>
      <c r="EX1013" s="21"/>
      <c r="EY1013" s="21"/>
      <c r="EZ1013" s="21"/>
      <c r="FA1013" s="21"/>
      <c r="FB1013" s="21"/>
      <c r="FC1013" s="21"/>
      <c r="FD1013" s="21"/>
      <c r="FE1013" s="21"/>
      <c r="FF1013" s="21"/>
      <c r="FG1013" s="21"/>
      <c r="FH1013" s="21"/>
      <c r="FI1013" s="21"/>
      <c r="FJ1013" s="21"/>
      <c r="FK1013" s="21"/>
      <c r="FL1013" s="21"/>
      <c r="FM1013" s="21"/>
      <c r="FN1013" s="21"/>
      <c r="FO1013" s="21"/>
      <c r="FP1013" s="21"/>
      <c r="FQ1013" s="21"/>
      <c r="FR1013" s="21"/>
      <c r="FS1013" s="21"/>
      <c r="FT1013" s="21"/>
      <c r="FU1013" s="21"/>
      <c r="FV1013" s="21"/>
      <c r="FW1013" s="21"/>
      <c r="FX1013" s="21"/>
      <c r="FY1013" s="21"/>
      <c r="FZ1013" s="21"/>
      <c r="GA1013" s="21"/>
      <c r="GB1013" s="21"/>
      <c r="GC1013" s="21"/>
      <c r="GD1013" s="21"/>
      <c r="GE1013" s="21"/>
      <c r="GF1013" s="21"/>
      <c r="GG1013" s="21"/>
      <c r="GH1013" s="21"/>
      <c r="GI1013" s="21"/>
      <c r="GJ1013" s="21"/>
      <c r="GK1013" s="21"/>
      <c r="GL1013" s="21"/>
      <c r="GM1013" s="21"/>
      <c r="GN1013" s="21"/>
      <c r="GO1013" s="21"/>
      <c r="GP1013" s="21"/>
      <c r="GQ1013" s="21"/>
      <c r="GR1013" s="21"/>
      <c r="GS1013" s="21"/>
      <c r="GT1013" s="21"/>
      <c r="GU1013" s="21"/>
      <c r="GV1013" s="21"/>
      <c r="GW1013" s="21"/>
      <c r="GX1013" s="21"/>
      <c r="GY1013" s="21"/>
    </row>
    <row r="1014" spans="1:207" s="20" customFormat="1" ht="30" customHeight="1" x14ac:dyDescent="0.25">
      <c r="A1014" s="212">
        <f>IF(B1014&lt;&gt;"",MAX(A$1:A1013)+1,"")</f>
        <v>905</v>
      </c>
      <c r="B1014" s="223" t="s">
        <v>978</v>
      </c>
      <c r="C1014" s="212">
        <v>1972</v>
      </c>
      <c r="D1014" s="212" t="s">
        <v>1844</v>
      </c>
      <c r="E1014" s="212" t="s">
        <v>16</v>
      </c>
      <c r="F1014" s="212">
        <v>2</v>
      </c>
      <c r="G1014" s="212">
        <v>2</v>
      </c>
      <c r="H1014" s="211">
        <v>769.06</v>
      </c>
      <c r="I1014" s="211">
        <v>0</v>
      </c>
      <c r="J1014" s="211">
        <v>710.19</v>
      </c>
      <c r="K1014" s="211">
        <f t="shared" si="333"/>
        <v>64071.199999999997</v>
      </c>
      <c r="L1014" s="211">
        <v>0</v>
      </c>
      <c r="M1014" s="211">
        <v>0</v>
      </c>
      <c r="N1014" s="211">
        <v>0</v>
      </c>
      <c r="O1014" s="211">
        <f>IFERROR(
  IF(LOOKUP(2,1/($R$16:$R1014&lt;&gt;""),$R$16:$R1014)="12.2026",
    VLOOKUP(LOOKUP(2,1/($B$16:$B1014&lt;&gt;""),$B$16:$B1014), [1]Лист1!$C$12:$D$1205, 2, 0),
  IF(LOOKUP(2,1/($R$16:$R1014&lt;&gt;""),$R$16:$R1014)="12.2027",
    VLOOKUP(LOOKUP(2,1/($B$16:$B1014&lt;&gt;""),$B$16:$B1014), [1]Лист1!$C$1209:$D$2016, 2, 0),
  IF(LOOKUP(2,1/($R$16:$R1014&lt;&gt;""),$R$16:$R1014)="12.2028",
    VLOOKUP(LOOKUP(2,1/($B$16:$B1014&lt;&gt;""),$B$16:$B1014), [1]Лист1!$C$2020:$D$2907, 2, 0),
  ""))), "")</f>
        <v>64071.199999999997</v>
      </c>
      <c r="P1014" s="211">
        <f t="shared" si="334"/>
        <v>83.311055054222038</v>
      </c>
      <c r="Q1014" s="211">
        <v>9673</v>
      </c>
      <c r="R1014" s="218" t="s">
        <v>564</v>
      </c>
      <c r="S1014" s="38"/>
      <c r="V1014" s="21"/>
      <c r="W1014" s="21"/>
      <c r="X1014" s="21"/>
      <c r="Y1014" s="21"/>
      <c r="Z1014" s="21"/>
      <c r="AA1014" s="21"/>
      <c r="AB1014" s="21"/>
      <c r="AC1014" s="21"/>
      <c r="AD1014" s="21"/>
      <c r="AE1014" s="21"/>
      <c r="AF1014" s="21"/>
      <c r="AG1014" s="21"/>
      <c r="AH1014" s="21"/>
      <c r="AI1014" s="21"/>
      <c r="AJ1014" s="21"/>
      <c r="AK1014" s="21"/>
      <c r="AL1014" s="21"/>
      <c r="AM1014" s="21"/>
      <c r="AN1014" s="21"/>
      <c r="AO1014" s="21"/>
      <c r="AP1014" s="21"/>
      <c r="AQ1014" s="21"/>
      <c r="AR1014" s="21"/>
      <c r="AS1014" s="21"/>
      <c r="AT1014" s="21"/>
      <c r="AU1014" s="21"/>
      <c r="AV1014" s="21"/>
      <c r="AW1014" s="21"/>
      <c r="AX1014" s="21"/>
      <c r="AY1014" s="21"/>
      <c r="AZ1014" s="21"/>
      <c r="BA1014" s="21"/>
      <c r="BB1014" s="21"/>
      <c r="BC1014" s="21"/>
      <c r="BD1014" s="21"/>
      <c r="BE1014" s="21"/>
      <c r="BF1014" s="21"/>
      <c r="BG1014" s="21"/>
      <c r="BH1014" s="21"/>
      <c r="BI1014" s="21"/>
      <c r="BJ1014" s="21"/>
      <c r="BK1014" s="21"/>
      <c r="BL1014" s="21"/>
      <c r="BM1014" s="21"/>
      <c r="BN1014" s="21"/>
      <c r="BO1014" s="21"/>
      <c r="BP1014" s="21"/>
      <c r="BQ1014" s="21"/>
      <c r="BR1014" s="21"/>
      <c r="BS1014" s="21"/>
      <c r="BT1014" s="21"/>
      <c r="BU1014" s="21"/>
      <c r="BV1014" s="21"/>
      <c r="BW1014" s="21"/>
      <c r="BX1014" s="21"/>
      <c r="BY1014" s="21"/>
      <c r="BZ1014" s="21"/>
      <c r="CA1014" s="21"/>
      <c r="CB1014" s="21"/>
      <c r="CC1014" s="21"/>
      <c r="CD1014" s="21"/>
      <c r="CE1014" s="21"/>
      <c r="CF1014" s="21"/>
      <c r="CG1014" s="21"/>
      <c r="CH1014" s="21"/>
      <c r="CI1014" s="21"/>
      <c r="CJ1014" s="21"/>
      <c r="CK1014" s="21"/>
      <c r="CL1014" s="21"/>
      <c r="CM1014" s="21"/>
      <c r="CN1014" s="21"/>
      <c r="CO1014" s="21"/>
      <c r="CP1014" s="21"/>
      <c r="CQ1014" s="21"/>
      <c r="CR1014" s="21"/>
      <c r="CS1014" s="21"/>
      <c r="CT1014" s="21"/>
      <c r="CU1014" s="21"/>
      <c r="CV1014" s="21"/>
      <c r="CW1014" s="21"/>
      <c r="CX1014" s="21"/>
      <c r="CY1014" s="21"/>
      <c r="CZ1014" s="21"/>
      <c r="DA1014" s="21"/>
      <c r="DB1014" s="21"/>
      <c r="DC1014" s="21"/>
      <c r="DD1014" s="21"/>
      <c r="DE1014" s="21"/>
      <c r="DF1014" s="21"/>
      <c r="DG1014" s="21"/>
      <c r="DH1014" s="21"/>
      <c r="DI1014" s="21"/>
      <c r="DJ1014" s="21"/>
      <c r="DK1014" s="21"/>
      <c r="DL1014" s="21"/>
      <c r="DM1014" s="21"/>
      <c r="DN1014" s="21"/>
      <c r="DO1014" s="21"/>
      <c r="DP1014" s="21"/>
      <c r="DQ1014" s="21"/>
      <c r="DR1014" s="21"/>
      <c r="DS1014" s="21"/>
      <c r="DT1014" s="21"/>
      <c r="DU1014" s="21"/>
      <c r="DV1014" s="21"/>
      <c r="DW1014" s="21"/>
      <c r="DX1014" s="21"/>
      <c r="DY1014" s="21"/>
      <c r="DZ1014" s="21"/>
      <c r="EA1014" s="21"/>
      <c r="EB1014" s="21"/>
      <c r="EC1014" s="21"/>
      <c r="ED1014" s="21"/>
      <c r="EE1014" s="21"/>
      <c r="EF1014" s="21"/>
      <c r="EG1014" s="21"/>
      <c r="EH1014" s="21"/>
      <c r="EI1014" s="21"/>
      <c r="EJ1014" s="21"/>
      <c r="EK1014" s="21"/>
      <c r="EL1014" s="21"/>
      <c r="EM1014" s="21"/>
      <c r="EN1014" s="21"/>
      <c r="EO1014" s="21"/>
      <c r="EP1014" s="21"/>
      <c r="EQ1014" s="21"/>
      <c r="ER1014" s="21"/>
      <c r="ES1014" s="21"/>
      <c r="ET1014" s="21"/>
      <c r="EU1014" s="21"/>
      <c r="EV1014" s="21"/>
      <c r="EW1014" s="21"/>
      <c r="EX1014" s="21"/>
      <c r="EY1014" s="21"/>
      <c r="EZ1014" s="21"/>
      <c r="FA1014" s="21"/>
      <c r="FB1014" s="21"/>
      <c r="FC1014" s="21"/>
      <c r="FD1014" s="21"/>
      <c r="FE1014" s="21"/>
      <c r="FF1014" s="21"/>
      <c r="FG1014" s="21"/>
      <c r="FH1014" s="21"/>
      <c r="FI1014" s="21"/>
      <c r="FJ1014" s="21"/>
      <c r="FK1014" s="21"/>
      <c r="FL1014" s="21"/>
      <c r="FM1014" s="21"/>
      <c r="FN1014" s="21"/>
      <c r="FO1014" s="21"/>
      <c r="FP1014" s="21"/>
      <c r="FQ1014" s="21"/>
      <c r="FR1014" s="21"/>
      <c r="FS1014" s="21"/>
      <c r="FT1014" s="21"/>
      <c r="FU1014" s="21"/>
      <c r="FV1014" s="21"/>
      <c r="FW1014" s="21"/>
      <c r="FX1014" s="21"/>
      <c r="FY1014" s="21"/>
      <c r="FZ1014" s="21"/>
      <c r="GA1014" s="21"/>
      <c r="GB1014" s="21"/>
      <c r="GC1014" s="21"/>
      <c r="GD1014" s="21"/>
      <c r="GE1014" s="21"/>
      <c r="GF1014" s="21"/>
      <c r="GG1014" s="21"/>
      <c r="GH1014" s="21"/>
      <c r="GI1014" s="21"/>
      <c r="GJ1014" s="21"/>
      <c r="GK1014" s="21"/>
      <c r="GL1014" s="21"/>
      <c r="GM1014" s="21"/>
      <c r="GN1014" s="21"/>
      <c r="GO1014" s="21"/>
      <c r="GP1014" s="21"/>
      <c r="GQ1014" s="21"/>
      <c r="GR1014" s="21"/>
      <c r="GS1014" s="21"/>
      <c r="GT1014" s="21"/>
      <c r="GU1014" s="21"/>
      <c r="GV1014" s="21"/>
      <c r="GW1014" s="21"/>
      <c r="GX1014" s="21"/>
      <c r="GY1014" s="21"/>
    </row>
    <row r="1015" spans="1:207" ht="30" customHeight="1" x14ac:dyDescent="0.25">
      <c r="A1015" s="212">
        <f>IF(B1015&lt;&gt;"",MAX(A$1:A1014)+1,"")</f>
        <v>906</v>
      </c>
      <c r="B1015" s="223" t="s">
        <v>999</v>
      </c>
      <c r="C1015" s="212">
        <v>1969</v>
      </c>
      <c r="D1015" s="212" t="s">
        <v>1844</v>
      </c>
      <c r="E1015" s="212" t="s">
        <v>16</v>
      </c>
      <c r="F1015" s="212">
        <v>2</v>
      </c>
      <c r="G1015" s="212">
        <v>2</v>
      </c>
      <c r="H1015" s="211">
        <v>608</v>
      </c>
      <c r="I1015" s="211">
        <v>0</v>
      </c>
      <c r="J1015" s="211">
        <v>547.94000000000005</v>
      </c>
      <c r="K1015" s="211">
        <f t="shared" si="333"/>
        <v>9975312</v>
      </c>
      <c r="L1015" s="211">
        <v>0</v>
      </c>
      <c r="M1015" s="211">
        <v>0</v>
      </c>
      <c r="N1015" s="211">
        <v>0</v>
      </c>
      <c r="O1015" s="211">
        <f>IFERROR(
  IF(LOOKUP(2,1/($R$16:$R1015&lt;&gt;""),$R$16:$R1015)="12.2026",
    VLOOKUP(LOOKUP(2,1/($B$16:$B1015&lt;&gt;""),$B$16:$B1015), [1]Лист1!$C$12:$D$1205, 2, 0),
  IF(LOOKUP(2,1/($R$16:$R1015&lt;&gt;""),$R$16:$R1015)="12.2027",
    VLOOKUP(LOOKUP(2,1/($B$16:$B1015&lt;&gt;""),$B$16:$B1015), [1]Лист1!$C$1209:$D$2016, 2, 0),
  IF(LOOKUP(2,1/($R$16:$R1015&lt;&gt;""),$R$16:$R1015)="12.2028",
    VLOOKUP(LOOKUP(2,1/($B$16:$B1015&lt;&gt;""),$B$16:$B1015), [1]Лист1!$C$2020:$D$2907, 2, 0),
  ""))), "")</f>
        <v>9975312</v>
      </c>
      <c r="P1015" s="211">
        <f t="shared" si="334"/>
        <v>16406.763157894737</v>
      </c>
      <c r="Q1015" s="211">
        <v>9673</v>
      </c>
      <c r="R1015" s="218" t="s">
        <v>563</v>
      </c>
    </row>
    <row r="1016" spans="1:207" ht="30" customHeight="1" x14ac:dyDescent="0.25">
      <c r="A1016" s="212">
        <f>IF(B1016&lt;&gt;"",MAX(A$1:A1015)+1,"")</f>
        <v>907</v>
      </c>
      <c r="B1016" s="223" t="s">
        <v>980</v>
      </c>
      <c r="C1016" s="212">
        <v>1965</v>
      </c>
      <c r="D1016" s="212" t="s">
        <v>1844</v>
      </c>
      <c r="E1016" s="212" t="s">
        <v>16</v>
      </c>
      <c r="F1016" s="212">
        <v>2</v>
      </c>
      <c r="G1016" s="212">
        <v>1</v>
      </c>
      <c r="H1016" s="211">
        <v>319</v>
      </c>
      <c r="I1016" s="211">
        <v>0</v>
      </c>
      <c r="J1016" s="211">
        <v>294.2</v>
      </c>
      <c r="K1016" s="211">
        <f t="shared" si="333"/>
        <v>48437.17</v>
      </c>
      <c r="L1016" s="211">
        <v>0</v>
      </c>
      <c r="M1016" s="211">
        <v>0</v>
      </c>
      <c r="N1016" s="211">
        <v>0</v>
      </c>
      <c r="O1016" s="211">
        <f>IFERROR(
  IF(LOOKUP(2,1/($R$16:$R1016&lt;&gt;""),$R$16:$R1016)="12.2026",
    VLOOKUP(LOOKUP(2,1/($B$16:$B1016&lt;&gt;""),$B$16:$B1016), [1]Лист1!$C$12:$D$1205, 2, 0),
  IF(LOOKUP(2,1/($R$16:$R1016&lt;&gt;""),$R$16:$R1016)="12.2027",
    VLOOKUP(LOOKUP(2,1/($B$16:$B1016&lt;&gt;""),$B$16:$B1016), [1]Лист1!$C$1209:$D$2016, 2, 0),
  IF(LOOKUP(2,1/($R$16:$R1016&lt;&gt;""),$R$16:$R1016)="12.2028",
    VLOOKUP(LOOKUP(2,1/($B$16:$B1016&lt;&gt;""),$B$16:$B1016), [1]Лист1!$C$2020:$D$2907, 2, 0),
  ""))), "")</f>
        <v>48437.17</v>
      </c>
      <c r="P1016" s="211">
        <f t="shared" si="334"/>
        <v>151.84065830721002</v>
      </c>
      <c r="Q1016" s="211">
        <v>9673</v>
      </c>
      <c r="R1016" s="218" t="s">
        <v>564</v>
      </c>
    </row>
    <row r="1017" spans="1:207" s="20" customFormat="1" ht="30" customHeight="1" x14ac:dyDescent="0.25">
      <c r="A1017" s="212">
        <f>IF(B1017&lt;&gt;"",MAX(A$1:A1016)+1,"")</f>
        <v>908</v>
      </c>
      <c r="B1017" s="223" t="s">
        <v>981</v>
      </c>
      <c r="C1017" s="212">
        <v>1965</v>
      </c>
      <c r="D1017" s="212" t="s">
        <v>1844</v>
      </c>
      <c r="E1017" s="212" t="s">
        <v>16</v>
      </c>
      <c r="F1017" s="212">
        <v>2</v>
      </c>
      <c r="G1017" s="212">
        <v>1</v>
      </c>
      <c r="H1017" s="211">
        <v>317.60000000000002</v>
      </c>
      <c r="I1017" s="211">
        <v>0</v>
      </c>
      <c r="J1017" s="211">
        <v>294.33</v>
      </c>
      <c r="K1017" s="211">
        <f t="shared" si="333"/>
        <v>48250.11</v>
      </c>
      <c r="L1017" s="211">
        <v>0</v>
      </c>
      <c r="M1017" s="211">
        <v>0</v>
      </c>
      <c r="N1017" s="211">
        <v>0</v>
      </c>
      <c r="O1017" s="211">
        <f>IFERROR(
  IF(LOOKUP(2,1/($R$16:$R1017&lt;&gt;""),$R$16:$R1017)="12.2026",
    VLOOKUP(LOOKUP(2,1/($B$16:$B1017&lt;&gt;""),$B$16:$B1017), [1]Лист1!$C$12:$D$1205, 2, 0),
  IF(LOOKUP(2,1/($R$16:$R1017&lt;&gt;""),$R$16:$R1017)="12.2027",
    VLOOKUP(LOOKUP(2,1/($B$16:$B1017&lt;&gt;""),$B$16:$B1017), [1]Лист1!$C$1209:$D$2016, 2, 0),
  IF(LOOKUP(2,1/($R$16:$R1017&lt;&gt;""),$R$16:$R1017)="12.2028",
    VLOOKUP(LOOKUP(2,1/($B$16:$B1017&lt;&gt;""),$B$16:$B1017), [1]Лист1!$C$2020:$D$2907, 2, 0),
  ""))), "")</f>
        <v>48250.11</v>
      </c>
      <c r="P1017" s="211">
        <f t="shared" si="334"/>
        <v>151.92100125944583</v>
      </c>
      <c r="Q1017" s="211">
        <v>9673</v>
      </c>
      <c r="R1017" s="218" t="s">
        <v>564</v>
      </c>
      <c r="S1017" s="38"/>
      <c r="V1017" s="21"/>
      <c r="W1017" s="21"/>
      <c r="X1017" s="21"/>
      <c r="Y1017" s="21"/>
      <c r="Z1017" s="21"/>
      <c r="AA1017" s="21"/>
      <c r="AB1017" s="21"/>
      <c r="AC1017" s="21"/>
      <c r="AD1017" s="21"/>
      <c r="AE1017" s="21"/>
      <c r="AF1017" s="21"/>
      <c r="AG1017" s="21"/>
      <c r="AH1017" s="21"/>
      <c r="AI1017" s="21"/>
      <c r="AJ1017" s="21"/>
      <c r="AK1017" s="21"/>
      <c r="AL1017" s="21"/>
      <c r="AM1017" s="21"/>
      <c r="AN1017" s="21"/>
      <c r="AO1017" s="21"/>
      <c r="AP1017" s="21"/>
      <c r="AQ1017" s="21"/>
      <c r="AR1017" s="21"/>
      <c r="AS1017" s="21"/>
      <c r="AT1017" s="21"/>
      <c r="AU1017" s="21"/>
      <c r="AV1017" s="21"/>
      <c r="AW1017" s="21"/>
      <c r="AX1017" s="21"/>
      <c r="AY1017" s="21"/>
      <c r="AZ1017" s="21"/>
      <c r="BA1017" s="21"/>
      <c r="BB1017" s="21"/>
      <c r="BC1017" s="21"/>
      <c r="BD1017" s="21"/>
      <c r="BE1017" s="21"/>
      <c r="BF1017" s="21"/>
      <c r="BG1017" s="21"/>
      <c r="BH1017" s="21"/>
      <c r="BI1017" s="21"/>
      <c r="BJ1017" s="21"/>
      <c r="BK1017" s="21"/>
      <c r="BL1017" s="21"/>
      <c r="BM1017" s="21"/>
      <c r="BN1017" s="21"/>
      <c r="BO1017" s="21"/>
      <c r="BP1017" s="21"/>
      <c r="BQ1017" s="21"/>
      <c r="BR1017" s="21"/>
      <c r="BS1017" s="21"/>
      <c r="BT1017" s="21"/>
      <c r="BU1017" s="21"/>
      <c r="BV1017" s="21"/>
      <c r="BW1017" s="21"/>
      <c r="BX1017" s="21"/>
      <c r="BY1017" s="21"/>
      <c r="BZ1017" s="21"/>
      <c r="CA1017" s="21"/>
      <c r="CB1017" s="21"/>
      <c r="CC1017" s="21"/>
      <c r="CD1017" s="21"/>
      <c r="CE1017" s="21"/>
      <c r="CF1017" s="21"/>
      <c r="CG1017" s="21"/>
      <c r="CH1017" s="21"/>
      <c r="CI1017" s="21"/>
      <c r="CJ1017" s="21"/>
      <c r="CK1017" s="21"/>
      <c r="CL1017" s="21"/>
      <c r="CM1017" s="21"/>
      <c r="CN1017" s="21"/>
      <c r="CO1017" s="21"/>
      <c r="CP1017" s="21"/>
      <c r="CQ1017" s="21"/>
      <c r="CR1017" s="21"/>
      <c r="CS1017" s="21"/>
      <c r="CT1017" s="21"/>
      <c r="CU1017" s="21"/>
      <c r="CV1017" s="21"/>
      <c r="CW1017" s="21"/>
      <c r="CX1017" s="21"/>
      <c r="CY1017" s="21"/>
      <c r="CZ1017" s="21"/>
      <c r="DA1017" s="21"/>
      <c r="DB1017" s="21"/>
      <c r="DC1017" s="21"/>
      <c r="DD1017" s="21"/>
      <c r="DE1017" s="21"/>
      <c r="DF1017" s="21"/>
      <c r="DG1017" s="21"/>
      <c r="DH1017" s="21"/>
      <c r="DI1017" s="21"/>
      <c r="DJ1017" s="21"/>
      <c r="DK1017" s="21"/>
      <c r="DL1017" s="21"/>
      <c r="DM1017" s="21"/>
      <c r="DN1017" s="21"/>
      <c r="DO1017" s="21"/>
      <c r="DP1017" s="21"/>
      <c r="DQ1017" s="21"/>
      <c r="DR1017" s="21"/>
      <c r="DS1017" s="21"/>
      <c r="DT1017" s="21"/>
      <c r="DU1017" s="21"/>
      <c r="DV1017" s="21"/>
      <c r="DW1017" s="21"/>
      <c r="DX1017" s="21"/>
      <c r="DY1017" s="21"/>
      <c r="DZ1017" s="21"/>
      <c r="EA1017" s="21"/>
      <c r="EB1017" s="21"/>
      <c r="EC1017" s="21"/>
      <c r="ED1017" s="21"/>
      <c r="EE1017" s="21"/>
      <c r="EF1017" s="21"/>
      <c r="EG1017" s="21"/>
      <c r="EH1017" s="21"/>
      <c r="EI1017" s="21"/>
      <c r="EJ1017" s="21"/>
      <c r="EK1017" s="21"/>
      <c r="EL1017" s="21"/>
      <c r="EM1017" s="21"/>
      <c r="EN1017" s="21"/>
      <c r="EO1017" s="21"/>
      <c r="EP1017" s="21"/>
      <c r="EQ1017" s="21"/>
      <c r="ER1017" s="21"/>
      <c r="ES1017" s="21"/>
      <c r="ET1017" s="21"/>
      <c r="EU1017" s="21"/>
      <c r="EV1017" s="21"/>
      <c r="EW1017" s="21"/>
      <c r="EX1017" s="21"/>
      <c r="EY1017" s="21"/>
      <c r="EZ1017" s="21"/>
      <c r="FA1017" s="21"/>
      <c r="FB1017" s="21"/>
      <c r="FC1017" s="21"/>
      <c r="FD1017" s="21"/>
      <c r="FE1017" s="21"/>
      <c r="FF1017" s="21"/>
      <c r="FG1017" s="21"/>
      <c r="FH1017" s="21"/>
      <c r="FI1017" s="21"/>
      <c r="FJ1017" s="21"/>
      <c r="FK1017" s="21"/>
      <c r="FL1017" s="21"/>
      <c r="FM1017" s="21"/>
      <c r="FN1017" s="21"/>
      <c r="FO1017" s="21"/>
      <c r="FP1017" s="21"/>
      <c r="FQ1017" s="21"/>
      <c r="FR1017" s="21"/>
      <c r="FS1017" s="21"/>
      <c r="FT1017" s="21"/>
      <c r="FU1017" s="21"/>
      <c r="FV1017" s="21"/>
      <c r="FW1017" s="21"/>
      <c r="FX1017" s="21"/>
      <c r="FY1017" s="21"/>
      <c r="FZ1017" s="21"/>
      <c r="GA1017" s="21"/>
      <c r="GB1017" s="21"/>
      <c r="GC1017" s="21"/>
      <c r="GD1017" s="21"/>
      <c r="GE1017" s="21"/>
      <c r="GF1017" s="21"/>
      <c r="GG1017" s="21"/>
      <c r="GH1017" s="21"/>
      <c r="GI1017" s="21"/>
      <c r="GJ1017" s="21"/>
      <c r="GK1017" s="21"/>
      <c r="GL1017" s="21"/>
      <c r="GM1017" s="21"/>
      <c r="GN1017" s="21"/>
      <c r="GO1017" s="21"/>
      <c r="GP1017" s="21"/>
      <c r="GQ1017" s="21"/>
      <c r="GR1017" s="21"/>
      <c r="GS1017" s="21"/>
      <c r="GT1017" s="21"/>
      <c r="GU1017" s="21"/>
      <c r="GV1017" s="21"/>
      <c r="GW1017" s="21"/>
      <c r="GX1017" s="21"/>
      <c r="GY1017" s="21"/>
    </row>
    <row r="1018" spans="1:207" s="21" customFormat="1" ht="30" customHeight="1" x14ac:dyDescent="0.25">
      <c r="A1018" s="212">
        <f>IF(B1018&lt;&gt;"",MAX(A$1:A1017)+1,"")</f>
        <v>909</v>
      </c>
      <c r="B1018" s="223" t="s">
        <v>482</v>
      </c>
      <c r="C1018" s="212">
        <v>1965</v>
      </c>
      <c r="D1018" s="212" t="s">
        <v>1844</v>
      </c>
      <c r="E1018" s="212" t="s">
        <v>16</v>
      </c>
      <c r="F1018" s="212">
        <v>2</v>
      </c>
      <c r="G1018" s="212">
        <v>1</v>
      </c>
      <c r="H1018" s="211">
        <v>307.5</v>
      </c>
      <c r="I1018" s="211">
        <v>0</v>
      </c>
      <c r="J1018" s="211">
        <v>285.91000000000003</v>
      </c>
      <c r="K1018" s="211">
        <f t="shared" si="333"/>
        <v>930680</v>
      </c>
      <c r="L1018" s="211">
        <v>0</v>
      </c>
      <c r="M1018" s="211">
        <v>0</v>
      </c>
      <c r="N1018" s="211">
        <v>0</v>
      </c>
      <c r="O1018" s="211">
        <f>IFERROR(
  IF(LOOKUP(2,1/($R$16:$R1018&lt;&gt;""),$R$16:$R1018)="12.2026",
    VLOOKUP(LOOKUP(2,1/($B$16:$B1018&lt;&gt;""),$B$16:$B1018), [1]Лист1!$C$12:$D$1205, 2, 0),
  IF(LOOKUP(2,1/($R$16:$R1018&lt;&gt;""),$R$16:$R1018)="12.2027",
    VLOOKUP(LOOKUP(2,1/($B$16:$B1018&lt;&gt;""),$B$16:$B1018), [1]Лист1!$C$1209:$D$2016, 2, 0),
  IF(LOOKUP(2,1/($R$16:$R1018&lt;&gt;""),$R$16:$R1018)="12.2028",
    VLOOKUP(LOOKUP(2,1/($B$16:$B1018&lt;&gt;""),$B$16:$B1018), [1]Лист1!$C$2020:$D$2907, 2, 0),
  ""))), "")</f>
        <v>930680</v>
      </c>
      <c r="P1018" s="211">
        <f t="shared" si="334"/>
        <v>3026.6016260162601</v>
      </c>
      <c r="Q1018" s="211">
        <v>9673</v>
      </c>
      <c r="R1018" s="218" t="s">
        <v>564</v>
      </c>
      <c r="S1018" s="51"/>
      <c r="T1018" s="20"/>
      <c r="U1018" s="20"/>
    </row>
    <row r="1019" spans="1:207" ht="30" customHeight="1" x14ac:dyDescent="0.25">
      <c r="A1019" s="212">
        <f>IF(B1019&lt;&gt;"",MAX(A$1:A1018)+1,"")</f>
        <v>910</v>
      </c>
      <c r="B1019" s="223" t="s">
        <v>483</v>
      </c>
      <c r="C1019" s="212">
        <v>1966</v>
      </c>
      <c r="D1019" s="212" t="s">
        <v>1844</v>
      </c>
      <c r="E1019" s="212" t="s">
        <v>16</v>
      </c>
      <c r="F1019" s="212">
        <v>2</v>
      </c>
      <c r="G1019" s="212">
        <v>2</v>
      </c>
      <c r="H1019" s="211">
        <v>608.70000000000005</v>
      </c>
      <c r="I1019" s="211">
        <v>0</v>
      </c>
      <c r="J1019" s="211">
        <v>497.24</v>
      </c>
      <c r="K1019" s="211">
        <f t="shared" si="333"/>
        <v>1793316.8000000003</v>
      </c>
      <c r="L1019" s="211">
        <v>0</v>
      </c>
      <c r="M1019" s="211">
        <v>0</v>
      </c>
      <c r="N1019" s="211">
        <v>0</v>
      </c>
      <c r="O1019" s="211">
        <f>IFERROR(
  IF(LOOKUP(2,1/($R$16:$R1019&lt;&gt;""),$R$16:$R1019)="12.2026",
    VLOOKUP(LOOKUP(2,1/($B$16:$B1019&lt;&gt;""),$B$16:$B1019), [1]Лист1!$C$12:$D$1205, 2, 0),
  IF(LOOKUP(2,1/($R$16:$R1019&lt;&gt;""),$R$16:$R1019)="12.2027",
    VLOOKUP(LOOKUP(2,1/($B$16:$B1019&lt;&gt;""),$B$16:$B1019), [1]Лист1!$C$1209:$D$2016, 2, 0),
  IF(LOOKUP(2,1/($R$16:$R1019&lt;&gt;""),$R$16:$R1019)="12.2028",
    VLOOKUP(LOOKUP(2,1/($B$16:$B1019&lt;&gt;""),$B$16:$B1019), [1]Лист1!$C$2020:$D$2907, 2, 0),
  ""))), "")</f>
        <v>1793316.8000000003</v>
      </c>
      <c r="P1019" s="211">
        <f t="shared" si="334"/>
        <v>2946.1422704123543</v>
      </c>
      <c r="Q1019" s="211">
        <v>9673</v>
      </c>
      <c r="R1019" s="218" t="s">
        <v>564</v>
      </c>
      <c r="S1019" s="48"/>
    </row>
    <row r="1020" spans="1:207" ht="30" customHeight="1" x14ac:dyDescent="0.25">
      <c r="A1020" s="212">
        <f>IF(B1020&lt;&gt;"",MAX(A$1:A1019)+1,"")</f>
        <v>911</v>
      </c>
      <c r="B1020" s="223" t="s">
        <v>982</v>
      </c>
      <c r="C1020" s="212">
        <v>1972</v>
      </c>
      <c r="D1020" s="212" t="s">
        <v>1844</v>
      </c>
      <c r="E1020" s="212" t="s">
        <v>16</v>
      </c>
      <c r="F1020" s="212">
        <v>5</v>
      </c>
      <c r="G1020" s="212">
        <v>4</v>
      </c>
      <c r="H1020" s="211">
        <v>3348.29</v>
      </c>
      <c r="I1020" s="211">
        <v>0</v>
      </c>
      <c r="J1020" s="211">
        <v>3348.29</v>
      </c>
      <c r="K1020" s="211">
        <f t="shared" si="333"/>
        <v>100908.22</v>
      </c>
      <c r="L1020" s="211">
        <v>0</v>
      </c>
      <c r="M1020" s="211">
        <v>0</v>
      </c>
      <c r="N1020" s="211">
        <v>0</v>
      </c>
      <c r="O1020" s="211">
        <f>IFERROR(
  IF(LOOKUP(2,1/($R$16:$R1020&lt;&gt;""),$R$16:$R1020)="12.2026",
    VLOOKUP(LOOKUP(2,1/($B$16:$B1020&lt;&gt;""),$B$16:$B1020), [1]Лист1!$C$12:$D$1205, 2, 0),
  IF(LOOKUP(2,1/($R$16:$R1020&lt;&gt;""),$R$16:$R1020)="12.2027",
    VLOOKUP(LOOKUP(2,1/($B$16:$B1020&lt;&gt;""),$B$16:$B1020), [1]Лист1!$C$1209:$D$2016, 2, 0),
  IF(LOOKUP(2,1/($R$16:$R1020&lt;&gt;""),$R$16:$R1020)="12.2028",
    VLOOKUP(LOOKUP(2,1/($B$16:$B1020&lt;&gt;""),$B$16:$B1020), [1]Лист1!$C$2020:$D$2907, 2, 0),
  ""))), "")</f>
        <v>100908.22</v>
      </c>
      <c r="P1020" s="211">
        <f t="shared" si="334"/>
        <v>30.137240203208204</v>
      </c>
      <c r="Q1020" s="211">
        <v>9673</v>
      </c>
      <c r="R1020" s="218" t="s">
        <v>564</v>
      </c>
      <c r="S1020" s="48"/>
    </row>
    <row r="1021" spans="1:207" ht="30" customHeight="1" x14ac:dyDescent="0.25">
      <c r="A1021" s="212">
        <f>IF(B1021&lt;&gt;"",MAX(A$1:A1020)+1,"")</f>
        <v>912</v>
      </c>
      <c r="B1021" s="223" t="s">
        <v>979</v>
      </c>
      <c r="C1021" s="212">
        <v>1971</v>
      </c>
      <c r="D1021" s="212" t="s">
        <v>1844</v>
      </c>
      <c r="E1021" s="212" t="s">
        <v>16</v>
      </c>
      <c r="F1021" s="212">
        <v>5</v>
      </c>
      <c r="G1021" s="212">
        <v>4</v>
      </c>
      <c r="H1021" s="211">
        <v>3347.2</v>
      </c>
      <c r="I1021" s="211">
        <v>0</v>
      </c>
      <c r="J1021" s="211">
        <v>3347.2</v>
      </c>
      <c r="K1021" s="211">
        <f t="shared" ref="K1021:K1024" si="339">SUM(L1021:O1021)</f>
        <v>100883.88</v>
      </c>
      <c r="L1021" s="211">
        <v>0</v>
      </c>
      <c r="M1021" s="211">
        <v>0</v>
      </c>
      <c r="N1021" s="211">
        <v>0</v>
      </c>
      <c r="O1021" s="211">
        <f>IFERROR(
  IF(LOOKUP(2,1/($R$16:$R1021&lt;&gt;""),$R$16:$R1021)="12.2026",
    VLOOKUP(LOOKUP(2,1/($B$16:$B1021&lt;&gt;""),$B$16:$B1021), [1]Лист1!$C$12:$D$1205, 2, 0),
  IF(LOOKUP(2,1/($R$16:$R1021&lt;&gt;""),$R$16:$R1021)="12.2027",
    VLOOKUP(LOOKUP(2,1/($B$16:$B1021&lt;&gt;""),$B$16:$B1021), [1]Лист1!$C$1209:$D$2016, 2, 0),
  IF(LOOKUP(2,1/($R$16:$R1021&lt;&gt;""),$R$16:$R1021)="12.2028",
    VLOOKUP(LOOKUP(2,1/($B$16:$B1021&lt;&gt;""),$B$16:$B1021), [1]Лист1!$C$2020:$D$2907, 2, 0),
  ""))), "")</f>
        <v>100883.88</v>
      </c>
      <c r="P1021" s="211">
        <f t="shared" ref="P1021:P1024" si="340">K1021/H1021</f>
        <v>30.139782504780118</v>
      </c>
      <c r="Q1021" s="211">
        <v>9673</v>
      </c>
      <c r="R1021" s="218" t="s">
        <v>564</v>
      </c>
    </row>
    <row r="1022" spans="1:207" ht="30" customHeight="1" x14ac:dyDescent="0.25">
      <c r="A1022" s="212">
        <f>IF(B1022&lt;&gt;"",MAX(A$1:A1021)+1,"")</f>
        <v>913</v>
      </c>
      <c r="B1022" s="223" t="s">
        <v>1880</v>
      </c>
      <c r="C1022" s="212">
        <v>1978</v>
      </c>
      <c r="D1022" s="212" t="s">
        <v>1844</v>
      </c>
      <c r="E1022" s="212" t="s">
        <v>16</v>
      </c>
      <c r="F1022" s="212">
        <v>9</v>
      </c>
      <c r="G1022" s="212">
        <v>1</v>
      </c>
      <c r="H1022" s="211">
        <v>4138.3100000000004</v>
      </c>
      <c r="I1022" s="211">
        <v>0</v>
      </c>
      <c r="J1022" s="211">
        <v>4114.34</v>
      </c>
      <c r="K1022" s="211">
        <f t="shared" si="339"/>
        <v>3751682.68</v>
      </c>
      <c r="L1022" s="211">
        <v>0</v>
      </c>
      <c r="M1022" s="211">
        <v>0</v>
      </c>
      <c r="N1022" s="211">
        <v>0</v>
      </c>
      <c r="O1022" s="211">
        <f>IFERROR(
  IF(LOOKUP(2,1/($R$16:$R1022&lt;&gt;""),$R$16:$R1022)="12.2026",
    VLOOKUP(LOOKUP(2,1/($B$16:$B1022&lt;&gt;""),$B$16:$B1022), [1]Лист1!$C$12:$D$1205, 2, 0),
  IF(LOOKUP(2,1/($R$16:$R1022&lt;&gt;""),$R$16:$R1022)="12.2027",
    VLOOKUP(LOOKUP(2,1/($B$16:$B1022&lt;&gt;""),$B$16:$B1022), [1]Лист1!$C$1209:$D$2016, 2, 0),
  IF(LOOKUP(2,1/($R$16:$R1022&lt;&gt;""),$R$16:$R1022)="12.2028",
    VLOOKUP(LOOKUP(2,1/($B$16:$B1022&lt;&gt;""),$B$16:$B1022), [1]Лист1!$C$2020:$D$2907, 2, 0),
  ""))), "")</f>
        <v>3751682.68</v>
      </c>
      <c r="P1022" s="211">
        <f t="shared" si="340"/>
        <v>906.57362063257699</v>
      </c>
      <c r="Q1022" s="211">
        <v>9673</v>
      </c>
      <c r="R1022" s="218" t="s">
        <v>565</v>
      </c>
      <c r="S1022" s="48"/>
    </row>
    <row r="1023" spans="1:207" ht="30" customHeight="1" x14ac:dyDescent="0.25">
      <c r="A1023" s="212">
        <f>IF(B1023&lt;&gt;"",MAX(A$1:A1022)+1,"")</f>
        <v>914</v>
      </c>
      <c r="B1023" s="223" t="s">
        <v>1881</v>
      </c>
      <c r="C1023" s="212">
        <v>1997</v>
      </c>
      <c r="D1023" s="212" t="s">
        <v>1844</v>
      </c>
      <c r="E1023" s="212" t="s">
        <v>18</v>
      </c>
      <c r="F1023" s="212">
        <v>10</v>
      </c>
      <c r="G1023" s="212">
        <v>5</v>
      </c>
      <c r="H1023" s="211">
        <v>12654.7</v>
      </c>
      <c r="I1023" s="211">
        <v>0</v>
      </c>
      <c r="J1023" s="211">
        <v>10856.2</v>
      </c>
      <c r="K1023" s="211">
        <f t="shared" si="339"/>
        <v>17869792.109999999</v>
      </c>
      <c r="L1023" s="211">
        <v>0</v>
      </c>
      <c r="M1023" s="211">
        <v>0</v>
      </c>
      <c r="N1023" s="211">
        <v>0</v>
      </c>
      <c r="O1023" s="211">
        <f>IFERROR(
  IF(LOOKUP(2,1/($R$16:$R1023&lt;&gt;""),$R$16:$R1023)="12.2026",
    VLOOKUP(LOOKUP(2,1/($B$16:$B1023&lt;&gt;""),$B$16:$B1023), [1]Лист1!$C$12:$D$1205, 2, 0),
  IF(LOOKUP(2,1/($R$16:$R1023&lt;&gt;""),$R$16:$R1023)="12.2027",
    VLOOKUP(LOOKUP(2,1/($B$16:$B1023&lt;&gt;""),$B$16:$B1023), [1]Лист1!$C$1209:$D$2016, 2, 0),
  IF(LOOKUP(2,1/($R$16:$R1023&lt;&gt;""),$R$16:$R1023)="12.2028",
    VLOOKUP(LOOKUP(2,1/($B$16:$B1023&lt;&gt;""),$B$16:$B1023), [1]Лист1!$C$2020:$D$2907, 2, 0),
  ""))), "")</f>
        <v>17869792.109999999</v>
      </c>
      <c r="P1023" s="211">
        <f t="shared" si="340"/>
        <v>1412.1071309473948</v>
      </c>
      <c r="Q1023" s="211">
        <v>9673</v>
      </c>
      <c r="R1023" s="218" t="s">
        <v>565</v>
      </c>
    </row>
    <row r="1024" spans="1:207" s="112" customFormat="1" ht="30" customHeight="1" x14ac:dyDescent="0.25">
      <c r="A1024" s="212">
        <f>IF(B1024&lt;&gt;"",MAX(A$1:A1023)+1,"")</f>
        <v>915</v>
      </c>
      <c r="B1024" s="223" t="s">
        <v>1002</v>
      </c>
      <c r="C1024" s="212">
        <v>1970</v>
      </c>
      <c r="D1024" s="212" t="s">
        <v>1844</v>
      </c>
      <c r="E1024" s="212" t="s">
        <v>108</v>
      </c>
      <c r="F1024" s="212">
        <v>2</v>
      </c>
      <c r="G1024" s="212">
        <v>1</v>
      </c>
      <c r="H1024" s="211">
        <v>367.6</v>
      </c>
      <c r="I1024" s="211">
        <v>306</v>
      </c>
      <c r="J1024" s="211">
        <v>61.5</v>
      </c>
      <c r="K1024" s="211">
        <f t="shared" si="339"/>
        <v>3103588.4000000004</v>
      </c>
      <c r="L1024" s="211">
        <v>0</v>
      </c>
      <c r="M1024" s="211">
        <v>0</v>
      </c>
      <c r="N1024" s="211">
        <v>0</v>
      </c>
      <c r="O1024" s="211">
        <f>IFERROR(
  IF(LOOKUP(2,1/($R$16:$R1024&lt;&gt;""),$R$16:$R1024)="12.2026",
    VLOOKUP(LOOKUP(2,1/($B$16:$B1024&lt;&gt;""),$B$16:$B1024), [1]Лист1!$C$12:$D$1205, 2, 0),
  IF(LOOKUP(2,1/($R$16:$R1024&lt;&gt;""),$R$16:$R1024)="12.2027",
    VLOOKUP(LOOKUP(2,1/($B$16:$B1024&lt;&gt;""),$B$16:$B1024), [1]Лист1!$C$1209:$D$2016, 2, 0),
  IF(LOOKUP(2,1/($R$16:$R1024&lt;&gt;""),$R$16:$R1024)="12.2028",
    VLOOKUP(LOOKUP(2,1/($B$16:$B1024&lt;&gt;""),$B$16:$B1024), [1]Лист1!$C$2020:$D$2907, 2, 0),
  ""))), "")</f>
        <v>3103588.4000000004</v>
      </c>
      <c r="P1024" s="211">
        <f t="shared" si="340"/>
        <v>8442.8411316648544</v>
      </c>
      <c r="Q1024" s="211">
        <v>9673</v>
      </c>
      <c r="R1024" s="218" t="s">
        <v>563</v>
      </c>
      <c r="S1024" s="111"/>
      <c r="T1024" s="111"/>
      <c r="U1024" s="111"/>
    </row>
    <row r="1025" spans="1:21" s="21" customFormat="1" ht="30" customHeight="1" x14ac:dyDescent="0.25">
      <c r="A1025" s="212">
        <f>IF(B1025&lt;&gt;"",MAX(A$1:A1024)+1,"")</f>
        <v>916</v>
      </c>
      <c r="B1025" s="223" t="s">
        <v>1000</v>
      </c>
      <c r="C1025" s="212">
        <v>1971</v>
      </c>
      <c r="D1025" s="212" t="s">
        <v>1844</v>
      </c>
      <c r="E1025" s="212" t="s">
        <v>108</v>
      </c>
      <c r="F1025" s="212">
        <v>2</v>
      </c>
      <c r="G1025" s="212">
        <v>2</v>
      </c>
      <c r="H1025" s="211">
        <v>832.6</v>
      </c>
      <c r="I1025" s="211">
        <v>416</v>
      </c>
      <c r="J1025" s="211">
        <v>416</v>
      </c>
      <c r="K1025" s="211">
        <f t="shared" si="333"/>
        <v>9015124.4000000004</v>
      </c>
      <c r="L1025" s="211">
        <v>0</v>
      </c>
      <c r="M1025" s="211">
        <v>0</v>
      </c>
      <c r="N1025" s="211">
        <v>0</v>
      </c>
      <c r="O1025" s="211">
        <f>IFERROR(
  IF(LOOKUP(2,1/($R$16:$R1025&lt;&gt;""),$R$16:$R1025)="12.2026",
    VLOOKUP(LOOKUP(2,1/($B$16:$B1025&lt;&gt;""),$B$16:$B1025), [1]Лист1!$C$12:$D$1205, 2, 0),
  IF(LOOKUP(2,1/($R$16:$R1025&lt;&gt;""),$R$16:$R1025)="12.2027",
    VLOOKUP(LOOKUP(2,1/($B$16:$B1025&lt;&gt;""),$B$16:$B1025), [1]Лист1!$C$1209:$D$2016, 2, 0),
  IF(LOOKUP(2,1/($R$16:$R1025&lt;&gt;""),$R$16:$R1025)="12.2028",
    VLOOKUP(LOOKUP(2,1/($B$16:$B1025&lt;&gt;""),$B$16:$B1025), [1]Лист1!$C$2020:$D$2907, 2, 0),
  ""))), "")</f>
        <v>9015124.4000000004</v>
      </c>
      <c r="P1025" s="211">
        <f t="shared" si="334"/>
        <v>10827.677636319962</v>
      </c>
      <c r="Q1025" s="211">
        <v>9673</v>
      </c>
      <c r="R1025" s="218" t="s">
        <v>563</v>
      </c>
      <c r="S1025" s="51"/>
      <c r="T1025" s="20"/>
      <c r="U1025" s="20"/>
    </row>
    <row r="1026" spans="1:21" ht="30" customHeight="1" x14ac:dyDescent="0.25">
      <c r="A1026" s="212">
        <f>IF(B1026&lt;&gt;"",MAX(A$1:A1025)+1,"")</f>
        <v>917</v>
      </c>
      <c r="B1026" s="193" t="s">
        <v>1001</v>
      </c>
      <c r="C1026" s="198">
        <v>1971</v>
      </c>
      <c r="D1026" s="198" t="s">
        <v>1844</v>
      </c>
      <c r="E1026" s="198" t="s">
        <v>108</v>
      </c>
      <c r="F1026" s="198">
        <v>2</v>
      </c>
      <c r="G1026" s="198">
        <v>1</v>
      </c>
      <c r="H1026" s="191">
        <v>379.5</v>
      </c>
      <c r="I1026" s="191">
        <v>258.89999999999998</v>
      </c>
      <c r="J1026" s="191">
        <v>137.30000000000001</v>
      </c>
      <c r="K1026" s="191">
        <f t="shared" si="333"/>
        <v>7101594</v>
      </c>
      <c r="L1026" s="191">
        <v>0</v>
      </c>
      <c r="M1026" s="191">
        <v>0</v>
      </c>
      <c r="N1026" s="191">
        <v>0</v>
      </c>
      <c r="O1026" s="211">
        <f>IFERROR(
  IF(LOOKUP(2,1/($R$16:$R1026&lt;&gt;""),$R$16:$R1026)="12.2026",
    VLOOKUP(LOOKUP(2,1/($B$16:$B1026&lt;&gt;""),$B$16:$B1026), [1]Лист1!$C$12:$D$1205, 2, 0),
  IF(LOOKUP(2,1/($R$16:$R1026&lt;&gt;""),$R$16:$R1026)="12.2027",
    VLOOKUP(LOOKUP(2,1/($B$16:$B1026&lt;&gt;""),$B$16:$B1026), [1]Лист1!$C$1209:$D$2016, 2, 0),
  IF(LOOKUP(2,1/($R$16:$R1026&lt;&gt;""),$R$16:$R1026)="12.2028",
    VLOOKUP(LOOKUP(2,1/($B$16:$B1026&lt;&gt;""),$B$16:$B1026), [1]Лист1!$C$2020:$D$2907, 2, 0),
  ""))), "")</f>
        <v>7101594</v>
      </c>
      <c r="P1026" s="191">
        <f t="shared" si="334"/>
        <v>18713.027667984188</v>
      </c>
      <c r="Q1026" s="191">
        <v>9673</v>
      </c>
      <c r="R1026" s="101" t="s">
        <v>563</v>
      </c>
      <c r="S1026" s="48"/>
    </row>
    <row r="1027" spans="1:21" s="21" customFormat="1" ht="30" customHeight="1" x14ac:dyDescent="0.25">
      <c r="A1027" s="182" t="s">
        <v>2102</v>
      </c>
      <c r="B1027" s="182"/>
      <c r="C1027" s="182"/>
      <c r="D1027" s="182"/>
      <c r="E1027" s="182"/>
      <c r="F1027" s="182"/>
      <c r="G1027" s="182"/>
      <c r="H1027" s="182"/>
      <c r="I1027" s="182"/>
      <c r="J1027" s="182"/>
      <c r="K1027" s="182"/>
      <c r="L1027" s="182"/>
      <c r="M1027" s="182"/>
      <c r="N1027" s="182"/>
      <c r="O1027" s="182"/>
      <c r="P1027" s="182"/>
      <c r="Q1027" s="182"/>
      <c r="R1027" s="182"/>
      <c r="S1027" s="19"/>
      <c r="T1027" s="20"/>
      <c r="U1027" s="20"/>
    </row>
    <row r="1028" spans="1:21" s="21" customFormat="1" ht="30" customHeight="1" x14ac:dyDescent="0.25">
      <c r="A1028" s="382" t="s">
        <v>2103</v>
      </c>
      <c r="B1028" s="382"/>
      <c r="C1028" s="217" t="s">
        <v>17</v>
      </c>
      <c r="D1028" s="61" t="s">
        <v>17</v>
      </c>
      <c r="E1028" s="217" t="s">
        <v>17</v>
      </c>
      <c r="F1028" s="217" t="s">
        <v>17</v>
      </c>
      <c r="G1028" s="217" t="s">
        <v>17</v>
      </c>
      <c r="H1028" s="27">
        <f>SUM(H1029:H1184)</f>
        <v>282089.47000000003</v>
      </c>
      <c r="I1028" s="27">
        <f t="shared" ref="I1028:O1028" si="341">SUM(I1029:I1184)</f>
        <v>8619.7099999999991</v>
      </c>
      <c r="J1028" s="27">
        <f t="shared" si="341"/>
        <v>230186.07000000007</v>
      </c>
      <c r="K1028" s="27">
        <f t="shared" si="341"/>
        <v>1008612674.0499998</v>
      </c>
      <c r="L1028" s="27">
        <f t="shared" si="341"/>
        <v>0</v>
      </c>
      <c r="M1028" s="27">
        <f t="shared" si="341"/>
        <v>0</v>
      </c>
      <c r="N1028" s="27">
        <f t="shared" si="341"/>
        <v>0</v>
      </c>
      <c r="O1028" s="27">
        <f t="shared" si="341"/>
        <v>1008612674.0499998</v>
      </c>
      <c r="P1028" s="27">
        <f t="shared" ref="P1028:P1056" si="342">K1028/H1028</f>
        <v>3575.5062890153245</v>
      </c>
      <c r="Q1028" s="27" t="s">
        <v>17</v>
      </c>
      <c r="R1028" s="78" t="s">
        <v>17</v>
      </c>
      <c r="S1028" s="19"/>
      <c r="T1028" s="83"/>
      <c r="U1028" s="20"/>
    </row>
    <row r="1029" spans="1:21" s="33" customFormat="1" ht="30" customHeight="1" x14ac:dyDescent="0.25">
      <c r="A1029" s="212">
        <f>IF(B1029&lt;&gt;"",MAX(A$1:A1028)+1,"")</f>
        <v>918</v>
      </c>
      <c r="B1029" s="223" t="s">
        <v>2135</v>
      </c>
      <c r="C1029" s="210">
        <v>1982</v>
      </c>
      <c r="D1029" s="212" t="s">
        <v>1844</v>
      </c>
      <c r="E1029" s="210" t="s">
        <v>109</v>
      </c>
      <c r="F1029" s="210">
        <v>9</v>
      </c>
      <c r="G1029" s="210">
        <v>1</v>
      </c>
      <c r="H1029" s="211">
        <v>2171.1999999999998</v>
      </c>
      <c r="I1029" s="211">
        <v>0</v>
      </c>
      <c r="J1029" s="211">
        <v>1924.7</v>
      </c>
      <c r="K1029" s="211">
        <f t="shared" ref="K1029:K1056" si="343">SUM(L1029:O1029)</f>
        <v>3735000</v>
      </c>
      <c r="L1029" s="211">
        <v>0</v>
      </c>
      <c r="M1029" s="211">
        <v>0</v>
      </c>
      <c r="N1029" s="211">
        <v>0</v>
      </c>
      <c r="O1029" s="211">
        <f>IFERROR(
  IF(LOOKUP(2,1/($R$16:$R1029&lt;&gt;""),$R$16:$R1029)="12.2026",
    VLOOKUP(LOOKUP(2,1/($B$16:$B1029&lt;&gt;""),$B$16:$B1029), [1]Лист1!$C$12:$D$1205, 2, 0),
  IF(LOOKUP(2,1/($R$16:$R1029&lt;&gt;""),$R$16:$R1029)="12.2027",
    VLOOKUP(LOOKUP(2,1/($B$16:$B1029&lt;&gt;""),$B$16:$B1029), [1]Лист1!$C$1209:$D$2016, 2, 0),
  IF(LOOKUP(2,1/($R$16:$R1029&lt;&gt;""),$R$16:$R1029)="12.2028",
    VLOOKUP(LOOKUP(2,1/($B$16:$B1029&lt;&gt;""),$B$16:$B1029), [1]Лист1!$C$2020:$D$2907, 2, 0),
  ""))), "")</f>
        <v>3735000</v>
      </c>
      <c r="P1029" s="211">
        <f t="shared" si="342"/>
        <v>1720.2468680913782</v>
      </c>
      <c r="Q1029" s="211">
        <v>9673</v>
      </c>
      <c r="R1029" s="30" t="s">
        <v>565</v>
      </c>
      <c r="S1029" s="32"/>
      <c r="T1029" s="32"/>
      <c r="U1029" s="32"/>
    </row>
    <row r="1030" spans="1:21" s="33" customFormat="1" ht="30" customHeight="1" x14ac:dyDescent="0.25">
      <c r="A1030" s="212">
        <f>IF(B1030&lt;&gt;"",MAX(A$1:A1029)+1,"")</f>
        <v>919</v>
      </c>
      <c r="B1030" s="223" t="s">
        <v>2636</v>
      </c>
      <c r="C1030" s="210">
        <v>1983</v>
      </c>
      <c r="D1030" s="210" t="s">
        <v>1844</v>
      </c>
      <c r="E1030" s="210" t="s">
        <v>16</v>
      </c>
      <c r="F1030" s="238">
        <v>4</v>
      </c>
      <c r="G1030" s="238">
        <v>2</v>
      </c>
      <c r="H1030" s="10">
        <v>3986.2</v>
      </c>
      <c r="I1030" s="185">
        <v>0</v>
      </c>
      <c r="J1030" s="10">
        <v>3783</v>
      </c>
      <c r="K1030" s="211">
        <f t="shared" si="343"/>
        <v>3569389.07</v>
      </c>
      <c r="L1030" s="211">
        <v>0</v>
      </c>
      <c r="M1030" s="211">
        <v>0</v>
      </c>
      <c r="N1030" s="211">
        <v>0</v>
      </c>
      <c r="O1030" s="211">
        <f>IFERROR(
  IF(LOOKUP(2,1/($R$16:$R1030&lt;&gt;""),$R$16:$R1030)="12.2026",
    VLOOKUP(LOOKUP(2,1/($B$16:$B1030&lt;&gt;""),$B$16:$B1030), [1]Лист1!$C$12:$D$1205, 2, 0),
  IF(LOOKUP(2,1/($R$16:$R1030&lt;&gt;""),$R$16:$R1030)="12.2027",
    VLOOKUP(LOOKUP(2,1/($B$16:$B1030&lt;&gt;""),$B$16:$B1030), [1]Лист1!$C$1209:$D$2016, 2, 0),
  IF(LOOKUP(2,1/($R$16:$R1030&lt;&gt;""),$R$16:$R1030)="12.2028",
    VLOOKUP(LOOKUP(2,1/($B$16:$B1030&lt;&gt;""),$B$16:$B1030), [1]Лист1!$C$2020:$D$2907, 2, 0),
  ""))), "")</f>
        <v>3569389.07</v>
      </c>
      <c r="P1030" s="211">
        <f t="shared" si="342"/>
        <v>895.43652350609602</v>
      </c>
      <c r="Q1030" s="211">
        <v>9673</v>
      </c>
      <c r="R1030" s="218" t="s">
        <v>565</v>
      </c>
      <c r="S1030" s="32"/>
      <c r="T1030" s="32"/>
      <c r="U1030" s="32"/>
    </row>
    <row r="1031" spans="1:21" s="33" customFormat="1" ht="30" customHeight="1" x14ac:dyDescent="0.25">
      <c r="A1031" s="212">
        <f>IF(B1031&lt;&gt;"",MAX(A$1:A1030)+1,"")</f>
        <v>920</v>
      </c>
      <c r="B1031" s="223" t="s">
        <v>2637</v>
      </c>
      <c r="C1031" s="210">
        <v>1983</v>
      </c>
      <c r="D1031" s="210" t="s">
        <v>1844</v>
      </c>
      <c r="E1031" s="210" t="s">
        <v>16</v>
      </c>
      <c r="F1031" s="238">
        <v>4</v>
      </c>
      <c r="G1031" s="238">
        <v>2</v>
      </c>
      <c r="H1031" s="10">
        <v>3863.9</v>
      </c>
      <c r="I1031" s="185">
        <v>0</v>
      </c>
      <c r="J1031" s="10">
        <v>3694</v>
      </c>
      <c r="K1031" s="211">
        <f t="shared" si="343"/>
        <v>12081703.600000001</v>
      </c>
      <c r="L1031" s="211">
        <v>0</v>
      </c>
      <c r="M1031" s="211">
        <v>0</v>
      </c>
      <c r="N1031" s="211">
        <v>0</v>
      </c>
      <c r="O1031" s="211">
        <f>IFERROR(
  IF(LOOKUP(2,1/($R$16:$R1031&lt;&gt;""),$R$16:$R1031)="12.2026",
    VLOOKUP(LOOKUP(2,1/($B$16:$B1031&lt;&gt;""),$B$16:$B1031), [1]Лист1!$C$12:$D$1205, 2, 0),
  IF(LOOKUP(2,1/($R$16:$R1031&lt;&gt;""),$R$16:$R1031)="12.2027",
    VLOOKUP(LOOKUP(2,1/($B$16:$B1031&lt;&gt;""),$B$16:$B1031), [1]Лист1!$C$1209:$D$2016, 2, 0),
  IF(LOOKUP(2,1/($R$16:$R1031&lt;&gt;""),$R$16:$R1031)="12.2028",
    VLOOKUP(LOOKUP(2,1/($B$16:$B1031&lt;&gt;""),$B$16:$B1031), [1]Лист1!$C$2020:$D$2907, 2, 0),
  ""))), "")</f>
        <v>12081703.600000001</v>
      </c>
      <c r="P1031" s="211">
        <f t="shared" si="342"/>
        <v>3126.8158078625224</v>
      </c>
      <c r="Q1031" s="211">
        <v>9673</v>
      </c>
      <c r="R1031" s="218" t="s">
        <v>565</v>
      </c>
      <c r="S1031" s="32"/>
      <c r="T1031" s="32"/>
      <c r="U1031" s="32"/>
    </row>
    <row r="1032" spans="1:21" s="33" customFormat="1" ht="30" customHeight="1" x14ac:dyDescent="0.25">
      <c r="A1032" s="212">
        <f>IF(B1032&lt;&gt;"",MAX(A$1:A1031)+1,"")</f>
        <v>921</v>
      </c>
      <c r="B1032" s="223" t="s">
        <v>2416</v>
      </c>
      <c r="C1032" s="210">
        <v>1983</v>
      </c>
      <c r="D1032" s="212" t="s">
        <v>1844</v>
      </c>
      <c r="E1032" s="210" t="s">
        <v>109</v>
      </c>
      <c r="F1032" s="210">
        <v>9</v>
      </c>
      <c r="G1032" s="210">
        <v>1</v>
      </c>
      <c r="H1032" s="211">
        <v>2471.3000000000002</v>
      </c>
      <c r="I1032" s="211">
        <v>0</v>
      </c>
      <c r="J1032" s="211">
        <v>1969</v>
      </c>
      <c r="K1032" s="211">
        <f t="shared" si="343"/>
        <v>3720730.6100000003</v>
      </c>
      <c r="L1032" s="211">
        <v>0</v>
      </c>
      <c r="M1032" s="211">
        <v>0</v>
      </c>
      <c r="N1032" s="211">
        <v>0</v>
      </c>
      <c r="O1032" s="211">
        <f>IFERROR(
  IF(LOOKUP(2,1/($R$16:$R1032&lt;&gt;""),$R$16:$R1032)="12.2026",
    VLOOKUP(LOOKUP(2,1/($B$16:$B1032&lt;&gt;""),$B$16:$B1032), [1]Лист1!$C$12:$D$1205, 2, 0),
  IF(LOOKUP(2,1/($R$16:$R1032&lt;&gt;""),$R$16:$R1032)="12.2027",
    VLOOKUP(LOOKUP(2,1/($B$16:$B1032&lt;&gt;""),$B$16:$B1032), [1]Лист1!$C$1209:$D$2016, 2, 0),
  IF(LOOKUP(2,1/($R$16:$R1032&lt;&gt;""),$R$16:$R1032)="12.2028",
    VLOOKUP(LOOKUP(2,1/($B$16:$B1032&lt;&gt;""),$B$16:$B1032), [1]Лист1!$C$2020:$D$2907, 2, 0),
  ""))), "")</f>
        <v>3720730.6100000003</v>
      </c>
      <c r="P1032" s="211">
        <f t="shared" si="342"/>
        <v>1505.5762594585847</v>
      </c>
      <c r="Q1032" s="237">
        <v>9673</v>
      </c>
      <c r="R1032" s="30" t="s">
        <v>565</v>
      </c>
      <c r="S1032" s="32"/>
      <c r="T1032" s="32"/>
      <c r="U1032" s="32"/>
    </row>
    <row r="1033" spans="1:21" s="21" customFormat="1" ht="30" customHeight="1" x14ac:dyDescent="0.25">
      <c r="A1033" s="212">
        <f>IF(B1033&lt;&gt;"",MAX(A$1:A1032)+1,"")</f>
        <v>922</v>
      </c>
      <c r="B1033" s="223" t="s">
        <v>2136</v>
      </c>
      <c r="C1033" s="210">
        <v>1986</v>
      </c>
      <c r="D1033" s="212" t="s">
        <v>1844</v>
      </c>
      <c r="E1033" s="210" t="s">
        <v>109</v>
      </c>
      <c r="F1033" s="210">
        <v>9</v>
      </c>
      <c r="G1033" s="210">
        <v>2</v>
      </c>
      <c r="H1033" s="211">
        <v>4400.6000000000004</v>
      </c>
      <c r="I1033" s="211">
        <v>0</v>
      </c>
      <c r="J1033" s="211">
        <v>3875.4</v>
      </c>
      <c r="K1033" s="211">
        <f t="shared" si="343"/>
        <v>7270000</v>
      </c>
      <c r="L1033" s="211">
        <v>0</v>
      </c>
      <c r="M1033" s="211">
        <v>0</v>
      </c>
      <c r="N1033" s="211">
        <v>0</v>
      </c>
      <c r="O1033" s="211">
        <f>IFERROR(
  IF(LOOKUP(2,1/($R$16:$R1033&lt;&gt;""),$R$16:$R1033)="12.2026",
    VLOOKUP(LOOKUP(2,1/($B$16:$B1033&lt;&gt;""),$B$16:$B1033), [1]Лист1!$C$12:$D$1205, 2, 0),
  IF(LOOKUP(2,1/($R$16:$R1033&lt;&gt;""),$R$16:$R1033)="12.2027",
    VLOOKUP(LOOKUP(2,1/($B$16:$B1033&lt;&gt;""),$B$16:$B1033), [1]Лист1!$C$1209:$D$2016, 2, 0),
  IF(LOOKUP(2,1/($R$16:$R1033&lt;&gt;""),$R$16:$R1033)="12.2028",
    VLOOKUP(LOOKUP(2,1/($B$16:$B1033&lt;&gt;""),$B$16:$B1033), [1]Лист1!$C$2020:$D$2907, 2, 0),
  ""))), "")</f>
        <v>7270000</v>
      </c>
      <c r="P1033" s="211">
        <f t="shared" si="342"/>
        <v>1652.0474480752623</v>
      </c>
      <c r="Q1033" s="211">
        <v>9673</v>
      </c>
      <c r="R1033" s="30" t="s">
        <v>565</v>
      </c>
      <c r="S1033" s="51"/>
      <c r="T1033" s="20"/>
      <c r="U1033" s="20"/>
    </row>
    <row r="1034" spans="1:21" s="21" customFormat="1" ht="30" customHeight="1" x14ac:dyDescent="0.25">
      <c r="A1034" s="212">
        <f>IF(B1034&lt;&gt;"",MAX(A$1:A1033)+1,"")</f>
        <v>923</v>
      </c>
      <c r="B1034" s="223" t="s">
        <v>2137</v>
      </c>
      <c r="C1034" s="210">
        <v>1985</v>
      </c>
      <c r="D1034" s="212" t="s">
        <v>1844</v>
      </c>
      <c r="E1034" s="210" t="s">
        <v>109</v>
      </c>
      <c r="F1034" s="210">
        <v>9</v>
      </c>
      <c r="G1034" s="210">
        <v>2</v>
      </c>
      <c r="H1034" s="211">
        <v>4292</v>
      </c>
      <c r="I1034" s="211">
        <v>0</v>
      </c>
      <c r="J1034" s="211">
        <v>3667.9</v>
      </c>
      <c r="K1034" s="211">
        <f t="shared" si="343"/>
        <v>7270000</v>
      </c>
      <c r="L1034" s="211">
        <v>0</v>
      </c>
      <c r="M1034" s="211">
        <v>0</v>
      </c>
      <c r="N1034" s="211">
        <v>0</v>
      </c>
      <c r="O1034" s="211">
        <f>IFERROR(
  IF(LOOKUP(2,1/($R$16:$R1034&lt;&gt;""),$R$16:$R1034)="12.2026",
    VLOOKUP(LOOKUP(2,1/($B$16:$B1034&lt;&gt;""),$B$16:$B1034), [1]Лист1!$C$12:$D$1205, 2, 0),
  IF(LOOKUP(2,1/($R$16:$R1034&lt;&gt;""),$R$16:$R1034)="12.2027",
    VLOOKUP(LOOKUP(2,1/($B$16:$B1034&lt;&gt;""),$B$16:$B1034), [1]Лист1!$C$1209:$D$2016, 2, 0),
  IF(LOOKUP(2,1/($R$16:$R1034&lt;&gt;""),$R$16:$R1034)="12.2028",
    VLOOKUP(LOOKUP(2,1/($B$16:$B1034&lt;&gt;""),$B$16:$B1034), [1]Лист1!$C$2020:$D$2907, 2, 0),
  ""))), "")</f>
        <v>7270000</v>
      </c>
      <c r="P1034" s="211">
        <f t="shared" si="342"/>
        <v>1693.8490214352282</v>
      </c>
      <c r="Q1034" s="211">
        <v>9673</v>
      </c>
      <c r="R1034" s="30" t="s">
        <v>565</v>
      </c>
      <c r="S1034" s="51"/>
      <c r="T1034" s="20"/>
      <c r="U1034" s="20"/>
    </row>
    <row r="1035" spans="1:21" s="21" customFormat="1" ht="30" customHeight="1" x14ac:dyDescent="0.25">
      <c r="A1035" s="309">
        <f>IF(B1035&lt;&gt;"",MAX(A$1:A1034)+1,"")</f>
        <v>924</v>
      </c>
      <c r="B1035" s="317" t="s">
        <v>1003</v>
      </c>
      <c r="C1035" s="354">
        <v>1972</v>
      </c>
      <c r="D1035" s="354" t="s">
        <v>1844</v>
      </c>
      <c r="E1035" s="354" t="s">
        <v>16</v>
      </c>
      <c r="F1035" s="354">
        <v>5</v>
      </c>
      <c r="G1035" s="354">
        <v>4</v>
      </c>
      <c r="H1035" s="311">
        <v>3620.1</v>
      </c>
      <c r="I1035" s="311">
        <v>0</v>
      </c>
      <c r="J1035" s="311">
        <v>3348.7</v>
      </c>
      <c r="K1035" s="211">
        <f t="shared" ref="K1035" si="344">SUM(L1035:O1035)</f>
        <v>110295.54</v>
      </c>
      <c r="L1035" s="211">
        <v>0</v>
      </c>
      <c r="M1035" s="211">
        <v>0</v>
      </c>
      <c r="N1035" s="211">
        <v>0</v>
      </c>
      <c r="O1035" s="211">
        <f>IFERROR(
  IF(LOOKUP(2,1/($R$16:$R1035&lt;&gt;""),$R$16:$R1035)="12.2026",
    VLOOKUP(LOOKUP(2,1/($B$16:$B1035&lt;&gt;""),$B$16:$B1035), [1]Лист1!$C$12:$D$1205, 2, 0),
  IF(LOOKUP(2,1/($R$16:$R1035&lt;&gt;""),$R$16:$R1035)="12.2027",
    VLOOKUP(LOOKUP(2,1/($B$16:$B1035&lt;&gt;""),$B$16:$B1035), [1]Лист1!$C$1209:$D$2016, 2, 0),
  IF(LOOKUP(2,1/($R$16:$R1035&lt;&gt;""),$R$16:$R1035)="12.2028",
    VLOOKUP(LOOKUP(2,1/($B$16:$B1035&lt;&gt;""),$B$16:$B1035), [1]Лист1!$C$2020:$D$2907, 2, 0),
  ""))), "")</f>
        <v>110295.54</v>
      </c>
      <c r="P1035" s="211">
        <f t="shared" ref="P1035" si="345">K1035/H1035</f>
        <v>30.467539570730089</v>
      </c>
      <c r="Q1035" s="211">
        <v>9673</v>
      </c>
      <c r="R1035" s="218" t="s">
        <v>565</v>
      </c>
      <c r="S1035" s="51"/>
      <c r="T1035" s="20"/>
      <c r="U1035" s="20"/>
    </row>
    <row r="1036" spans="1:21" s="21" customFormat="1" ht="30" customHeight="1" x14ac:dyDescent="0.25">
      <c r="A1036" s="310"/>
      <c r="B1036" s="318"/>
      <c r="C1036" s="355"/>
      <c r="D1036" s="355"/>
      <c r="E1036" s="355"/>
      <c r="F1036" s="355"/>
      <c r="G1036" s="355"/>
      <c r="H1036" s="312"/>
      <c r="I1036" s="312"/>
      <c r="J1036" s="312"/>
      <c r="K1036" s="211">
        <f t="shared" si="343"/>
        <v>25279133.939999998</v>
      </c>
      <c r="L1036" s="211">
        <v>0</v>
      </c>
      <c r="M1036" s="211">
        <v>0</v>
      </c>
      <c r="N1036" s="211">
        <v>0</v>
      </c>
      <c r="O1036" s="211">
        <f>IFERROR(
  IF(LOOKUP(2,1/($R$16:$R1036&lt;&gt;""),$R$16:$R1036)="12.2026",
    VLOOKUP(LOOKUP(2,1/($B$16:$B1036&lt;&gt;""),$B$16:$B1036), [1]Лист1!$C$12:$D$1205, 2, 0),
  IF(LOOKUP(2,1/($R$16:$R1036&lt;&gt;""),$R$16:$R1036)="12.2027",
    VLOOKUP(LOOKUP(2,1/($B$16:$B1036&lt;&gt;""),$B$16:$B1036), [1]Лист1!$C$1209:$D$2016, 2, 0),
  IF(LOOKUP(2,1/($R$16:$R1036&lt;&gt;""),$R$16:$R1036)="12.2028",
    VLOOKUP(LOOKUP(2,1/($B$16:$B1036&lt;&gt;""),$B$16:$B1036), [1]Лист1!$C$2020:$D$2907, 2, 0),
  ""))), "")</f>
        <v>25279133.939999998</v>
      </c>
      <c r="P1036" s="211">
        <f>K1036/H1035</f>
        <v>6982.9932709041186</v>
      </c>
      <c r="Q1036" s="211">
        <v>9673</v>
      </c>
      <c r="R1036" s="218" t="s">
        <v>563</v>
      </c>
      <c r="S1036" s="51"/>
      <c r="T1036" s="20"/>
      <c r="U1036" s="20"/>
    </row>
    <row r="1037" spans="1:21" ht="30" customHeight="1" x14ac:dyDescent="0.25">
      <c r="A1037" s="212">
        <f>IF(B1037&lt;&gt;"",MAX(A$1:A1036)+1,"")</f>
        <v>925</v>
      </c>
      <c r="B1037" s="223" t="s">
        <v>1059</v>
      </c>
      <c r="C1037" s="221">
        <v>1970</v>
      </c>
      <c r="D1037" s="221" t="s">
        <v>1844</v>
      </c>
      <c r="E1037" s="221" t="s">
        <v>16</v>
      </c>
      <c r="F1037" s="221">
        <v>5</v>
      </c>
      <c r="G1037" s="221">
        <v>6</v>
      </c>
      <c r="H1037" s="191">
        <v>4864.8</v>
      </c>
      <c r="I1037" s="191">
        <v>142.1</v>
      </c>
      <c r="J1037" s="191">
        <v>4333.3</v>
      </c>
      <c r="K1037" s="211">
        <f t="shared" ref="K1037" si="346">SUM(L1037:O1037)</f>
        <v>35504977</v>
      </c>
      <c r="L1037" s="211">
        <v>0</v>
      </c>
      <c r="M1037" s="211">
        <v>0</v>
      </c>
      <c r="N1037" s="211">
        <v>0</v>
      </c>
      <c r="O1037" s="211">
        <f>IFERROR(
  IF(LOOKUP(2,1/($R$16:$R1037&lt;&gt;""),$R$16:$R1037)="12.2026",
    VLOOKUP(LOOKUP(2,1/($B$16:$B1037&lt;&gt;""),$B$16:$B1037), [1]Лист1!$C$12:$D$1205, 2, 0),
  IF(LOOKUP(2,1/($R$16:$R1037&lt;&gt;""),$R$16:$R1037)="12.2027",
    VLOOKUP(LOOKUP(2,1/($B$16:$B1037&lt;&gt;""),$B$16:$B1037), [1]Лист1!$C$1209:$D$2016, 2, 0),
  IF(LOOKUP(2,1/($R$16:$R1037&lt;&gt;""),$R$16:$R1037)="12.2028",
    VLOOKUP(LOOKUP(2,1/($B$16:$B1037&lt;&gt;""),$B$16:$B1037), [1]Лист1!$C$2020:$D$2907, 2, 0),
  ""))), "")</f>
        <v>35504977</v>
      </c>
      <c r="P1037" s="211">
        <f t="shared" ref="P1037" si="347">K1037/H1037</f>
        <v>7298.3425834566679</v>
      </c>
      <c r="Q1037" s="211">
        <v>9673</v>
      </c>
      <c r="R1037" s="218" t="s">
        <v>563</v>
      </c>
    </row>
    <row r="1038" spans="1:21" s="21" customFormat="1" ht="30" customHeight="1" x14ac:dyDescent="0.25">
      <c r="A1038" s="309">
        <f>IF(B1038&lt;&gt;"",MAX(A$1:A1037)+1,"")</f>
        <v>926</v>
      </c>
      <c r="B1038" s="317" t="s">
        <v>1004</v>
      </c>
      <c r="C1038" s="354">
        <v>1969</v>
      </c>
      <c r="D1038" s="354" t="s">
        <v>1844</v>
      </c>
      <c r="E1038" s="354" t="s">
        <v>16</v>
      </c>
      <c r="F1038" s="354">
        <v>5</v>
      </c>
      <c r="G1038" s="354">
        <v>6</v>
      </c>
      <c r="H1038" s="311">
        <v>4841</v>
      </c>
      <c r="I1038" s="311">
        <v>0</v>
      </c>
      <c r="J1038" s="311">
        <v>4456.7</v>
      </c>
      <c r="K1038" s="211">
        <f t="shared" ref="K1038" si="348">SUM(L1038:O1038)</f>
        <v>153251.34</v>
      </c>
      <c r="L1038" s="211">
        <v>0</v>
      </c>
      <c r="M1038" s="211">
        <v>0</v>
      </c>
      <c r="N1038" s="211">
        <v>0</v>
      </c>
      <c r="O1038" s="211">
        <f>IFERROR(
  IF(LOOKUP(2,1/($R$16:$R1038&lt;&gt;""),$R$16:$R1038)="12.2026",
    VLOOKUP(LOOKUP(2,1/($B$16:$B1038&lt;&gt;""),$B$16:$B1038), [1]Лист1!$C$12:$D$1205, 2, 0),
  IF(LOOKUP(2,1/($R$16:$R1038&lt;&gt;""),$R$16:$R1038)="12.2027",
    VLOOKUP(LOOKUP(2,1/($B$16:$B1038&lt;&gt;""),$B$16:$B1038), [1]Лист1!$C$1209:$D$2016, 2, 0),
  IF(LOOKUP(2,1/($R$16:$R1038&lt;&gt;""),$R$16:$R1038)="12.2028",
    VLOOKUP(LOOKUP(2,1/($B$16:$B1038&lt;&gt;""),$B$16:$B1038), [1]Лист1!$C$2020:$D$2907, 2, 0),
  ""))), "")</f>
        <v>153251.34</v>
      </c>
      <c r="P1038" s="211">
        <f t="shared" ref="P1038" si="349">K1038/H1038</f>
        <v>31.656959305928527</v>
      </c>
      <c r="Q1038" s="211">
        <v>9673</v>
      </c>
      <c r="R1038" s="218" t="s">
        <v>565</v>
      </c>
      <c r="S1038" s="51"/>
      <c r="T1038" s="20"/>
      <c r="U1038" s="20"/>
    </row>
    <row r="1039" spans="1:21" s="21" customFormat="1" ht="30" customHeight="1" x14ac:dyDescent="0.25">
      <c r="A1039" s="310"/>
      <c r="B1039" s="318"/>
      <c r="C1039" s="355"/>
      <c r="D1039" s="355"/>
      <c r="E1039" s="355"/>
      <c r="F1039" s="355"/>
      <c r="G1039" s="355"/>
      <c r="H1039" s="312"/>
      <c r="I1039" s="312"/>
      <c r="J1039" s="312"/>
      <c r="K1039" s="211">
        <f t="shared" si="343"/>
        <v>36815260</v>
      </c>
      <c r="L1039" s="211">
        <v>0</v>
      </c>
      <c r="M1039" s="211">
        <v>0</v>
      </c>
      <c r="N1039" s="211">
        <v>0</v>
      </c>
      <c r="O1039" s="211">
        <f>IFERROR(
  IF(LOOKUP(2,1/($R$16:$R1039&lt;&gt;""),$R$16:$R1039)="12.2026",
    VLOOKUP(LOOKUP(2,1/($B$16:$B1039&lt;&gt;""),$B$16:$B1039), [1]Лист1!$C$12:$D$1205, 2, 0),
  IF(LOOKUP(2,1/($R$16:$R1039&lt;&gt;""),$R$16:$R1039)="12.2027",
    VLOOKUP(LOOKUP(2,1/($B$16:$B1039&lt;&gt;""),$B$16:$B1039), [1]Лист1!$C$1209:$D$2016, 2, 0),
  IF(LOOKUP(2,1/($R$16:$R1039&lt;&gt;""),$R$16:$R1039)="12.2028",
    VLOOKUP(LOOKUP(2,1/($B$16:$B1039&lt;&gt;""),$B$16:$B1039), [1]Лист1!$C$2020:$D$2907, 2, 0),
  ""))), "")</f>
        <v>36815260</v>
      </c>
      <c r="P1039" s="211">
        <f>K1039/H1038</f>
        <v>7604.8874199545553</v>
      </c>
      <c r="Q1039" s="211">
        <v>9673</v>
      </c>
      <c r="R1039" s="218" t="s">
        <v>563</v>
      </c>
      <c r="S1039" s="51"/>
      <c r="T1039" s="20"/>
      <c r="U1039" s="20"/>
    </row>
    <row r="1040" spans="1:21" s="21" customFormat="1" ht="30" customHeight="1" x14ac:dyDescent="0.25">
      <c r="A1040" s="212">
        <f>IF(B1040&lt;&gt;"",MAX(A$1:A1039)+1,"")</f>
        <v>927</v>
      </c>
      <c r="B1040" s="223" t="s">
        <v>1042</v>
      </c>
      <c r="C1040" s="50">
        <v>1969</v>
      </c>
      <c r="D1040" s="212" t="s">
        <v>1844</v>
      </c>
      <c r="E1040" s="50" t="s">
        <v>16</v>
      </c>
      <c r="F1040" s="50">
        <v>5</v>
      </c>
      <c r="G1040" s="50">
        <v>6</v>
      </c>
      <c r="H1040" s="211">
        <v>4837.8999999999996</v>
      </c>
      <c r="I1040" s="211">
        <v>0</v>
      </c>
      <c r="J1040" s="211">
        <v>4445.3999999999996</v>
      </c>
      <c r="K1040" s="211">
        <f t="shared" si="343"/>
        <v>136744.79</v>
      </c>
      <c r="L1040" s="211">
        <v>0</v>
      </c>
      <c r="M1040" s="211">
        <v>0</v>
      </c>
      <c r="N1040" s="211">
        <v>0</v>
      </c>
      <c r="O1040" s="211">
        <f>IFERROR(
  IF(LOOKUP(2,1/($R$16:$R1040&lt;&gt;""),$R$16:$R1040)="12.2026",
    VLOOKUP(LOOKUP(2,1/($B$16:$B1040&lt;&gt;""),$B$16:$B1040), [1]Лист1!$C$12:$D$1205, 2, 0),
  IF(LOOKUP(2,1/($R$16:$R1040&lt;&gt;""),$R$16:$R1040)="12.2027",
    VLOOKUP(LOOKUP(2,1/($B$16:$B1040&lt;&gt;""),$B$16:$B1040), [1]Лист1!$C$1209:$D$2016, 2, 0),
  IF(LOOKUP(2,1/($R$16:$R1040&lt;&gt;""),$R$16:$R1040)="12.2028",
    VLOOKUP(LOOKUP(2,1/($B$16:$B1040&lt;&gt;""),$B$16:$B1040), [1]Лист1!$C$2020:$D$2907, 2, 0),
  ""))), "")</f>
        <v>136744.79</v>
      </c>
      <c r="P1040" s="211">
        <f t="shared" si="342"/>
        <v>28.265319663490363</v>
      </c>
      <c r="Q1040" s="211">
        <v>9673</v>
      </c>
      <c r="R1040" s="218" t="s">
        <v>564</v>
      </c>
      <c r="S1040" s="51"/>
      <c r="T1040" s="20"/>
      <c r="U1040" s="20"/>
    </row>
    <row r="1041" spans="1:21" s="21" customFormat="1" ht="30" customHeight="1" x14ac:dyDescent="0.25">
      <c r="A1041" s="212">
        <f>IF(B1041&lt;&gt;"",MAX(A$1:A1040)+1,"")</f>
        <v>928</v>
      </c>
      <c r="B1041" s="223" t="s">
        <v>1043</v>
      </c>
      <c r="C1041" s="50">
        <v>1970</v>
      </c>
      <c r="D1041" s="212" t="s">
        <v>1844</v>
      </c>
      <c r="E1041" s="50" t="s">
        <v>16</v>
      </c>
      <c r="F1041" s="50">
        <v>5</v>
      </c>
      <c r="G1041" s="50">
        <v>6</v>
      </c>
      <c r="H1041" s="211">
        <v>4891.6000000000004</v>
      </c>
      <c r="I1041" s="211">
        <v>92</v>
      </c>
      <c r="J1041" s="211">
        <v>4401.7</v>
      </c>
      <c r="K1041" s="211">
        <f t="shared" si="343"/>
        <v>137931.6</v>
      </c>
      <c r="L1041" s="211">
        <v>0</v>
      </c>
      <c r="M1041" s="211">
        <v>0</v>
      </c>
      <c r="N1041" s="211">
        <v>0</v>
      </c>
      <c r="O1041" s="211">
        <f>IFERROR(
  IF(LOOKUP(2,1/($R$16:$R1041&lt;&gt;""),$R$16:$R1041)="12.2026",
    VLOOKUP(LOOKUP(2,1/($B$16:$B1041&lt;&gt;""),$B$16:$B1041), [1]Лист1!$C$12:$D$1205, 2, 0),
  IF(LOOKUP(2,1/($R$16:$R1041&lt;&gt;""),$R$16:$R1041)="12.2027",
    VLOOKUP(LOOKUP(2,1/($B$16:$B1041&lt;&gt;""),$B$16:$B1041), [1]Лист1!$C$1209:$D$2016, 2, 0),
  IF(LOOKUP(2,1/($R$16:$R1041&lt;&gt;""),$R$16:$R1041)="12.2028",
    VLOOKUP(LOOKUP(2,1/($B$16:$B1041&lt;&gt;""),$B$16:$B1041), [1]Лист1!$C$2020:$D$2907, 2, 0),
  ""))), "")</f>
        <v>137931.6</v>
      </c>
      <c r="P1041" s="211">
        <f t="shared" si="342"/>
        <v>28.197644942350152</v>
      </c>
      <c r="Q1041" s="211">
        <v>9673</v>
      </c>
      <c r="R1041" s="218" t="s">
        <v>564</v>
      </c>
      <c r="S1041" s="51"/>
      <c r="T1041" s="20"/>
      <c r="U1041" s="20"/>
    </row>
    <row r="1042" spans="1:21" s="21" customFormat="1" ht="30" customHeight="1" x14ac:dyDescent="0.25">
      <c r="A1042" s="212">
        <f>IF(B1042&lt;&gt;"",MAX(A$1:A1041)+1,"")</f>
        <v>929</v>
      </c>
      <c r="B1042" s="223" t="s">
        <v>1044</v>
      </c>
      <c r="C1042" s="50">
        <v>1970</v>
      </c>
      <c r="D1042" s="212" t="s">
        <v>1844</v>
      </c>
      <c r="E1042" s="50" t="s">
        <v>16</v>
      </c>
      <c r="F1042" s="50">
        <v>5</v>
      </c>
      <c r="G1042" s="50">
        <v>6</v>
      </c>
      <c r="H1042" s="211">
        <v>4796.3999999999996</v>
      </c>
      <c r="I1042" s="211">
        <v>234.7</v>
      </c>
      <c r="J1042" s="211">
        <v>4196.2</v>
      </c>
      <c r="K1042" s="211">
        <f t="shared" si="343"/>
        <v>135827.60999999999</v>
      </c>
      <c r="L1042" s="211">
        <v>0</v>
      </c>
      <c r="M1042" s="211">
        <v>0</v>
      </c>
      <c r="N1042" s="211">
        <v>0</v>
      </c>
      <c r="O1042" s="211">
        <f>IFERROR(
  IF(LOOKUP(2,1/($R$16:$R1042&lt;&gt;""),$R$16:$R1042)="12.2026",
    VLOOKUP(LOOKUP(2,1/($B$16:$B1042&lt;&gt;""),$B$16:$B1042), [1]Лист1!$C$12:$D$1205, 2, 0),
  IF(LOOKUP(2,1/($R$16:$R1042&lt;&gt;""),$R$16:$R1042)="12.2027",
    VLOOKUP(LOOKUP(2,1/($B$16:$B1042&lt;&gt;""),$B$16:$B1042), [1]Лист1!$C$1209:$D$2016, 2, 0),
  IF(LOOKUP(2,1/($R$16:$R1042&lt;&gt;""),$R$16:$R1042)="12.2028",
    VLOOKUP(LOOKUP(2,1/($B$16:$B1042&lt;&gt;""),$B$16:$B1042), [1]Лист1!$C$2020:$D$2907, 2, 0),
  ""))), "")</f>
        <v>135827.60999999999</v>
      </c>
      <c r="P1042" s="211">
        <f t="shared" si="342"/>
        <v>28.31865774330748</v>
      </c>
      <c r="Q1042" s="211">
        <v>9673</v>
      </c>
      <c r="R1042" s="218" t="s">
        <v>564</v>
      </c>
      <c r="S1042" s="51"/>
      <c r="T1042" s="20"/>
      <c r="U1042" s="20"/>
    </row>
    <row r="1043" spans="1:21" s="21" customFormat="1" ht="30" customHeight="1" x14ac:dyDescent="0.25">
      <c r="A1043" s="309">
        <f>IF(B1043&lt;&gt;"",MAX(A$1:A1042)+1,"")</f>
        <v>930</v>
      </c>
      <c r="B1043" s="317" t="s">
        <v>1005</v>
      </c>
      <c r="C1043" s="354">
        <v>1970</v>
      </c>
      <c r="D1043" s="354" t="s">
        <v>1844</v>
      </c>
      <c r="E1043" s="354" t="s">
        <v>16</v>
      </c>
      <c r="F1043" s="354">
        <v>5</v>
      </c>
      <c r="G1043" s="354">
        <v>6</v>
      </c>
      <c r="H1043" s="311">
        <v>4836.1000000000004</v>
      </c>
      <c r="I1043" s="311">
        <v>0</v>
      </c>
      <c r="J1043" s="311">
        <v>4445.8</v>
      </c>
      <c r="K1043" s="211">
        <f t="shared" ref="K1043" si="350">SUM(L1043:O1043)</f>
        <v>123895.48</v>
      </c>
      <c r="L1043" s="211">
        <v>0</v>
      </c>
      <c r="M1043" s="211">
        <v>0</v>
      </c>
      <c r="N1043" s="211">
        <v>0</v>
      </c>
      <c r="O1043" s="211">
        <f>IFERROR(
  IF(LOOKUP(2,1/($R$16:$R1043&lt;&gt;""),$R$16:$R1043)="12.2026",
    VLOOKUP(LOOKUP(2,1/($B$16:$B1043&lt;&gt;""),$B$16:$B1043), [1]Лист1!$C$12:$D$1205, 2, 0),
  IF(LOOKUP(2,1/($R$16:$R1043&lt;&gt;""),$R$16:$R1043)="12.2027",
    VLOOKUP(LOOKUP(2,1/($B$16:$B1043&lt;&gt;""),$B$16:$B1043), [1]Лист1!$C$1209:$D$2016, 2, 0),
  IF(LOOKUP(2,1/($R$16:$R1043&lt;&gt;""),$R$16:$R1043)="12.2028",
    VLOOKUP(LOOKUP(2,1/($B$16:$B1043&lt;&gt;""),$B$16:$B1043), [1]Лист1!$C$2020:$D$2907, 2, 0),
  ""))), "")</f>
        <v>123895.48</v>
      </c>
      <c r="P1043" s="211">
        <f t="shared" ref="P1043" si="351">K1043/H1043</f>
        <v>25.618882984222822</v>
      </c>
      <c r="Q1043" s="211">
        <v>9673</v>
      </c>
      <c r="R1043" s="218" t="s">
        <v>565</v>
      </c>
      <c r="S1043" s="51"/>
      <c r="T1043" s="20"/>
      <c r="U1043" s="20"/>
    </row>
    <row r="1044" spans="1:21" s="21" customFormat="1" ht="30" customHeight="1" x14ac:dyDescent="0.25">
      <c r="A1044" s="310"/>
      <c r="B1044" s="318"/>
      <c r="C1044" s="355"/>
      <c r="D1044" s="355"/>
      <c r="E1044" s="355"/>
      <c r="F1044" s="355"/>
      <c r="G1044" s="355"/>
      <c r="H1044" s="312"/>
      <c r="I1044" s="312"/>
      <c r="J1044" s="312"/>
      <c r="K1044" s="211">
        <f t="shared" si="343"/>
        <v>33434499.52</v>
      </c>
      <c r="L1044" s="211">
        <v>0</v>
      </c>
      <c r="M1044" s="211">
        <v>0</v>
      </c>
      <c r="N1044" s="211">
        <v>0</v>
      </c>
      <c r="O1044" s="211">
        <f>IFERROR(
  IF(LOOKUP(2,1/($R$16:$R1044&lt;&gt;""),$R$16:$R1044)="12.2026",
    VLOOKUP(LOOKUP(2,1/($B$16:$B1044&lt;&gt;""),$B$16:$B1044), [1]Лист1!$C$12:$D$1205, 2, 0),
  IF(LOOKUP(2,1/($R$16:$R1044&lt;&gt;""),$R$16:$R1044)="12.2027",
    VLOOKUP(LOOKUP(2,1/($B$16:$B1044&lt;&gt;""),$B$16:$B1044), [1]Лист1!$C$1209:$D$2016, 2, 0),
  IF(LOOKUP(2,1/($R$16:$R1044&lt;&gt;""),$R$16:$R1044)="12.2028",
    VLOOKUP(LOOKUP(2,1/($B$16:$B1044&lt;&gt;""),$B$16:$B1044), [1]Лист1!$C$2020:$D$2907, 2, 0),
  ""))), "")</f>
        <v>33434499.52</v>
      </c>
      <c r="P1044" s="211">
        <f>K1044/H1043</f>
        <v>6913.5252620913543</v>
      </c>
      <c r="Q1044" s="211">
        <v>9673</v>
      </c>
      <c r="R1044" s="218" t="s">
        <v>563</v>
      </c>
      <c r="S1044" s="51"/>
      <c r="T1044" s="20"/>
      <c r="U1044" s="20"/>
    </row>
    <row r="1045" spans="1:21" s="147" customFormat="1" ht="30" customHeight="1" x14ac:dyDescent="0.25">
      <c r="A1045" s="309">
        <f>IF(B1045&lt;&gt;"",MAX(A$1:A1044)+1,"")</f>
        <v>931</v>
      </c>
      <c r="B1045" s="317" t="s">
        <v>1006</v>
      </c>
      <c r="C1045" s="354">
        <v>1969</v>
      </c>
      <c r="D1045" s="354" t="s">
        <v>1844</v>
      </c>
      <c r="E1045" s="354" t="s">
        <v>16</v>
      </c>
      <c r="F1045" s="354">
        <v>5</v>
      </c>
      <c r="G1045" s="354">
        <v>6</v>
      </c>
      <c r="H1045" s="311">
        <v>4807</v>
      </c>
      <c r="I1045" s="311">
        <v>92.4</v>
      </c>
      <c r="J1045" s="311">
        <v>4320.3</v>
      </c>
      <c r="K1045" s="255">
        <f t="shared" ref="K1045" si="352">SUM(L1045:O1045)</f>
        <v>155790.79999999999</v>
      </c>
      <c r="L1045" s="255">
        <v>0</v>
      </c>
      <c r="M1045" s="255">
        <v>0</v>
      </c>
      <c r="N1045" s="255">
        <v>0</v>
      </c>
      <c r="O1045" s="255">
        <f>IFERROR(
  IF(LOOKUP(2,1/($R$16:$R1045&lt;&gt;""),$R$16:$R1045)="12.2026",
    VLOOKUP(LOOKUP(2,1/($B$16:$B1045&lt;&gt;""),$B$16:$B1045), [1]Лист1!$C$12:$D$1205, 2, 0),
  IF(LOOKUP(2,1/($R$16:$R1045&lt;&gt;""),$R$16:$R1045)="12.2027",
    VLOOKUP(LOOKUP(2,1/($B$16:$B1045&lt;&gt;""),$B$16:$B1045), [1]Лист1!$C$1209:$D$2016, 2, 0),
  IF(LOOKUP(2,1/($R$16:$R1045&lt;&gt;""),$R$16:$R1045)="12.2028",
    VLOOKUP(LOOKUP(2,1/($B$16:$B1045&lt;&gt;""),$B$16:$B1045), [1]Лист1!$C$2020:$D$2907, 2, 0),
  ""))), "")</f>
        <v>155790.79999999999</v>
      </c>
      <c r="P1045" s="255">
        <f t="shared" ref="P1045" si="353">K1045/H1045</f>
        <v>32.409153318077799</v>
      </c>
      <c r="Q1045" s="255">
        <v>9673</v>
      </c>
      <c r="R1045" s="101" t="s">
        <v>565</v>
      </c>
      <c r="S1045" s="306"/>
      <c r="T1045" s="146"/>
      <c r="U1045" s="146"/>
    </row>
    <row r="1046" spans="1:21" s="21" customFormat="1" ht="30" customHeight="1" x14ac:dyDescent="0.25">
      <c r="A1046" s="310"/>
      <c r="B1046" s="318"/>
      <c r="C1046" s="355"/>
      <c r="D1046" s="355"/>
      <c r="E1046" s="355"/>
      <c r="F1046" s="355"/>
      <c r="G1046" s="355"/>
      <c r="H1046" s="312"/>
      <c r="I1046" s="312"/>
      <c r="J1046" s="312"/>
      <c r="K1046" s="282">
        <f t="shared" si="343"/>
        <v>36934468.990000002</v>
      </c>
      <c r="L1046" s="282">
        <v>0</v>
      </c>
      <c r="M1046" s="282">
        <v>0</v>
      </c>
      <c r="N1046" s="282">
        <v>0</v>
      </c>
      <c r="O1046" s="282">
        <f>IFERROR(
  IF(LOOKUP(2,1/($R$16:$R1046&lt;&gt;""),$R$16:$R1046)="12.2026",
    VLOOKUP(LOOKUP(2,1/($B$16:$B1046&lt;&gt;""),$B$16:$B1046), [1]Лист1!$C$12:$D$1205, 2, 0),
  IF(LOOKUP(2,1/($R$16:$R1046&lt;&gt;""),$R$16:$R1046)="12.2027",
    VLOOKUP(LOOKUP(2,1/($B$16:$B1046&lt;&gt;""),$B$16:$B1046), [1]Лист1!$C$1209:$D$2016, 2, 0),
  IF(LOOKUP(2,1/($R$16:$R1046&lt;&gt;""),$R$16:$R1046)="12.2028",
    VLOOKUP(LOOKUP(2,1/($B$16:$B1046&lt;&gt;""),$B$16:$B1046), [1]Лист1!$C$2020:$D$2907, 2, 0),
  ""))), "")</f>
        <v>36934468.990000002</v>
      </c>
      <c r="P1046" s="282">
        <f>K1046/H1045</f>
        <v>7683.4759704597463</v>
      </c>
      <c r="Q1046" s="282">
        <v>9673</v>
      </c>
      <c r="R1046" s="294" t="s">
        <v>563</v>
      </c>
      <c r="S1046" s="51"/>
      <c r="T1046" s="20"/>
      <c r="U1046" s="20"/>
    </row>
    <row r="1047" spans="1:21" s="33" customFormat="1" ht="30" customHeight="1" x14ac:dyDescent="0.25">
      <c r="A1047" s="212">
        <f>IF(B1047&lt;&gt;"",MAX(A$1:A1046)+1,"")</f>
        <v>932</v>
      </c>
      <c r="B1047" s="223" t="s">
        <v>1045</v>
      </c>
      <c r="C1047" s="50">
        <v>1972</v>
      </c>
      <c r="D1047" s="212" t="s">
        <v>1844</v>
      </c>
      <c r="E1047" s="50" t="s">
        <v>16</v>
      </c>
      <c r="F1047" s="50">
        <v>5</v>
      </c>
      <c r="G1047" s="50">
        <v>6</v>
      </c>
      <c r="H1047" s="211">
        <v>4861.8</v>
      </c>
      <c r="I1047" s="211">
        <v>0</v>
      </c>
      <c r="J1047" s="211">
        <v>4469.8</v>
      </c>
      <c r="K1047" s="211">
        <f t="shared" si="343"/>
        <v>137272.99</v>
      </c>
      <c r="L1047" s="211">
        <v>0</v>
      </c>
      <c r="M1047" s="211">
        <v>0</v>
      </c>
      <c r="N1047" s="211">
        <v>0</v>
      </c>
      <c r="O1047" s="211">
        <f>IFERROR(
  IF(LOOKUP(2,1/($R$16:$R1047&lt;&gt;""),$R$16:$R1047)="12.2026",
    VLOOKUP(LOOKUP(2,1/($B$16:$B1047&lt;&gt;""),$B$16:$B1047), [1]Лист1!$C$12:$D$1205, 2, 0),
  IF(LOOKUP(2,1/($R$16:$R1047&lt;&gt;""),$R$16:$R1047)="12.2027",
    VLOOKUP(LOOKUP(2,1/($B$16:$B1047&lt;&gt;""),$B$16:$B1047), [1]Лист1!$C$1209:$D$2016, 2, 0),
  IF(LOOKUP(2,1/($R$16:$R1047&lt;&gt;""),$R$16:$R1047)="12.2028",
    VLOOKUP(LOOKUP(2,1/($B$16:$B1047&lt;&gt;""),$B$16:$B1047), [1]Лист1!$C$2020:$D$2907, 2, 0),
  ""))), "")</f>
        <v>137272.99</v>
      </c>
      <c r="P1047" s="211">
        <f t="shared" si="342"/>
        <v>28.23501378090419</v>
      </c>
      <c r="Q1047" s="211">
        <v>9673</v>
      </c>
      <c r="R1047" s="218" t="s">
        <v>564</v>
      </c>
      <c r="S1047" s="32"/>
      <c r="T1047" s="32"/>
      <c r="U1047" s="32"/>
    </row>
    <row r="1048" spans="1:21" ht="30" customHeight="1" x14ac:dyDescent="0.25">
      <c r="A1048" s="212">
        <f>IF(B1048&lt;&gt;"",MAX(A$1:A1047)+1,"")</f>
        <v>933</v>
      </c>
      <c r="B1048" s="223" t="s">
        <v>2138</v>
      </c>
      <c r="C1048" s="189">
        <v>1990</v>
      </c>
      <c r="D1048" s="198" t="s">
        <v>1844</v>
      </c>
      <c r="E1048" s="189" t="s">
        <v>16</v>
      </c>
      <c r="F1048" s="189">
        <v>9</v>
      </c>
      <c r="G1048" s="189">
        <v>2</v>
      </c>
      <c r="H1048" s="191">
        <v>4361.5</v>
      </c>
      <c r="I1048" s="191">
        <v>0</v>
      </c>
      <c r="J1048" s="191">
        <v>3802.9</v>
      </c>
      <c r="K1048" s="211">
        <f t="shared" si="343"/>
        <v>7270000</v>
      </c>
      <c r="L1048" s="211">
        <v>0</v>
      </c>
      <c r="M1048" s="211">
        <v>0</v>
      </c>
      <c r="N1048" s="211">
        <v>0</v>
      </c>
      <c r="O1048" s="211">
        <f>IFERROR(
  IF(LOOKUP(2,1/($R$16:$R1048&lt;&gt;""),$R$16:$R1048)="12.2026",
    VLOOKUP(LOOKUP(2,1/($B$16:$B1048&lt;&gt;""),$B$16:$B1048), [1]Лист1!$C$12:$D$1205, 2, 0),
  IF(LOOKUP(2,1/($R$16:$R1048&lt;&gt;""),$R$16:$R1048)="12.2027",
    VLOOKUP(LOOKUP(2,1/($B$16:$B1048&lt;&gt;""),$B$16:$B1048), [1]Лист1!$C$1209:$D$2016, 2, 0),
  IF(LOOKUP(2,1/($R$16:$R1048&lt;&gt;""),$R$16:$R1048)="12.2028",
    VLOOKUP(LOOKUP(2,1/($B$16:$B1048&lt;&gt;""),$B$16:$B1048), [1]Лист1!$C$2020:$D$2907, 2, 0),
  ""))), "")</f>
        <v>7270000</v>
      </c>
      <c r="P1048" s="211">
        <f t="shared" si="342"/>
        <v>1666.8577324315029</v>
      </c>
      <c r="Q1048" s="211">
        <v>9673</v>
      </c>
      <c r="R1048" s="30" t="s">
        <v>565</v>
      </c>
    </row>
    <row r="1049" spans="1:21" s="21" customFormat="1" ht="30" customHeight="1" x14ac:dyDescent="0.25">
      <c r="A1049" s="212">
        <f>IF(B1049&lt;&gt;"",MAX(A$1:A1048)+1,"")</f>
        <v>934</v>
      </c>
      <c r="B1049" s="223" t="s">
        <v>1007</v>
      </c>
      <c r="C1049" s="50">
        <v>1958</v>
      </c>
      <c r="D1049" s="50" t="s">
        <v>1066</v>
      </c>
      <c r="E1049" s="50" t="s">
        <v>16</v>
      </c>
      <c r="F1049" s="50" t="s">
        <v>443</v>
      </c>
      <c r="G1049" s="50" t="s">
        <v>443</v>
      </c>
      <c r="H1049" s="211">
        <v>1756.06</v>
      </c>
      <c r="I1049" s="211">
        <v>163</v>
      </c>
      <c r="J1049" s="211">
        <v>1593.06</v>
      </c>
      <c r="K1049" s="211">
        <f t="shared" si="343"/>
        <v>72435.08</v>
      </c>
      <c r="L1049" s="211">
        <v>0</v>
      </c>
      <c r="M1049" s="211">
        <v>0</v>
      </c>
      <c r="N1049" s="211">
        <v>0</v>
      </c>
      <c r="O1049" s="211">
        <f>IFERROR(
  IF(LOOKUP(2,1/($R$16:$R1049&lt;&gt;""),$R$16:$R1049)="12.2026",
    VLOOKUP(LOOKUP(2,1/($B$16:$B1049&lt;&gt;""),$B$16:$B1049), [1]Лист1!$C$12:$D$1205, 2, 0),
  IF(LOOKUP(2,1/($R$16:$R1049&lt;&gt;""),$R$16:$R1049)="12.2027",
    VLOOKUP(LOOKUP(2,1/($B$16:$B1049&lt;&gt;""),$B$16:$B1049), [1]Лист1!$C$1209:$D$2016, 2, 0),
  IF(LOOKUP(2,1/($R$16:$R1049&lt;&gt;""),$R$16:$R1049)="12.2028",
    VLOOKUP(LOOKUP(2,1/($B$16:$B1049&lt;&gt;""),$B$16:$B1049), [1]Лист1!$C$2020:$D$2907, 2, 0),
  ""))), "")</f>
        <v>72435.08</v>
      </c>
      <c r="P1049" s="211">
        <f t="shared" si="342"/>
        <v>41.248636151384353</v>
      </c>
      <c r="Q1049" s="211">
        <v>9673</v>
      </c>
      <c r="R1049" s="218" t="s">
        <v>565</v>
      </c>
      <c r="S1049" s="51"/>
      <c r="T1049" s="20"/>
      <c r="U1049" s="20"/>
    </row>
    <row r="1050" spans="1:21" s="21" customFormat="1" ht="30" customHeight="1" x14ac:dyDescent="0.25">
      <c r="A1050" s="212">
        <f>IF(B1050&lt;&gt;"",MAX(A$1:A1049)+1,"")</f>
        <v>935</v>
      </c>
      <c r="B1050" s="223" t="s">
        <v>1008</v>
      </c>
      <c r="C1050" s="50">
        <v>1958</v>
      </c>
      <c r="D1050" s="50" t="s">
        <v>1066</v>
      </c>
      <c r="E1050" s="50" t="s">
        <v>16</v>
      </c>
      <c r="F1050" s="50">
        <v>3</v>
      </c>
      <c r="G1050" s="50">
        <v>3</v>
      </c>
      <c r="H1050" s="211">
        <v>2021.1</v>
      </c>
      <c r="I1050" s="211">
        <v>147.69999999999999</v>
      </c>
      <c r="J1050" s="211">
        <v>1169.5999999999999</v>
      </c>
      <c r="K1050" s="211">
        <f t="shared" si="343"/>
        <v>83554.509999999995</v>
      </c>
      <c r="L1050" s="211">
        <v>0</v>
      </c>
      <c r="M1050" s="211">
        <v>0</v>
      </c>
      <c r="N1050" s="211">
        <v>0</v>
      </c>
      <c r="O1050" s="211">
        <f>IFERROR(
  IF(LOOKUP(2,1/($R$16:$R1050&lt;&gt;""),$R$16:$R1050)="12.2026",
    VLOOKUP(LOOKUP(2,1/($B$16:$B1050&lt;&gt;""),$B$16:$B1050), [1]Лист1!$C$12:$D$1205, 2, 0),
  IF(LOOKUP(2,1/($R$16:$R1050&lt;&gt;""),$R$16:$R1050)="12.2027",
    VLOOKUP(LOOKUP(2,1/($B$16:$B1050&lt;&gt;""),$B$16:$B1050), [1]Лист1!$C$1209:$D$2016, 2, 0),
  IF(LOOKUP(2,1/($R$16:$R1050&lt;&gt;""),$R$16:$R1050)="12.2028",
    VLOOKUP(LOOKUP(2,1/($B$16:$B1050&lt;&gt;""),$B$16:$B1050), [1]Лист1!$C$2020:$D$2907, 2, 0),
  ""))), "")</f>
        <v>83554.509999999995</v>
      </c>
      <c r="P1050" s="211">
        <f t="shared" si="342"/>
        <v>41.341106328237096</v>
      </c>
      <c r="Q1050" s="211">
        <v>9673</v>
      </c>
      <c r="R1050" s="218" t="s">
        <v>565</v>
      </c>
      <c r="S1050" s="51"/>
      <c r="T1050" s="20"/>
      <c r="U1050" s="20"/>
    </row>
    <row r="1051" spans="1:21" s="21" customFormat="1" ht="30" customHeight="1" x14ac:dyDescent="0.25">
      <c r="A1051" s="212">
        <f>IF(B1051&lt;&gt;"",MAX(A$1:A1050)+1,"")</f>
        <v>936</v>
      </c>
      <c r="B1051" s="223" t="s">
        <v>491</v>
      </c>
      <c r="C1051" s="50">
        <v>1958</v>
      </c>
      <c r="D1051" s="50" t="s">
        <v>1066</v>
      </c>
      <c r="E1051" s="50" t="s">
        <v>16</v>
      </c>
      <c r="F1051" s="50">
        <v>3</v>
      </c>
      <c r="G1051" s="50">
        <v>3</v>
      </c>
      <c r="H1051" s="211">
        <v>1663.5</v>
      </c>
      <c r="I1051" s="211">
        <v>168.6</v>
      </c>
      <c r="J1051" s="211">
        <v>813.4</v>
      </c>
      <c r="K1051" s="211">
        <f t="shared" ref="K1051" si="354">SUM(L1051:O1051)</f>
        <v>38055.120000000003</v>
      </c>
      <c r="L1051" s="211">
        <v>0</v>
      </c>
      <c r="M1051" s="211">
        <v>0</v>
      </c>
      <c r="N1051" s="211">
        <v>0</v>
      </c>
      <c r="O1051" s="211">
        <f>IFERROR(
  IF(LOOKUP(2,1/($R$16:$R1051&lt;&gt;""),$R$16:$R1051)="12.2026",
    VLOOKUP(LOOKUP(2,1/($B$16:$B1051&lt;&gt;""),$B$16:$B1051), [1]Лист1!$C$12:$D$1205, 2, 0),
  IF(LOOKUP(2,1/($R$16:$R1051&lt;&gt;""),$R$16:$R1051)="12.2027",
    VLOOKUP(LOOKUP(2,1/($B$16:$B1051&lt;&gt;""),$B$16:$B1051), [1]Лист1!$C$1209:$D$2016, 2, 0),
  IF(LOOKUP(2,1/($R$16:$R1051&lt;&gt;""),$R$16:$R1051)="12.2028",
    VLOOKUP(LOOKUP(2,1/($B$16:$B1051&lt;&gt;""),$B$16:$B1051), [1]Лист1!$C$2020:$D$2907, 2, 0),
  ""))), "")</f>
        <v>38055.120000000003</v>
      </c>
      <c r="P1051" s="211">
        <f t="shared" ref="P1051" si="355">K1051/H1051</f>
        <v>22.876537421100092</v>
      </c>
      <c r="Q1051" s="211">
        <v>9673</v>
      </c>
      <c r="R1051" s="218" t="s">
        <v>565</v>
      </c>
      <c r="S1051" s="51"/>
      <c r="T1051" s="20"/>
      <c r="U1051" s="20"/>
    </row>
    <row r="1052" spans="1:21" s="33" customFormat="1" ht="30" customHeight="1" x14ac:dyDescent="0.25">
      <c r="A1052" s="212">
        <f>IF(B1052&lt;&gt;"",MAX(A$1:A1051)+1,"")</f>
        <v>937</v>
      </c>
      <c r="B1052" s="223" t="s">
        <v>2139</v>
      </c>
      <c r="C1052" s="210">
        <v>1990</v>
      </c>
      <c r="D1052" s="212" t="s">
        <v>1844</v>
      </c>
      <c r="E1052" s="210" t="s">
        <v>109</v>
      </c>
      <c r="F1052" s="210">
        <v>9</v>
      </c>
      <c r="G1052" s="210">
        <v>5</v>
      </c>
      <c r="H1052" s="211">
        <v>10819.9</v>
      </c>
      <c r="I1052" s="211">
        <v>31</v>
      </c>
      <c r="J1052" s="211">
        <v>9556.15</v>
      </c>
      <c r="K1052" s="211">
        <f t="shared" si="343"/>
        <v>17875000</v>
      </c>
      <c r="L1052" s="211">
        <v>0</v>
      </c>
      <c r="M1052" s="211">
        <v>0</v>
      </c>
      <c r="N1052" s="211">
        <v>0</v>
      </c>
      <c r="O1052" s="211">
        <f>IFERROR(
  IF(LOOKUP(2,1/($R$16:$R1052&lt;&gt;""),$R$16:$R1052)="12.2026",
    VLOOKUP(LOOKUP(2,1/($B$16:$B1052&lt;&gt;""),$B$16:$B1052), [1]Лист1!$C$12:$D$1205, 2, 0),
  IF(LOOKUP(2,1/($R$16:$R1052&lt;&gt;""),$R$16:$R1052)="12.2027",
    VLOOKUP(LOOKUP(2,1/($B$16:$B1052&lt;&gt;""),$B$16:$B1052), [1]Лист1!$C$1209:$D$2016, 2, 0),
  IF(LOOKUP(2,1/($R$16:$R1052&lt;&gt;""),$R$16:$R1052)="12.2028",
    VLOOKUP(LOOKUP(2,1/($B$16:$B1052&lt;&gt;""),$B$16:$B1052), [1]Лист1!$C$2020:$D$2907, 2, 0),
  ""))), "")</f>
        <v>17875000</v>
      </c>
      <c r="P1052" s="211">
        <f t="shared" si="342"/>
        <v>1652.0485401898354</v>
      </c>
      <c r="Q1052" s="211">
        <v>9673</v>
      </c>
      <c r="R1052" s="30" t="s">
        <v>565</v>
      </c>
      <c r="S1052" s="32"/>
      <c r="T1052" s="32"/>
      <c r="U1052" s="32"/>
    </row>
    <row r="1053" spans="1:21" s="21" customFormat="1" ht="30" customHeight="1" x14ac:dyDescent="0.25">
      <c r="A1053" s="212">
        <f>IF(B1053&lt;&gt;"",MAX(A$1:A1052)+1,"")</f>
        <v>938</v>
      </c>
      <c r="B1053" s="223" t="s">
        <v>1884</v>
      </c>
      <c r="C1053" s="50">
        <v>1995</v>
      </c>
      <c r="D1053" s="50" t="s">
        <v>1844</v>
      </c>
      <c r="E1053" s="50" t="s">
        <v>109</v>
      </c>
      <c r="F1053" s="50">
        <v>9</v>
      </c>
      <c r="G1053" s="50">
        <v>3</v>
      </c>
      <c r="H1053" s="211">
        <v>6487.8</v>
      </c>
      <c r="I1053" s="211">
        <v>63.6</v>
      </c>
      <c r="J1053" s="211">
        <v>5661.81</v>
      </c>
      <c r="K1053" s="211">
        <f t="shared" si="343"/>
        <v>10788534.98</v>
      </c>
      <c r="L1053" s="211">
        <v>0</v>
      </c>
      <c r="M1053" s="211">
        <v>0</v>
      </c>
      <c r="N1053" s="211">
        <v>0</v>
      </c>
      <c r="O1053" s="211">
        <f>IFERROR(
  IF(LOOKUP(2,1/($R$16:$R1053&lt;&gt;""),$R$16:$R1053)="12.2026",
    VLOOKUP(LOOKUP(2,1/($B$16:$B1053&lt;&gt;""),$B$16:$B1053), [1]Лист1!$C$12:$D$1205, 2, 0),
  IF(LOOKUP(2,1/($R$16:$R1053&lt;&gt;""),$R$16:$R1053)="12.2027",
    VLOOKUP(LOOKUP(2,1/($B$16:$B1053&lt;&gt;""),$B$16:$B1053), [1]Лист1!$C$1209:$D$2016, 2, 0),
  IF(LOOKUP(2,1/($R$16:$R1053&lt;&gt;""),$R$16:$R1053)="12.2028",
    VLOOKUP(LOOKUP(2,1/($B$16:$B1053&lt;&gt;""),$B$16:$B1053), [1]Лист1!$C$2020:$D$2907, 2, 0),
  ""))), "")</f>
        <v>10788534.98</v>
      </c>
      <c r="P1053" s="211">
        <f t="shared" si="342"/>
        <v>1662.895739696045</v>
      </c>
      <c r="Q1053" s="211">
        <v>9673</v>
      </c>
      <c r="R1053" s="218" t="s">
        <v>565</v>
      </c>
      <c r="S1053" s="51"/>
      <c r="T1053" s="20"/>
      <c r="U1053" s="20"/>
    </row>
    <row r="1054" spans="1:21" s="21" customFormat="1" ht="30" customHeight="1" x14ac:dyDescent="0.25">
      <c r="A1054" s="212">
        <f>IF(B1054&lt;&gt;"",MAX(A$1:A1053)+1,"")</f>
        <v>939</v>
      </c>
      <c r="B1054" s="223" t="s">
        <v>1885</v>
      </c>
      <c r="C1054" s="50">
        <v>1991</v>
      </c>
      <c r="D1054" s="50" t="s">
        <v>1844</v>
      </c>
      <c r="E1054" s="50" t="s">
        <v>109</v>
      </c>
      <c r="F1054" s="50">
        <v>9</v>
      </c>
      <c r="G1054" s="50">
        <v>3</v>
      </c>
      <c r="H1054" s="211">
        <v>6530</v>
      </c>
      <c r="I1054" s="211">
        <v>0</v>
      </c>
      <c r="J1054" s="211">
        <v>5783.5</v>
      </c>
      <c r="K1054" s="211">
        <f t="shared" si="343"/>
        <v>10779642.880000001</v>
      </c>
      <c r="L1054" s="211">
        <v>0</v>
      </c>
      <c r="M1054" s="211">
        <v>0</v>
      </c>
      <c r="N1054" s="211">
        <v>0</v>
      </c>
      <c r="O1054" s="211">
        <f>IFERROR(
  IF(LOOKUP(2,1/($R$16:$R1054&lt;&gt;""),$R$16:$R1054)="12.2026",
    VLOOKUP(LOOKUP(2,1/($B$16:$B1054&lt;&gt;""),$B$16:$B1054), [1]Лист1!$C$12:$D$1205, 2, 0),
  IF(LOOKUP(2,1/($R$16:$R1054&lt;&gt;""),$R$16:$R1054)="12.2027",
    VLOOKUP(LOOKUP(2,1/($B$16:$B1054&lt;&gt;""),$B$16:$B1054), [1]Лист1!$C$1209:$D$2016, 2, 0),
  IF(LOOKUP(2,1/($R$16:$R1054&lt;&gt;""),$R$16:$R1054)="12.2028",
    VLOOKUP(LOOKUP(2,1/($B$16:$B1054&lt;&gt;""),$B$16:$B1054), [1]Лист1!$C$2020:$D$2907, 2, 0),
  ""))), "")</f>
        <v>10779642.880000001</v>
      </c>
      <c r="P1054" s="211">
        <f t="shared" si="342"/>
        <v>1650.7875773353753</v>
      </c>
      <c r="Q1054" s="211">
        <v>9673</v>
      </c>
      <c r="R1054" s="218" t="s">
        <v>565</v>
      </c>
      <c r="S1054" s="51"/>
      <c r="T1054" s="20"/>
      <c r="U1054" s="20"/>
    </row>
    <row r="1055" spans="1:21" s="21" customFormat="1" ht="30" customHeight="1" x14ac:dyDescent="0.25">
      <c r="A1055" s="212">
        <f>IF(B1055&lt;&gt;"",MAX(A$1:A1054)+1,"")</f>
        <v>940</v>
      </c>
      <c r="B1055" s="223" t="s">
        <v>1046</v>
      </c>
      <c r="C1055" s="50">
        <v>1971</v>
      </c>
      <c r="D1055" s="50">
        <v>2020</v>
      </c>
      <c r="E1055" s="50" t="s">
        <v>16</v>
      </c>
      <c r="F1055" s="50">
        <v>2</v>
      </c>
      <c r="G1055" s="50">
        <v>1</v>
      </c>
      <c r="H1055" s="211">
        <v>471.1</v>
      </c>
      <c r="I1055" s="211">
        <v>0</v>
      </c>
      <c r="J1055" s="211">
        <v>327.39999999999998</v>
      </c>
      <c r="K1055" s="211">
        <f t="shared" si="343"/>
        <v>59893.18</v>
      </c>
      <c r="L1055" s="211">
        <v>0</v>
      </c>
      <c r="M1055" s="211">
        <v>0</v>
      </c>
      <c r="N1055" s="211">
        <v>0</v>
      </c>
      <c r="O1055" s="211">
        <f>IFERROR(
  IF(LOOKUP(2,1/($R$16:$R1055&lt;&gt;""),$R$16:$R1055)="12.2026",
    VLOOKUP(LOOKUP(2,1/($B$16:$B1055&lt;&gt;""),$B$16:$B1055), [1]Лист1!$C$12:$D$1205, 2, 0),
  IF(LOOKUP(2,1/($R$16:$R1055&lt;&gt;""),$R$16:$R1055)="12.2027",
    VLOOKUP(LOOKUP(2,1/($B$16:$B1055&lt;&gt;""),$B$16:$B1055), [1]Лист1!$C$1209:$D$2016, 2, 0),
  IF(LOOKUP(2,1/($R$16:$R1055&lt;&gt;""),$R$16:$R1055)="12.2028",
    VLOOKUP(LOOKUP(2,1/($B$16:$B1055&lt;&gt;""),$B$16:$B1055), [1]Лист1!$C$2020:$D$2907, 2, 0),
  ""))), "")</f>
        <v>59893.18</v>
      </c>
      <c r="P1055" s="211">
        <f t="shared" si="342"/>
        <v>127.1347484610486</v>
      </c>
      <c r="Q1055" s="211">
        <v>9673</v>
      </c>
      <c r="R1055" s="218" t="s">
        <v>564</v>
      </c>
      <c r="S1055" s="51"/>
      <c r="T1055" s="20"/>
      <c r="U1055" s="20"/>
    </row>
    <row r="1056" spans="1:21" s="21" customFormat="1" ht="30" customHeight="1" x14ac:dyDescent="0.25">
      <c r="A1056" s="212">
        <f>IF(B1056&lt;&gt;"",MAX(A$1:A1055)+1,"")</f>
        <v>941</v>
      </c>
      <c r="B1056" s="223" t="s">
        <v>125</v>
      </c>
      <c r="C1056" s="50">
        <v>1965</v>
      </c>
      <c r="D1056" s="50" t="s">
        <v>1844</v>
      </c>
      <c r="E1056" s="50" t="s">
        <v>16</v>
      </c>
      <c r="F1056" s="50" t="s">
        <v>503</v>
      </c>
      <c r="G1056" s="50" t="s">
        <v>443</v>
      </c>
      <c r="H1056" s="211">
        <v>2711.7</v>
      </c>
      <c r="I1056" s="211">
        <v>182.9</v>
      </c>
      <c r="J1056" s="211">
        <v>2528.8000000000002</v>
      </c>
      <c r="K1056" s="211">
        <f t="shared" si="343"/>
        <v>10419540.799999999</v>
      </c>
      <c r="L1056" s="211">
        <v>0</v>
      </c>
      <c r="M1056" s="211">
        <v>0</v>
      </c>
      <c r="N1056" s="211">
        <v>0</v>
      </c>
      <c r="O1056" s="211">
        <f>IFERROR(
  IF(LOOKUP(2,1/($R$16:$R1056&lt;&gt;""),$R$16:$R1056)="12.2026",
    VLOOKUP(LOOKUP(2,1/($B$16:$B1056&lt;&gt;""),$B$16:$B1056), [1]Лист1!$C$12:$D$1205, 2, 0),
  IF(LOOKUP(2,1/($R$16:$R1056&lt;&gt;""),$R$16:$R1056)="12.2027",
    VLOOKUP(LOOKUP(2,1/($B$16:$B1056&lt;&gt;""),$B$16:$B1056), [1]Лист1!$C$1209:$D$2016, 2, 0),
  IF(LOOKUP(2,1/($R$16:$R1056&lt;&gt;""),$R$16:$R1056)="12.2028",
    VLOOKUP(LOOKUP(2,1/($B$16:$B1056&lt;&gt;""),$B$16:$B1056), [1]Лист1!$C$2020:$D$2907, 2, 0),
  ""))), "")</f>
        <v>10419540.799999999</v>
      </c>
      <c r="P1056" s="211">
        <f t="shared" si="342"/>
        <v>3842.4386178412065</v>
      </c>
      <c r="Q1056" s="211">
        <v>9673</v>
      </c>
      <c r="R1056" s="218" t="s">
        <v>564</v>
      </c>
      <c r="S1056" s="51"/>
      <c r="T1056" s="20"/>
      <c r="U1056" s="20"/>
    </row>
    <row r="1057" spans="1:21" s="21" customFormat="1" ht="30" customHeight="1" x14ac:dyDescent="0.25">
      <c r="A1057" s="212">
        <f>IF(B1057&lt;&gt;"",MAX(A$1:A1056)+1,"")</f>
        <v>942</v>
      </c>
      <c r="B1057" s="223" t="s">
        <v>1009</v>
      </c>
      <c r="C1057" s="50">
        <v>1968</v>
      </c>
      <c r="D1057" s="50" t="s">
        <v>1844</v>
      </c>
      <c r="E1057" s="50" t="s">
        <v>16</v>
      </c>
      <c r="F1057" s="50">
        <v>4</v>
      </c>
      <c r="G1057" s="50">
        <v>3</v>
      </c>
      <c r="H1057" s="211">
        <v>2154.1999999999998</v>
      </c>
      <c r="I1057" s="211">
        <v>143.6</v>
      </c>
      <c r="J1057" s="211">
        <v>2010.6</v>
      </c>
      <c r="K1057" s="211">
        <f t="shared" ref="K1057:K1075" si="356">SUM(L1057:O1057)</f>
        <v>17685505.300000001</v>
      </c>
      <c r="L1057" s="211">
        <v>0</v>
      </c>
      <c r="M1057" s="211">
        <v>0</v>
      </c>
      <c r="N1057" s="211">
        <v>0</v>
      </c>
      <c r="O1057" s="211">
        <f>IFERROR(
  IF(LOOKUP(2,1/($R$16:$R1057&lt;&gt;""),$R$16:$R1057)="12.2026",
    VLOOKUP(LOOKUP(2,1/($B$16:$B1057&lt;&gt;""),$B$16:$B1057), [1]Лист1!$C$12:$D$1205, 2, 0),
  IF(LOOKUP(2,1/($R$16:$R1057&lt;&gt;""),$R$16:$R1057)="12.2027",
    VLOOKUP(LOOKUP(2,1/($B$16:$B1057&lt;&gt;""),$B$16:$B1057), [1]Лист1!$C$1209:$D$2016, 2, 0),
  IF(LOOKUP(2,1/($R$16:$R1057&lt;&gt;""),$R$16:$R1057)="12.2028",
    VLOOKUP(LOOKUP(2,1/($B$16:$B1057&lt;&gt;""),$B$16:$B1057), [1]Лист1!$C$2020:$D$2907, 2, 0),
  ""))), "")</f>
        <v>17685505.300000001</v>
      </c>
      <c r="P1057" s="211">
        <f t="shared" ref="P1057:P1075" si="357">K1057/H1057</f>
        <v>8209.7787113545637</v>
      </c>
      <c r="Q1057" s="211">
        <v>9673</v>
      </c>
      <c r="R1057" s="218" t="s">
        <v>565</v>
      </c>
      <c r="S1057" s="51"/>
      <c r="T1057" s="20"/>
      <c r="U1057" s="20"/>
    </row>
    <row r="1058" spans="1:21" s="33" customFormat="1" ht="30" customHeight="1" x14ac:dyDescent="0.25">
      <c r="A1058" s="212">
        <f>IF(B1058&lt;&gt;"",MAX(A$1:A1057)+1,"")</f>
        <v>943</v>
      </c>
      <c r="B1058" s="223" t="s">
        <v>2417</v>
      </c>
      <c r="C1058" s="212">
        <v>1961</v>
      </c>
      <c r="D1058" s="212" t="s">
        <v>1844</v>
      </c>
      <c r="E1058" s="210" t="s">
        <v>16</v>
      </c>
      <c r="F1058" s="238">
        <v>3</v>
      </c>
      <c r="G1058" s="238">
        <v>3</v>
      </c>
      <c r="H1058" s="29">
        <v>1586.2</v>
      </c>
      <c r="I1058" s="29">
        <v>0</v>
      </c>
      <c r="J1058" s="29">
        <f>H1058</f>
        <v>1586.2</v>
      </c>
      <c r="K1058" s="211">
        <f t="shared" si="356"/>
        <v>18655157.189999998</v>
      </c>
      <c r="L1058" s="211">
        <v>0</v>
      </c>
      <c r="M1058" s="211">
        <v>0</v>
      </c>
      <c r="N1058" s="211">
        <v>0</v>
      </c>
      <c r="O1058" s="211">
        <f>IFERROR(
  IF(LOOKUP(2,1/($R$16:$R1058&lt;&gt;""),$R$16:$R1058)="12.2026",
    VLOOKUP(LOOKUP(2,1/($B$16:$B1058&lt;&gt;""),$B$16:$B1058), [1]Лист1!$C$12:$D$1205, 2, 0),
  IF(LOOKUP(2,1/($R$16:$R1058&lt;&gt;""),$R$16:$R1058)="12.2027",
    VLOOKUP(LOOKUP(2,1/($B$16:$B1058&lt;&gt;""),$B$16:$B1058), [1]Лист1!$C$1209:$D$2016, 2, 0),
  IF(LOOKUP(2,1/($R$16:$R1058&lt;&gt;""),$R$16:$R1058)="12.2028",
    VLOOKUP(LOOKUP(2,1/($B$16:$B1058&lt;&gt;""),$B$16:$B1058), [1]Лист1!$C$2020:$D$2907, 2, 0),
  ""))), "")</f>
        <v>18655157.189999998</v>
      </c>
      <c r="P1058" s="211">
        <f t="shared" si="357"/>
        <v>11760.911102004789</v>
      </c>
      <c r="Q1058" s="237">
        <v>9673</v>
      </c>
      <c r="R1058" s="30" t="s">
        <v>565</v>
      </c>
      <c r="S1058" s="32"/>
      <c r="T1058" s="32"/>
      <c r="U1058" s="32"/>
    </row>
    <row r="1059" spans="1:21" s="21" customFormat="1" ht="30" customHeight="1" x14ac:dyDescent="0.25">
      <c r="A1059" s="212">
        <f>IF(B1059&lt;&gt;"",MAX(A$1:A1058)+1,"")</f>
        <v>944</v>
      </c>
      <c r="B1059" s="223" t="s">
        <v>111</v>
      </c>
      <c r="C1059" s="50">
        <v>1962</v>
      </c>
      <c r="D1059" s="50" t="s">
        <v>1844</v>
      </c>
      <c r="E1059" s="50" t="s">
        <v>16</v>
      </c>
      <c r="F1059" s="50">
        <v>3</v>
      </c>
      <c r="G1059" s="50">
        <v>3</v>
      </c>
      <c r="H1059" s="211">
        <v>1580.3</v>
      </c>
      <c r="I1059" s="211">
        <v>0</v>
      </c>
      <c r="J1059" s="211">
        <v>971.7</v>
      </c>
      <c r="K1059" s="211">
        <f t="shared" si="356"/>
        <v>28408.98</v>
      </c>
      <c r="L1059" s="211">
        <v>0</v>
      </c>
      <c r="M1059" s="211">
        <v>0</v>
      </c>
      <c r="N1059" s="211">
        <v>0</v>
      </c>
      <c r="O1059" s="211">
        <f>IFERROR(
  IF(LOOKUP(2,1/($R$16:$R1059&lt;&gt;""),$R$16:$R1059)="12.2026",
    VLOOKUP(LOOKUP(2,1/($B$16:$B1059&lt;&gt;""),$B$16:$B1059), [1]Лист1!$C$12:$D$1205, 2, 0),
  IF(LOOKUP(2,1/($R$16:$R1059&lt;&gt;""),$R$16:$R1059)="12.2027",
    VLOOKUP(LOOKUP(2,1/($B$16:$B1059&lt;&gt;""),$B$16:$B1059), [1]Лист1!$C$1209:$D$2016, 2, 0),
  IF(LOOKUP(2,1/($R$16:$R1059&lt;&gt;""),$R$16:$R1059)="12.2028",
    VLOOKUP(LOOKUP(2,1/($B$16:$B1059&lt;&gt;""),$B$16:$B1059), [1]Лист1!$C$2020:$D$2907, 2, 0),
  ""))), "")</f>
        <v>28408.98</v>
      </c>
      <c r="P1059" s="211">
        <f t="shared" si="357"/>
        <v>17.976953742960198</v>
      </c>
      <c r="Q1059" s="211">
        <v>9673</v>
      </c>
      <c r="R1059" s="218" t="s">
        <v>565</v>
      </c>
      <c r="S1059" s="51"/>
      <c r="T1059" s="20"/>
      <c r="U1059" s="20"/>
    </row>
    <row r="1060" spans="1:21" s="21" customFormat="1" ht="30" customHeight="1" x14ac:dyDescent="0.25">
      <c r="A1060" s="212">
        <f>IF(B1060&lt;&gt;"",MAX(A$1:A1059)+1,"")</f>
        <v>945</v>
      </c>
      <c r="B1060" s="223" t="s">
        <v>112</v>
      </c>
      <c r="C1060" s="50">
        <v>1962</v>
      </c>
      <c r="D1060" s="50" t="s">
        <v>1844</v>
      </c>
      <c r="E1060" s="50" t="s">
        <v>16</v>
      </c>
      <c r="F1060" s="50">
        <v>3</v>
      </c>
      <c r="G1060" s="50">
        <v>2</v>
      </c>
      <c r="H1060" s="211">
        <v>1030.2</v>
      </c>
      <c r="I1060" s="211">
        <v>322.2</v>
      </c>
      <c r="J1060" s="211">
        <v>413.6</v>
      </c>
      <c r="K1060" s="211">
        <f t="shared" si="356"/>
        <v>18562.38</v>
      </c>
      <c r="L1060" s="211">
        <v>0</v>
      </c>
      <c r="M1060" s="211">
        <v>0</v>
      </c>
      <c r="N1060" s="211">
        <v>0</v>
      </c>
      <c r="O1060" s="211">
        <f>IFERROR(
  IF(LOOKUP(2,1/($R$16:$R1060&lt;&gt;""),$R$16:$R1060)="12.2026",
    VLOOKUP(LOOKUP(2,1/($B$16:$B1060&lt;&gt;""),$B$16:$B1060), [1]Лист1!$C$12:$D$1205, 2, 0),
  IF(LOOKUP(2,1/($R$16:$R1060&lt;&gt;""),$R$16:$R1060)="12.2027",
    VLOOKUP(LOOKUP(2,1/($B$16:$B1060&lt;&gt;""),$B$16:$B1060), [1]Лист1!$C$1209:$D$2016, 2, 0),
  IF(LOOKUP(2,1/($R$16:$R1060&lt;&gt;""),$R$16:$R1060)="12.2028",
    VLOOKUP(LOOKUP(2,1/($B$16:$B1060&lt;&gt;""),$B$16:$B1060), [1]Лист1!$C$2020:$D$2907, 2, 0),
  ""))), "")</f>
        <v>18562.38</v>
      </c>
      <c r="P1060" s="211">
        <f t="shared" si="357"/>
        <v>18.018229470005824</v>
      </c>
      <c r="Q1060" s="211">
        <v>9673</v>
      </c>
      <c r="R1060" s="218" t="s">
        <v>565</v>
      </c>
      <c r="S1060" s="51"/>
      <c r="T1060" s="20"/>
      <c r="U1060" s="20"/>
    </row>
    <row r="1061" spans="1:21" s="33" customFormat="1" ht="30" customHeight="1" x14ac:dyDescent="0.25">
      <c r="A1061" s="309">
        <f>IF(B1061&lt;&gt;"",MAX(A$1:A1060)+1,"")</f>
        <v>946</v>
      </c>
      <c r="B1061" s="317" t="s">
        <v>2418</v>
      </c>
      <c r="C1061" s="309">
        <v>1965</v>
      </c>
      <c r="D1061" s="309" t="s">
        <v>1844</v>
      </c>
      <c r="E1061" s="307" t="s">
        <v>16</v>
      </c>
      <c r="F1061" s="331">
        <v>5</v>
      </c>
      <c r="G1061" s="331">
        <v>4</v>
      </c>
      <c r="H1061" s="319">
        <v>3455.5</v>
      </c>
      <c r="I1061" s="319">
        <v>0</v>
      </c>
      <c r="J1061" s="319">
        <v>3455.5</v>
      </c>
      <c r="K1061" s="211">
        <f t="shared" si="356"/>
        <v>22570400.16</v>
      </c>
      <c r="L1061" s="211">
        <v>0</v>
      </c>
      <c r="M1061" s="211">
        <v>0</v>
      </c>
      <c r="N1061" s="211">
        <v>0</v>
      </c>
      <c r="O1061" s="211">
        <f>IFERROR(
  IF(LOOKUP(2,1/($R$16:$R1061&lt;&gt;""),$R$16:$R1061)="12.2026",
    VLOOKUP(LOOKUP(2,1/($B$16:$B1061&lt;&gt;""),$B$16:$B1061), [1]Лист1!$C$12:$D$1205, 2, 0),
  IF(LOOKUP(2,1/($R$16:$R1061&lt;&gt;""),$R$16:$R1061)="12.2027",
    VLOOKUP(LOOKUP(2,1/($B$16:$B1061&lt;&gt;""),$B$16:$B1061), [1]Лист1!$C$1209:$D$2016, 2, 0),
  IF(LOOKUP(2,1/($R$16:$R1061&lt;&gt;""),$R$16:$R1061)="12.2028",
    VLOOKUP(LOOKUP(2,1/($B$16:$B1061&lt;&gt;""),$B$16:$B1061), [1]Лист1!$C$2020:$D$2907, 2, 0),
  ""))), "")</f>
        <v>22570400.16</v>
      </c>
      <c r="P1061" s="211">
        <f t="shared" si="357"/>
        <v>6531.7320677181306</v>
      </c>
      <c r="Q1061" s="237">
        <v>9673</v>
      </c>
      <c r="R1061" s="30" t="s">
        <v>565</v>
      </c>
      <c r="S1061" s="32"/>
      <c r="T1061" s="32"/>
      <c r="U1061" s="32"/>
    </row>
    <row r="1062" spans="1:21" s="33" customFormat="1" ht="30" customHeight="1" x14ac:dyDescent="0.25">
      <c r="A1062" s="310"/>
      <c r="B1062" s="318"/>
      <c r="C1062" s="310"/>
      <c r="D1062" s="310"/>
      <c r="E1062" s="308"/>
      <c r="F1062" s="332"/>
      <c r="G1062" s="332"/>
      <c r="H1062" s="320"/>
      <c r="I1062" s="320"/>
      <c r="J1062" s="320"/>
      <c r="K1062" s="211">
        <f t="shared" si="356"/>
        <v>9568801</v>
      </c>
      <c r="L1062" s="211">
        <v>0</v>
      </c>
      <c r="M1062" s="211">
        <v>0</v>
      </c>
      <c r="N1062" s="211">
        <v>0</v>
      </c>
      <c r="O1062" s="211">
        <f>IFERROR(
  IF(LOOKUP(2,1/($R$16:$R1062&lt;&gt;""),$R$16:$R1062)="12.2026",
    VLOOKUP(LOOKUP(2,1/($B$16:$B1062&lt;&gt;""),$B$16:$B1062), [1]Лист1!$C$12:$D$1205, 2, 0),
  IF(LOOKUP(2,1/($R$16:$R1062&lt;&gt;""),$R$16:$R1062)="12.2027",
    VLOOKUP(LOOKUP(2,1/($B$16:$B1062&lt;&gt;""),$B$16:$B1062), [1]Лист1!$C$1209:$D$2016, 2, 0),
  IF(LOOKUP(2,1/($R$16:$R1062&lt;&gt;""),$R$16:$R1062)="12.2028",
    VLOOKUP(LOOKUP(2,1/($B$16:$B1062&lt;&gt;""),$B$16:$B1062), [1]Лист1!$C$2020:$D$2907, 2, 0),
  ""))), "")</f>
        <v>9568801</v>
      </c>
      <c r="P1062" s="211">
        <f>K1062/H1061</f>
        <v>2769.1509188250616</v>
      </c>
      <c r="Q1062" s="237">
        <v>9673</v>
      </c>
      <c r="R1062" s="30" t="s">
        <v>563</v>
      </c>
      <c r="S1062" s="32"/>
      <c r="T1062" s="32"/>
      <c r="U1062" s="32"/>
    </row>
    <row r="1063" spans="1:21" s="33" customFormat="1" ht="30" customHeight="1" x14ac:dyDescent="0.25">
      <c r="A1063" s="212">
        <f>IF(B1063&lt;&gt;"",MAX(A$1:A1062)+1,"")</f>
        <v>947</v>
      </c>
      <c r="B1063" s="223" t="s">
        <v>2419</v>
      </c>
      <c r="C1063" s="212">
        <v>1965</v>
      </c>
      <c r="D1063" s="212" t="s">
        <v>1844</v>
      </c>
      <c r="E1063" s="210" t="s">
        <v>16</v>
      </c>
      <c r="F1063" s="238">
        <v>5</v>
      </c>
      <c r="G1063" s="238">
        <v>4</v>
      </c>
      <c r="H1063" s="29">
        <v>3406.5</v>
      </c>
      <c r="I1063" s="29">
        <v>0</v>
      </c>
      <c r="J1063" s="29">
        <v>3406.5</v>
      </c>
      <c r="K1063" s="211">
        <f t="shared" si="356"/>
        <v>31720052.07</v>
      </c>
      <c r="L1063" s="211">
        <v>0</v>
      </c>
      <c r="M1063" s="211">
        <v>0</v>
      </c>
      <c r="N1063" s="211">
        <v>0</v>
      </c>
      <c r="O1063" s="211">
        <f>IFERROR(
  IF(LOOKUP(2,1/($R$16:$R1063&lt;&gt;""),$R$16:$R1063)="12.2026",
    VLOOKUP(LOOKUP(2,1/($B$16:$B1063&lt;&gt;""),$B$16:$B1063), [1]Лист1!$C$12:$D$1205, 2, 0),
  IF(LOOKUP(2,1/($R$16:$R1063&lt;&gt;""),$R$16:$R1063)="12.2027",
    VLOOKUP(LOOKUP(2,1/($B$16:$B1063&lt;&gt;""),$B$16:$B1063), [1]Лист1!$C$1209:$D$2016, 2, 0),
  IF(LOOKUP(2,1/($R$16:$R1063&lt;&gt;""),$R$16:$R1063)="12.2028",
    VLOOKUP(LOOKUP(2,1/($B$16:$B1063&lt;&gt;""),$B$16:$B1063), [1]Лист1!$C$2020:$D$2907, 2, 0),
  ""))), "")</f>
        <v>31720052.07</v>
      </c>
      <c r="P1063" s="211">
        <f t="shared" ref="P1063:P1064" si="358">K1063/H1063</f>
        <v>9311.6254425363277</v>
      </c>
      <c r="Q1063" s="237">
        <v>9673</v>
      </c>
      <c r="R1063" s="30" t="s">
        <v>565</v>
      </c>
      <c r="S1063" s="32"/>
      <c r="T1063" s="32"/>
      <c r="U1063" s="32"/>
    </row>
    <row r="1064" spans="1:21" s="21" customFormat="1" ht="30" customHeight="1" x14ac:dyDescent="0.25">
      <c r="A1064" s="212">
        <f>IF(B1064&lt;&gt;"",MAX(A$1:A1063)+1,"")</f>
        <v>948</v>
      </c>
      <c r="B1064" s="223" t="s">
        <v>128</v>
      </c>
      <c r="C1064" s="50">
        <v>1965</v>
      </c>
      <c r="D1064" s="50" t="s">
        <v>1844</v>
      </c>
      <c r="E1064" s="50" t="s">
        <v>16</v>
      </c>
      <c r="F1064" s="50">
        <v>5</v>
      </c>
      <c r="G1064" s="50">
        <v>4</v>
      </c>
      <c r="H1064" s="211">
        <v>3410.1</v>
      </c>
      <c r="I1064" s="211">
        <v>0</v>
      </c>
      <c r="J1064" s="211">
        <v>2091.4</v>
      </c>
      <c r="K1064" s="211">
        <f t="shared" ref="K1064" si="359">SUM(L1064:O1064)</f>
        <v>24664372.399999999</v>
      </c>
      <c r="L1064" s="211">
        <v>0</v>
      </c>
      <c r="M1064" s="211">
        <v>0</v>
      </c>
      <c r="N1064" s="211">
        <v>0</v>
      </c>
      <c r="O1064" s="211">
        <f>IFERROR(
  IF(LOOKUP(2,1/($R$16:$R1064&lt;&gt;""),$R$16:$R1064)="12.2026",
    VLOOKUP(LOOKUP(2,1/($B$16:$B1064&lt;&gt;""),$B$16:$B1064), [1]Лист1!$C$12:$D$1205, 2, 0),
  IF(LOOKUP(2,1/($R$16:$R1064&lt;&gt;""),$R$16:$R1064)="12.2027",
    VLOOKUP(LOOKUP(2,1/($B$16:$B1064&lt;&gt;""),$B$16:$B1064), [1]Лист1!$C$1209:$D$2016, 2, 0),
  IF(LOOKUP(2,1/($R$16:$R1064&lt;&gt;""),$R$16:$R1064)="12.2028",
    VLOOKUP(LOOKUP(2,1/($B$16:$B1064&lt;&gt;""),$B$16:$B1064), [1]Лист1!$C$2020:$D$2907, 2, 0),
  ""))), "")</f>
        <v>24664372.399999999</v>
      </c>
      <c r="P1064" s="211">
        <f t="shared" si="358"/>
        <v>7232.7416791296437</v>
      </c>
      <c r="Q1064" s="211">
        <v>9673</v>
      </c>
      <c r="R1064" s="218" t="s">
        <v>564</v>
      </c>
      <c r="S1064" s="51"/>
      <c r="T1064" s="20"/>
      <c r="U1064" s="20"/>
    </row>
    <row r="1065" spans="1:21" s="21" customFormat="1" ht="30" customHeight="1" x14ac:dyDescent="0.25">
      <c r="A1065" s="212">
        <f>IF(B1065&lt;&gt;"",MAX(A$1:A1064)+1,"")</f>
        <v>949</v>
      </c>
      <c r="B1065" s="223" t="s">
        <v>1047</v>
      </c>
      <c r="C1065" s="50">
        <v>1972</v>
      </c>
      <c r="D1065" s="50" t="s">
        <v>1844</v>
      </c>
      <c r="E1065" s="50" t="s">
        <v>16</v>
      </c>
      <c r="F1065" s="50">
        <v>2</v>
      </c>
      <c r="G1065" s="50">
        <v>2</v>
      </c>
      <c r="H1065" s="211">
        <v>704.8</v>
      </c>
      <c r="I1065" s="211">
        <v>0</v>
      </c>
      <c r="J1065" s="211">
        <v>474.5</v>
      </c>
      <c r="K1065" s="211">
        <f t="shared" si="356"/>
        <v>58982.97</v>
      </c>
      <c r="L1065" s="211">
        <v>0</v>
      </c>
      <c r="M1065" s="211">
        <v>0</v>
      </c>
      <c r="N1065" s="211">
        <v>0</v>
      </c>
      <c r="O1065" s="211">
        <f>IFERROR(
  IF(LOOKUP(2,1/($R$16:$R1065&lt;&gt;""),$R$16:$R1065)="12.2026",
    VLOOKUP(LOOKUP(2,1/($B$16:$B1065&lt;&gt;""),$B$16:$B1065), [1]Лист1!$C$12:$D$1205, 2, 0),
  IF(LOOKUP(2,1/($R$16:$R1065&lt;&gt;""),$R$16:$R1065)="12.2027",
    VLOOKUP(LOOKUP(2,1/($B$16:$B1065&lt;&gt;""),$B$16:$B1065), [1]Лист1!$C$1209:$D$2016, 2, 0),
  IF(LOOKUP(2,1/($R$16:$R1065&lt;&gt;""),$R$16:$R1065)="12.2028",
    VLOOKUP(LOOKUP(2,1/($B$16:$B1065&lt;&gt;""),$B$16:$B1065), [1]Лист1!$C$2020:$D$2907, 2, 0),
  ""))), "")</f>
        <v>58982.97</v>
      </c>
      <c r="P1065" s="211">
        <f t="shared" si="357"/>
        <v>83.687528376844497</v>
      </c>
      <c r="Q1065" s="211">
        <v>9673</v>
      </c>
      <c r="R1065" s="218" t="s">
        <v>564</v>
      </c>
      <c r="S1065" s="51"/>
      <c r="T1065" s="20"/>
      <c r="U1065" s="20"/>
    </row>
    <row r="1066" spans="1:21" s="21" customFormat="1" ht="30" customHeight="1" x14ac:dyDescent="0.25">
      <c r="A1066" s="212">
        <f>IF(B1066&lt;&gt;"",MAX(A$1:A1065)+1,"")</f>
        <v>950</v>
      </c>
      <c r="B1066" s="223" t="s">
        <v>110</v>
      </c>
      <c r="C1066" s="50">
        <v>1969</v>
      </c>
      <c r="D1066" s="50" t="s">
        <v>1844</v>
      </c>
      <c r="E1066" s="50" t="s">
        <v>16</v>
      </c>
      <c r="F1066" s="50">
        <v>2</v>
      </c>
      <c r="G1066" s="50">
        <v>2</v>
      </c>
      <c r="H1066" s="211">
        <v>671.2</v>
      </c>
      <c r="I1066" s="211">
        <v>0</v>
      </c>
      <c r="J1066" s="211">
        <v>439.8</v>
      </c>
      <c r="K1066" s="211">
        <f t="shared" si="356"/>
        <v>4186379.6</v>
      </c>
      <c r="L1066" s="211">
        <v>0</v>
      </c>
      <c r="M1066" s="211">
        <v>0</v>
      </c>
      <c r="N1066" s="211">
        <v>0</v>
      </c>
      <c r="O1066" s="211">
        <f>IFERROR(
  IF(LOOKUP(2,1/($R$16:$R1066&lt;&gt;""),$R$16:$R1066)="12.2026",
    VLOOKUP(LOOKUP(2,1/($B$16:$B1066&lt;&gt;""),$B$16:$B1066), [1]Лист1!$C$12:$D$1205, 2, 0),
  IF(LOOKUP(2,1/($R$16:$R1066&lt;&gt;""),$R$16:$R1066)="12.2027",
    VLOOKUP(LOOKUP(2,1/($B$16:$B1066&lt;&gt;""),$B$16:$B1066), [1]Лист1!$C$1209:$D$2016, 2, 0),
  IF(LOOKUP(2,1/($R$16:$R1066&lt;&gt;""),$R$16:$R1066)="12.2028",
    VLOOKUP(LOOKUP(2,1/($B$16:$B1066&lt;&gt;""),$B$16:$B1066), [1]Лист1!$C$2020:$D$2907, 2, 0),
  ""))), "")</f>
        <v>4186379.6</v>
      </c>
      <c r="P1066" s="211">
        <f t="shared" si="357"/>
        <v>6237.1567342073895</v>
      </c>
      <c r="Q1066" s="211">
        <v>9673</v>
      </c>
      <c r="R1066" s="218" t="s">
        <v>564</v>
      </c>
      <c r="S1066" s="51"/>
      <c r="T1066" s="20"/>
      <c r="U1066" s="20"/>
    </row>
    <row r="1067" spans="1:21" s="21" customFormat="1" ht="30" customHeight="1" x14ac:dyDescent="0.25">
      <c r="A1067" s="212">
        <f>IF(B1067&lt;&gt;"",MAX(A$1:A1066)+1,"")</f>
        <v>951</v>
      </c>
      <c r="B1067" s="223" t="s">
        <v>514</v>
      </c>
      <c r="C1067" s="221">
        <v>1971</v>
      </c>
      <c r="D1067" s="221" t="s">
        <v>1844</v>
      </c>
      <c r="E1067" s="221" t="s">
        <v>16</v>
      </c>
      <c r="F1067" s="221">
        <v>5</v>
      </c>
      <c r="G1067" s="221">
        <v>3</v>
      </c>
      <c r="H1067" s="191">
        <v>3851.7</v>
      </c>
      <c r="I1067" s="191">
        <v>0</v>
      </c>
      <c r="J1067" s="191">
        <v>2060.1999999999998</v>
      </c>
      <c r="K1067" s="211">
        <f t="shared" si="356"/>
        <v>39265.79</v>
      </c>
      <c r="L1067" s="211">
        <v>0</v>
      </c>
      <c r="M1067" s="211">
        <v>0</v>
      </c>
      <c r="N1067" s="211">
        <v>0</v>
      </c>
      <c r="O1067" s="211">
        <f>IFERROR(
  IF(LOOKUP(2,1/($R$16:$R1067&lt;&gt;""),$R$16:$R1067)="12.2026",
    VLOOKUP(LOOKUP(2,1/($B$16:$B1067&lt;&gt;""),$B$16:$B1067), [1]Лист1!$C$12:$D$1205, 2, 0),
  IF(LOOKUP(2,1/($R$16:$R1067&lt;&gt;""),$R$16:$R1067)="12.2027",
    VLOOKUP(LOOKUP(2,1/($B$16:$B1067&lt;&gt;""),$B$16:$B1067), [1]Лист1!$C$1209:$D$2016, 2, 0),
  IF(LOOKUP(2,1/($R$16:$R1067&lt;&gt;""),$R$16:$R1067)="12.2028",
    VLOOKUP(LOOKUP(2,1/($B$16:$B1067&lt;&gt;""),$B$16:$B1067), [1]Лист1!$C$2020:$D$2907, 2, 0),
  ""))), "")</f>
        <v>39265.79</v>
      </c>
      <c r="P1067" s="211">
        <f t="shared" si="357"/>
        <v>10.194405067892101</v>
      </c>
      <c r="Q1067" s="211">
        <v>9673</v>
      </c>
      <c r="R1067" s="218" t="s">
        <v>565</v>
      </c>
      <c r="S1067" s="51"/>
      <c r="T1067" s="20"/>
      <c r="U1067" s="20"/>
    </row>
    <row r="1068" spans="1:21" s="21" customFormat="1" ht="30" customHeight="1" x14ac:dyDescent="0.25">
      <c r="A1068" s="212">
        <f>IF(B1068&lt;&gt;"",MAX(A$1:A1067)+1,"")</f>
        <v>952</v>
      </c>
      <c r="B1068" s="223" t="s">
        <v>2638</v>
      </c>
      <c r="C1068" s="189">
        <v>1959</v>
      </c>
      <c r="D1068" s="198" t="s">
        <v>1844</v>
      </c>
      <c r="E1068" s="189" t="s">
        <v>16</v>
      </c>
      <c r="F1068" s="202">
        <v>2</v>
      </c>
      <c r="G1068" s="202">
        <v>2</v>
      </c>
      <c r="H1068" s="209">
        <v>803.4</v>
      </c>
      <c r="I1068" s="11">
        <v>158.69999999999999</v>
      </c>
      <c r="J1068" s="29">
        <v>453.5</v>
      </c>
      <c r="K1068" s="211">
        <f t="shared" si="356"/>
        <v>6126798.4100000001</v>
      </c>
      <c r="L1068" s="211">
        <v>0</v>
      </c>
      <c r="M1068" s="211">
        <v>0</v>
      </c>
      <c r="N1068" s="211">
        <v>0</v>
      </c>
      <c r="O1068" s="211">
        <f>IFERROR(
  IF(LOOKUP(2,1/($R$16:$R1068&lt;&gt;""),$R$16:$R1068)="12.2026",
    VLOOKUP(LOOKUP(2,1/($B$16:$B1068&lt;&gt;""),$B$16:$B1068), [1]Лист1!$C$12:$D$1205, 2, 0),
  IF(LOOKUP(2,1/($R$16:$R1068&lt;&gt;""),$R$16:$R1068)="12.2027",
    VLOOKUP(LOOKUP(2,1/($B$16:$B1068&lt;&gt;""),$B$16:$B1068), [1]Лист1!$C$1209:$D$2016, 2, 0),
  IF(LOOKUP(2,1/($R$16:$R1068&lt;&gt;""),$R$16:$R1068)="12.2028",
    VLOOKUP(LOOKUP(2,1/($B$16:$B1068&lt;&gt;""),$B$16:$B1068), [1]Лист1!$C$2020:$D$2907, 2, 0),
  ""))), "")</f>
        <v>6126798.4100000001</v>
      </c>
      <c r="P1068" s="211">
        <f t="shared" si="357"/>
        <v>7626.0871421458805</v>
      </c>
      <c r="Q1068" s="211">
        <v>9673</v>
      </c>
      <c r="R1068" s="218" t="s">
        <v>565</v>
      </c>
      <c r="S1068" s="51"/>
      <c r="T1068" s="20"/>
      <c r="U1068" s="20"/>
    </row>
    <row r="1069" spans="1:21" s="21" customFormat="1" ht="30" customHeight="1" x14ac:dyDescent="0.25">
      <c r="A1069" s="212">
        <f>IF(B1069&lt;&gt;"",MAX(A$1:A1068)+1,"")</f>
        <v>953</v>
      </c>
      <c r="B1069" s="223" t="s">
        <v>2639</v>
      </c>
      <c r="C1069" s="210">
        <v>1959</v>
      </c>
      <c r="D1069" s="212" t="s">
        <v>1844</v>
      </c>
      <c r="E1069" s="210" t="s">
        <v>16</v>
      </c>
      <c r="F1069" s="238">
        <v>2</v>
      </c>
      <c r="G1069" s="238">
        <v>2</v>
      </c>
      <c r="H1069" s="10">
        <v>640.1</v>
      </c>
      <c r="I1069" s="185">
        <v>158.69999999999999</v>
      </c>
      <c r="J1069" s="29">
        <v>453.5</v>
      </c>
      <c r="K1069" s="211">
        <f t="shared" ref="K1069" si="360">SUM(L1069:O1069)</f>
        <v>608628</v>
      </c>
      <c r="L1069" s="211">
        <v>0</v>
      </c>
      <c r="M1069" s="211">
        <v>0</v>
      </c>
      <c r="N1069" s="211">
        <v>0</v>
      </c>
      <c r="O1069" s="211">
        <f>IFERROR(
  IF(LOOKUP(2,1/($R$16:$R1069&lt;&gt;""),$R$16:$R1069)="12.2026",
    VLOOKUP(LOOKUP(2,1/($B$16:$B1069&lt;&gt;""),$B$16:$B1069), [1]Лист1!$C$12:$D$1205, 2, 0),
  IF(LOOKUP(2,1/($R$16:$R1069&lt;&gt;""),$R$16:$R1069)="12.2027",
    VLOOKUP(LOOKUP(2,1/($B$16:$B1069&lt;&gt;""),$B$16:$B1069), [1]Лист1!$C$1209:$D$2016, 2, 0),
  IF(LOOKUP(2,1/($R$16:$R1069&lt;&gt;""),$R$16:$R1069)="12.2028",
    VLOOKUP(LOOKUP(2,1/($B$16:$B1069&lt;&gt;""),$B$16:$B1069), [1]Лист1!$C$2020:$D$2907, 2, 0),
  ""))), "")</f>
        <v>608628</v>
      </c>
      <c r="P1069" s="211">
        <f t="shared" ref="P1069" si="361">K1069/H1069</f>
        <v>950.83268239337599</v>
      </c>
      <c r="Q1069" s="211">
        <v>9673</v>
      </c>
      <c r="R1069" s="218" t="s">
        <v>565</v>
      </c>
      <c r="S1069" s="51"/>
      <c r="T1069" s="20"/>
      <c r="U1069" s="20"/>
    </row>
    <row r="1070" spans="1:21" s="21" customFormat="1" ht="30" customHeight="1" x14ac:dyDescent="0.25">
      <c r="A1070" s="212">
        <f>IF(B1070&lt;&gt;"",MAX(A$1:A1069)+1,"")</f>
        <v>954</v>
      </c>
      <c r="B1070" s="223" t="s">
        <v>1048</v>
      </c>
      <c r="C1070" s="50">
        <v>1970</v>
      </c>
      <c r="D1070" s="50" t="s">
        <v>1844</v>
      </c>
      <c r="E1070" s="50" t="s">
        <v>16</v>
      </c>
      <c r="F1070" s="249">
        <v>2</v>
      </c>
      <c r="G1070" s="249">
        <v>2</v>
      </c>
      <c r="H1070" s="211">
        <v>553.5</v>
      </c>
      <c r="I1070" s="211">
        <v>48.6</v>
      </c>
      <c r="J1070" s="211">
        <v>504.9</v>
      </c>
      <c r="K1070" s="211">
        <f t="shared" si="356"/>
        <v>68813.31</v>
      </c>
      <c r="L1070" s="211">
        <v>0</v>
      </c>
      <c r="M1070" s="211">
        <v>0</v>
      </c>
      <c r="N1070" s="211">
        <v>0</v>
      </c>
      <c r="O1070" s="211">
        <f>IFERROR(
  IF(LOOKUP(2,1/($R$16:$R1070&lt;&gt;""),$R$16:$R1070)="12.2026",
    VLOOKUP(LOOKUP(2,1/($B$16:$B1070&lt;&gt;""),$B$16:$B1070), [1]Лист1!$C$12:$D$1205, 2, 0),
  IF(LOOKUP(2,1/($R$16:$R1070&lt;&gt;""),$R$16:$R1070)="12.2027",
    VLOOKUP(LOOKUP(2,1/($B$16:$B1070&lt;&gt;""),$B$16:$B1070), [1]Лист1!$C$1209:$D$2016, 2, 0),
  IF(LOOKUP(2,1/($R$16:$R1070&lt;&gt;""),$R$16:$R1070)="12.2028",
    VLOOKUP(LOOKUP(2,1/($B$16:$B1070&lt;&gt;""),$B$16:$B1070), [1]Лист1!$C$2020:$D$2907, 2, 0),
  ""))), "")</f>
        <v>68813.31</v>
      </c>
      <c r="P1070" s="211">
        <f t="shared" si="357"/>
        <v>124.32395663956639</v>
      </c>
      <c r="Q1070" s="211">
        <v>9673</v>
      </c>
      <c r="R1070" s="218" t="s">
        <v>564</v>
      </c>
      <c r="S1070" s="51"/>
      <c r="T1070" s="20"/>
      <c r="U1070" s="20"/>
    </row>
    <row r="1071" spans="1:21" s="21" customFormat="1" ht="30" customHeight="1" x14ac:dyDescent="0.25">
      <c r="A1071" s="212">
        <f>IF(B1071&lt;&gt;"",MAX(A$1:A1070)+1,"")</f>
        <v>955</v>
      </c>
      <c r="B1071" s="223" t="s">
        <v>1012</v>
      </c>
      <c r="C1071" s="50">
        <v>1958</v>
      </c>
      <c r="D1071" s="50" t="s">
        <v>1844</v>
      </c>
      <c r="E1071" s="50" t="s">
        <v>16</v>
      </c>
      <c r="F1071" s="50">
        <v>3</v>
      </c>
      <c r="G1071" s="50">
        <v>4</v>
      </c>
      <c r="H1071" s="211">
        <v>1633.9</v>
      </c>
      <c r="I1071" s="211">
        <v>319.10000000000002</v>
      </c>
      <c r="J1071" s="211">
        <v>892.8</v>
      </c>
      <c r="K1071" s="211">
        <f t="shared" si="356"/>
        <v>75252.53</v>
      </c>
      <c r="L1071" s="211">
        <v>0</v>
      </c>
      <c r="M1071" s="211">
        <v>0</v>
      </c>
      <c r="N1071" s="211">
        <v>0</v>
      </c>
      <c r="O1071" s="211">
        <f>IFERROR(
  IF(LOOKUP(2,1/($R$16:$R1071&lt;&gt;""),$R$16:$R1071)="12.2026",
    VLOOKUP(LOOKUP(2,1/($B$16:$B1071&lt;&gt;""),$B$16:$B1071), [1]Лист1!$C$12:$D$1205, 2, 0),
  IF(LOOKUP(2,1/($R$16:$R1071&lt;&gt;""),$R$16:$R1071)="12.2027",
    VLOOKUP(LOOKUP(2,1/($B$16:$B1071&lt;&gt;""),$B$16:$B1071), [1]Лист1!$C$1209:$D$2016, 2, 0),
  IF(LOOKUP(2,1/($R$16:$R1071&lt;&gt;""),$R$16:$R1071)="12.2028",
    VLOOKUP(LOOKUP(2,1/($B$16:$B1071&lt;&gt;""),$B$16:$B1071), [1]Лист1!$C$2020:$D$2907, 2, 0),
  ""))), "")</f>
        <v>75252.53</v>
      </c>
      <c r="P1071" s="211">
        <f t="shared" si="357"/>
        <v>46.056998592325108</v>
      </c>
      <c r="Q1071" s="211">
        <v>9673</v>
      </c>
      <c r="R1071" s="218" t="s">
        <v>565</v>
      </c>
      <c r="S1071" s="51"/>
      <c r="T1071" s="20"/>
      <c r="U1071" s="20"/>
    </row>
    <row r="1072" spans="1:21" s="21" customFormat="1" ht="30" customHeight="1" x14ac:dyDescent="0.25">
      <c r="A1072" s="212">
        <f>IF(B1072&lt;&gt;"",MAX(A$1:A1071)+1,"")</f>
        <v>956</v>
      </c>
      <c r="B1072" s="223" t="s">
        <v>1013</v>
      </c>
      <c r="C1072" s="50">
        <v>1960</v>
      </c>
      <c r="D1072" s="50" t="s">
        <v>1844</v>
      </c>
      <c r="E1072" s="50" t="s">
        <v>16</v>
      </c>
      <c r="F1072" s="50">
        <v>3</v>
      </c>
      <c r="G1072" s="50">
        <v>3</v>
      </c>
      <c r="H1072" s="211">
        <v>1596.8</v>
      </c>
      <c r="I1072" s="211">
        <v>0</v>
      </c>
      <c r="J1072" s="211">
        <v>984.4</v>
      </c>
      <c r="K1072" s="211">
        <f t="shared" si="356"/>
        <v>28402.79</v>
      </c>
      <c r="L1072" s="211">
        <v>0</v>
      </c>
      <c r="M1072" s="211">
        <v>0</v>
      </c>
      <c r="N1072" s="211">
        <v>0</v>
      </c>
      <c r="O1072" s="211">
        <f>IFERROR(
  IF(LOOKUP(2,1/($R$16:$R1072&lt;&gt;""),$R$16:$R1072)="12.2026",
    VLOOKUP(LOOKUP(2,1/($B$16:$B1072&lt;&gt;""),$B$16:$B1072), [1]Лист1!$C$12:$D$1205, 2, 0),
  IF(LOOKUP(2,1/($R$16:$R1072&lt;&gt;""),$R$16:$R1072)="12.2027",
    VLOOKUP(LOOKUP(2,1/($B$16:$B1072&lt;&gt;""),$B$16:$B1072), [1]Лист1!$C$1209:$D$2016, 2, 0),
  IF(LOOKUP(2,1/($R$16:$R1072&lt;&gt;""),$R$16:$R1072)="12.2028",
    VLOOKUP(LOOKUP(2,1/($B$16:$B1072&lt;&gt;""),$B$16:$B1072), [1]Лист1!$C$2020:$D$2907, 2, 0),
  ""))), "")</f>
        <v>28402.79</v>
      </c>
      <c r="P1072" s="211">
        <f t="shared" si="357"/>
        <v>17.787318386773549</v>
      </c>
      <c r="Q1072" s="211">
        <v>9673</v>
      </c>
      <c r="R1072" s="218" t="s">
        <v>565</v>
      </c>
      <c r="S1072" s="51"/>
      <c r="T1072" s="20"/>
      <c r="U1072" s="20"/>
    </row>
    <row r="1073" spans="1:21" s="21" customFormat="1" ht="30" customHeight="1" x14ac:dyDescent="0.25">
      <c r="A1073" s="212">
        <f>IF(B1073&lt;&gt;"",MAX(A$1:A1072)+1,"")</f>
        <v>957</v>
      </c>
      <c r="B1073" s="223" t="s">
        <v>1014</v>
      </c>
      <c r="C1073" s="50">
        <v>1960</v>
      </c>
      <c r="D1073" s="50" t="s">
        <v>1844</v>
      </c>
      <c r="E1073" s="50" t="s">
        <v>16</v>
      </c>
      <c r="F1073" s="50">
        <v>2</v>
      </c>
      <c r="G1073" s="50">
        <v>2</v>
      </c>
      <c r="H1073" s="211">
        <v>666.5</v>
      </c>
      <c r="I1073" s="211">
        <v>0</v>
      </c>
      <c r="J1073" s="211">
        <v>416.2</v>
      </c>
      <c r="K1073" s="211">
        <f t="shared" si="356"/>
        <v>14398.8</v>
      </c>
      <c r="L1073" s="211">
        <v>0</v>
      </c>
      <c r="M1073" s="211">
        <v>0</v>
      </c>
      <c r="N1073" s="211">
        <v>0</v>
      </c>
      <c r="O1073" s="211">
        <f>IFERROR(
  IF(LOOKUP(2,1/($R$16:$R1073&lt;&gt;""),$R$16:$R1073)="12.2026",
    VLOOKUP(LOOKUP(2,1/($B$16:$B1073&lt;&gt;""),$B$16:$B1073), [1]Лист1!$C$12:$D$1205, 2, 0),
  IF(LOOKUP(2,1/($R$16:$R1073&lt;&gt;""),$R$16:$R1073)="12.2027",
    VLOOKUP(LOOKUP(2,1/($B$16:$B1073&lt;&gt;""),$B$16:$B1073), [1]Лист1!$C$1209:$D$2016, 2, 0),
  IF(LOOKUP(2,1/($R$16:$R1073&lt;&gt;""),$R$16:$R1073)="12.2028",
    VLOOKUP(LOOKUP(2,1/($B$16:$B1073&lt;&gt;""),$B$16:$B1073), [1]Лист1!$C$2020:$D$2907, 2, 0),
  ""))), "")</f>
        <v>14398.8</v>
      </c>
      <c r="P1073" s="211">
        <f t="shared" si="357"/>
        <v>21.603600900225054</v>
      </c>
      <c r="Q1073" s="211">
        <v>9673</v>
      </c>
      <c r="R1073" s="218" t="s">
        <v>565</v>
      </c>
      <c r="S1073" s="51"/>
      <c r="T1073" s="20"/>
      <c r="U1073" s="20"/>
    </row>
    <row r="1074" spans="1:21" s="21" customFormat="1" ht="30" customHeight="1" x14ac:dyDescent="0.25">
      <c r="A1074" s="212">
        <f>IF(B1074&lt;&gt;"",MAX(A$1:A1073)+1,"")</f>
        <v>958</v>
      </c>
      <c r="B1074" s="223" t="s">
        <v>1010</v>
      </c>
      <c r="C1074" s="50">
        <v>1960</v>
      </c>
      <c r="D1074" s="50" t="s">
        <v>1844</v>
      </c>
      <c r="E1074" s="50" t="s">
        <v>16</v>
      </c>
      <c r="F1074" s="50">
        <v>2</v>
      </c>
      <c r="G1074" s="50">
        <v>2</v>
      </c>
      <c r="H1074" s="211">
        <v>323.10000000000002</v>
      </c>
      <c r="I1074" s="211">
        <v>0</v>
      </c>
      <c r="J1074" s="211">
        <v>209.5</v>
      </c>
      <c r="K1074" s="211">
        <f t="shared" si="356"/>
        <v>7439.4</v>
      </c>
      <c r="L1074" s="211">
        <v>0</v>
      </c>
      <c r="M1074" s="211">
        <v>0</v>
      </c>
      <c r="N1074" s="211">
        <v>0</v>
      </c>
      <c r="O1074" s="211">
        <f>IFERROR(
  IF(LOOKUP(2,1/($R$16:$R1074&lt;&gt;""),$R$16:$R1074)="12.2026",
    VLOOKUP(LOOKUP(2,1/($B$16:$B1074&lt;&gt;""),$B$16:$B1074), [1]Лист1!$C$12:$D$1205, 2, 0),
  IF(LOOKUP(2,1/($R$16:$R1074&lt;&gt;""),$R$16:$R1074)="12.2027",
    VLOOKUP(LOOKUP(2,1/($B$16:$B1074&lt;&gt;""),$B$16:$B1074), [1]Лист1!$C$1209:$D$2016, 2, 0),
  IF(LOOKUP(2,1/($R$16:$R1074&lt;&gt;""),$R$16:$R1074)="12.2028",
    VLOOKUP(LOOKUP(2,1/($B$16:$B1074&lt;&gt;""),$B$16:$B1074), [1]Лист1!$C$2020:$D$2907, 2, 0),
  ""))), "")</f>
        <v>7439.4</v>
      </c>
      <c r="P1074" s="211">
        <f t="shared" si="357"/>
        <v>23.025069637883007</v>
      </c>
      <c r="Q1074" s="211">
        <v>9673</v>
      </c>
      <c r="R1074" s="218" t="s">
        <v>565</v>
      </c>
      <c r="S1074" s="51"/>
      <c r="T1074" s="20"/>
      <c r="U1074" s="20"/>
    </row>
    <row r="1075" spans="1:21" s="21" customFormat="1" ht="30" customHeight="1" x14ac:dyDescent="0.25">
      <c r="A1075" s="212">
        <f>IF(B1075&lt;&gt;"",MAX(A$1:A1074)+1,"")</f>
        <v>959</v>
      </c>
      <c r="B1075" s="223" t="s">
        <v>1011</v>
      </c>
      <c r="C1075" s="50">
        <v>1962</v>
      </c>
      <c r="D1075" s="50" t="s">
        <v>1844</v>
      </c>
      <c r="E1075" s="50" t="s">
        <v>16</v>
      </c>
      <c r="F1075" s="249">
        <v>2</v>
      </c>
      <c r="G1075" s="249">
        <v>2</v>
      </c>
      <c r="H1075" s="211">
        <v>615</v>
      </c>
      <c r="I1075" s="211">
        <v>42.9</v>
      </c>
      <c r="J1075" s="211">
        <v>572.1</v>
      </c>
      <c r="K1075" s="211">
        <f t="shared" si="356"/>
        <v>26389.31</v>
      </c>
      <c r="L1075" s="211">
        <v>0</v>
      </c>
      <c r="M1075" s="211">
        <v>0</v>
      </c>
      <c r="N1075" s="211">
        <v>0</v>
      </c>
      <c r="O1075" s="211">
        <f>IFERROR(
  IF(LOOKUP(2,1/($R$16:$R1075&lt;&gt;""),$R$16:$R1075)="12.2026",
    VLOOKUP(LOOKUP(2,1/($B$16:$B1075&lt;&gt;""),$B$16:$B1075), [1]Лист1!$C$12:$D$1205, 2, 0),
  IF(LOOKUP(2,1/($R$16:$R1075&lt;&gt;""),$R$16:$R1075)="12.2027",
    VLOOKUP(LOOKUP(2,1/($B$16:$B1075&lt;&gt;""),$B$16:$B1075), [1]Лист1!$C$1209:$D$2016, 2, 0),
  IF(LOOKUP(2,1/($R$16:$R1075&lt;&gt;""),$R$16:$R1075)="12.2028",
    VLOOKUP(LOOKUP(2,1/($B$16:$B1075&lt;&gt;""),$B$16:$B1075), [1]Лист1!$C$2020:$D$2907, 2, 0),
  ""))), "")</f>
        <v>26389.31</v>
      </c>
      <c r="P1075" s="211">
        <f t="shared" si="357"/>
        <v>42.90944715447155</v>
      </c>
      <c r="Q1075" s="211">
        <v>9673</v>
      </c>
      <c r="R1075" s="218" t="s">
        <v>565</v>
      </c>
      <c r="S1075" s="51"/>
      <c r="T1075" s="20"/>
      <c r="U1075" s="20"/>
    </row>
    <row r="1076" spans="1:21" s="33" customFormat="1" ht="30" customHeight="1" x14ac:dyDescent="0.25">
      <c r="A1076" s="309">
        <f>IF(B1076&lt;&gt;"",MAX(A$1:A1075)+1,"")</f>
        <v>960</v>
      </c>
      <c r="B1076" s="317" t="s">
        <v>2420</v>
      </c>
      <c r="C1076" s="309">
        <v>1963</v>
      </c>
      <c r="D1076" s="309" t="s">
        <v>1844</v>
      </c>
      <c r="E1076" s="307" t="s">
        <v>16</v>
      </c>
      <c r="F1076" s="331">
        <v>2</v>
      </c>
      <c r="G1076" s="331">
        <v>2</v>
      </c>
      <c r="H1076" s="319">
        <v>605.6</v>
      </c>
      <c r="I1076" s="319">
        <v>0</v>
      </c>
      <c r="J1076" s="319">
        <f t="shared" ref="J1076" si="362">H1076</f>
        <v>605.6</v>
      </c>
      <c r="K1076" s="211">
        <f t="shared" ref="K1076:K1077" si="363">SUM(L1076:O1076)</f>
        <v>4522201.74</v>
      </c>
      <c r="L1076" s="211">
        <v>0</v>
      </c>
      <c r="M1076" s="211">
        <v>0</v>
      </c>
      <c r="N1076" s="211">
        <v>0</v>
      </c>
      <c r="O1076" s="211">
        <f>IFERROR(
  IF(LOOKUP(2,1/($R$16:$R1076&lt;&gt;""),$R$16:$R1076)="12.2026",
    VLOOKUP(LOOKUP(2,1/($B$16:$B1076&lt;&gt;""),$B$16:$B1076), [1]Лист1!$C$12:$D$1205, 2, 0),
  IF(LOOKUP(2,1/($R$16:$R1076&lt;&gt;""),$R$16:$R1076)="12.2027",
    VLOOKUP(LOOKUP(2,1/($B$16:$B1076&lt;&gt;""),$B$16:$B1076), [1]Лист1!$C$1209:$D$2016, 2, 0),
  IF(LOOKUP(2,1/($R$16:$R1076&lt;&gt;""),$R$16:$R1076)="12.2028",
    VLOOKUP(LOOKUP(2,1/($B$16:$B1076&lt;&gt;""),$B$16:$B1076), [1]Лист1!$C$2020:$D$2907, 2, 0),
  ""))), "")</f>
        <v>4522201.74</v>
      </c>
      <c r="P1076" s="211">
        <f t="shared" ref="P1076" si="364">K1076/H1076</f>
        <v>7467.3080250990752</v>
      </c>
      <c r="Q1076" s="237">
        <v>9673</v>
      </c>
      <c r="R1076" s="30" t="s">
        <v>565</v>
      </c>
      <c r="S1076" s="32"/>
      <c r="T1076" s="32"/>
      <c r="U1076" s="32"/>
    </row>
    <row r="1077" spans="1:21" s="33" customFormat="1" ht="30" customHeight="1" x14ac:dyDescent="0.25">
      <c r="A1077" s="310"/>
      <c r="B1077" s="318"/>
      <c r="C1077" s="310"/>
      <c r="D1077" s="310"/>
      <c r="E1077" s="308"/>
      <c r="F1077" s="332"/>
      <c r="G1077" s="332"/>
      <c r="H1077" s="320"/>
      <c r="I1077" s="320"/>
      <c r="J1077" s="320"/>
      <c r="K1077" s="211">
        <f t="shared" si="363"/>
        <v>2213090</v>
      </c>
      <c r="L1077" s="211">
        <v>0</v>
      </c>
      <c r="M1077" s="211">
        <v>0</v>
      </c>
      <c r="N1077" s="211">
        <v>0</v>
      </c>
      <c r="O1077" s="211">
        <f>IFERROR(
  IF(LOOKUP(2,1/($R$16:$R1077&lt;&gt;""),$R$16:$R1077)="12.2026",
    VLOOKUP(LOOKUP(2,1/($B$16:$B1077&lt;&gt;""),$B$16:$B1077), [1]Лист1!$C$12:$D$1205, 2, 0),
  IF(LOOKUP(2,1/($R$16:$R1077&lt;&gt;""),$R$16:$R1077)="12.2027",
    VLOOKUP(LOOKUP(2,1/($B$16:$B1077&lt;&gt;""),$B$16:$B1077), [1]Лист1!$C$1209:$D$2016, 2, 0),
  IF(LOOKUP(2,1/($R$16:$R1077&lt;&gt;""),$R$16:$R1077)="12.2028",
    VLOOKUP(LOOKUP(2,1/($B$16:$B1077&lt;&gt;""),$B$16:$B1077), [1]Лист1!$C$2020:$D$2907, 2, 0),
  ""))), "")</f>
        <v>2213090</v>
      </c>
      <c r="P1077" s="211">
        <f>K1077/H1076</f>
        <v>3654.3758256274768</v>
      </c>
      <c r="Q1077" s="237">
        <v>9673</v>
      </c>
      <c r="R1077" s="30" t="s">
        <v>563</v>
      </c>
      <c r="S1077" s="32"/>
      <c r="T1077" s="32"/>
      <c r="U1077" s="32"/>
    </row>
    <row r="1078" spans="1:21" s="21" customFormat="1" ht="37.5" customHeight="1" x14ac:dyDescent="0.25">
      <c r="A1078" s="212">
        <f>IF(B1078&lt;&gt;"",MAX(A$1:A1077)+1,"")</f>
        <v>961</v>
      </c>
      <c r="B1078" s="223" t="s">
        <v>1060</v>
      </c>
      <c r="C1078" s="50">
        <v>1971</v>
      </c>
      <c r="D1078" s="50" t="s">
        <v>1844</v>
      </c>
      <c r="E1078" s="50" t="s">
        <v>16</v>
      </c>
      <c r="F1078" s="249">
        <v>3</v>
      </c>
      <c r="G1078" s="249">
        <v>1</v>
      </c>
      <c r="H1078" s="211">
        <v>579.20000000000005</v>
      </c>
      <c r="I1078" s="211">
        <v>53.8</v>
      </c>
      <c r="J1078" s="211">
        <v>525.4</v>
      </c>
      <c r="K1078" s="211">
        <f t="shared" ref="K1078:K1084" si="365">SUM(L1078:O1078)</f>
        <v>6142740.8000000007</v>
      </c>
      <c r="L1078" s="211">
        <v>0</v>
      </c>
      <c r="M1078" s="211">
        <v>0</v>
      </c>
      <c r="N1078" s="211">
        <v>0</v>
      </c>
      <c r="O1078" s="211">
        <f>IFERROR(
  IF(LOOKUP(2,1/($R$16:$R1078&lt;&gt;""),$R$16:$R1078)="12.2026",
    VLOOKUP(LOOKUP(2,1/($B$16:$B1078&lt;&gt;""),$B$16:$B1078), [1]Лист1!$C$12:$D$1205, 2, 0),
  IF(LOOKUP(2,1/($R$16:$R1078&lt;&gt;""),$R$16:$R1078)="12.2027",
    VLOOKUP(LOOKUP(2,1/($B$16:$B1078&lt;&gt;""),$B$16:$B1078), [1]Лист1!$C$1209:$D$2016, 2, 0),
  IF(LOOKUP(2,1/($R$16:$R1078&lt;&gt;""),$R$16:$R1078)="12.2028",
    VLOOKUP(LOOKUP(2,1/($B$16:$B1078&lt;&gt;""),$B$16:$B1078), [1]Лист1!$C$2020:$D$2907, 2, 0),
  ""))), "")</f>
        <v>6142740.8000000007</v>
      </c>
      <c r="P1078" s="211">
        <f t="shared" ref="P1078:P1083" si="366">K1078/H1078</f>
        <v>10605.560773480664</v>
      </c>
      <c r="Q1078" s="211">
        <v>9673</v>
      </c>
      <c r="R1078" s="218" t="s">
        <v>563</v>
      </c>
      <c r="S1078" s="51"/>
      <c r="T1078" s="20"/>
      <c r="U1078" s="20"/>
    </row>
    <row r="1079" spans="1:21" s="21" customFormat="1" ht="30" customHeight="1" x14ac:dyDescent="0.25">
      <c r="A1079" s="212">
        <f>IF(B1079&lt;&gt;"",MAX(A$1:A1078)+1,"")</f>
        <v>962</v>
      </c>
      <c r="B1079" s="223" t="s">
        <v>2585</v>
      </c>
      <c r="C1079" s="50">
        <v>1991</v>
      </c>
      <c r="D1079" s="50" t="s">
        <v>1844</v>
      </c>
      <c r="E1079" s="50" t="s">
        <v>109</v>
      </c>
      <c r="F1079" s="50">
        <v>9</v>
      </c>
      <c r="G1079" s="50">
        <v>2</v>
      </c>
      <c r="H1079" s="211">
        <v>4389.6000000000004</v>
      </c>
      <c r="I1079" s="211">
        <v>0</v>
      </c>
      <c r="J1079" s="211">
        <v>3855.8</v>
      </c>
      <c r="K1079" s="211">
        <f t="shared" ref="K1079" si="367">SUM(L1079:O1079)</f>
        <v>7211119.6699999999</v>
      </c>
      <c r="L1079" s="211">
        <v>0</v>
      </c>
      <c r="M1079" s="211">
        <v>0</v>
      </c>
      <c r="N1079" s="211">
        <v>0</v>
      </c>
      <c r="O1079" s="211">
        <f>IFERROR(
  IF(LOOKUP(2,1/($R$16:$R1079&lt;&gt;""),$R$16:$R1079)="12.2026",
    VLOOKUP(LOOKUP(2,1/($B$16:$B1079&lt;&gt;""),$B$16:$B1079), [1]Лист1!$C$12:$D$1205, 2, 0),
  IF(LOOKUP(2,1/($R$16:$R1079&lt;&gt;""),$R$16:$R1079)="12.2027",
    VLOOKUP(LOOKUP(2,1/($B$16:$B1079&lt;&gt;""),$B$16:$B1079), [1]Лист1!$C$1209:$D$2016, 2, 0),
  IF(LOOKUP(2,1/($R$16:$R1079&lt;&gt;""),$R$16:$R1079)="12.2028",
    VLOOKUP(LOOKUP(2,1/($B$16:$B1079&lt;&gt;""),$B$16:$B1079), [1]Лист1!$C$2020:$D$2907, 2, 0),
  ""))), "")</f>
        <v>7211119.6699999999</v>
      </c>
      <c r="P1079" s="211">
        <f t="shared" ref="P1079" si="368">K1079/H1079</f>
        <v>1642.7737538727902</v>
      </c>
      <c r="Q1079" s="211">
        <v>9673</v>
      </c>
      <c r="R1079" s="218" t="s">
        <v>565</v>
      </c>
      <c r="S1079" s="51"/>
      <c r="T1079" s="20"/>
      <c r="U1079" s="20"/>
    </row>
    <row r="1080" spans="1:21" s="21" customFormat="1" ht="30" customHeight="1" x14ac:dyDescent="0.25">
      <c r="A1080" s="212">
        <f>IF(B1080&lt;&gt;"",MAX(A$1:A1079)+1,"")</f>
        <v>963</v>
      </c>
      <c r="B1080" s="223" t="s">
        <v>126</v>
      </c>
      <c r="C1080" s="50">
        <v>1964</v>
      </c>
      <c r="D1080" s="50" t="s">
        <v>1844</v>
      </c>
      <c r="E1080" s="50" t="s">
        <v>16</v>
      </c>
      <c r="F1080" s="249">
        <v>4</v>
      </c>
      <c r="G1080" s="249">
        <v>3</v>
      </c>
      <c r="H1080" s="211">
        <v>2211.6</v>
      </c>
      <c r="I1080" s="211">
        <v>108.8</v>
      </c>
      <c r="J1080" s="211">
        <v>2102.8000000000002</v>
      </c>
      <c r="K1080" s="211">
        <f t="shared" si="365"/>
        <v>8507158.4000000004</v>
      </c>
      <c r="L1080" s="211">
        <v>0</v>
      </c>
      <c r="M1080" s="211">
        <v>0</v>
      </c>
      <c r="N1080" s="211">
        <v>0</v>
      </c>
      <c r="O1080" s="211">
        <f>IFERROR(
  IF(LOOKUP(2,1/($R$16:$R1080&lt;&gt;""),$R$16:$R1080)="12.2026",
    VLOOKUP(LOOKUP(2,1/($B$16:$B1080&lt;&gt;""),$B$16:$B1080), [1]Лист1!$C$12:$D$1205, 2, 0),
  IF(LOOKUP(2,1/($R$16:$R1080&lt;&gt;""),$R$16:$R1080)="12.2027",
    VLOOKUP(LOOKUP(2,1/($B$16:$B1080&lt;&gt;""),$B$16:$B1080), [1]Лист1!$C$1209:$D$2016, 2, 0),
  IF(LOOKUP(2,1/($R$16:$R1080&lt;&gt;""),$R$16:$R1080)="12.2028",
    VLOOKUP(LOOKUP(2,1/($B$16:$B1080&lt;&gt;""),$B$16:$B1080), [1]Лист1!$C$2020:$D$2907, 2, 0),
  ""))), "")</f>
        <v>8507158.4000000004</v>
      </c>
      <c r="P1080" s="211">
        <f t="shared" si="366"/>
        <v>3846.6080665581485</v>
      </c>
      <c r="Q1080" s="211">
        <v>9673</v>
      </c>
      <c r="R1080" s="218" t="s">
        <v>564</v>
      </c>
      <c r="S1080" s="51"/>
      <c r="T1080" s="20"/>
      <c r="U1080" s="20"/>
    </row>
    <row r="1081" spans="1:21" s="21" customFormat="1" ht="30" customHeight="1" x14ac:dyDescent="0.25">
      <c r="A1081" s="212">
        <f>IF(B1081&lt;&gt;"",MAX(A$1:A1080)+1,"")</f>
        <v>964</v>
      </c>
      <c r="B1081" s="223" t="s">
        <v>127</v>
      </c>
      <c r="C1081" s="50">
        <v>1963</v>
      </c>
      <c r="D1081" s="50" t="s">
        <v>1844</v>
      </c>
      <c r="E1081" s="50" t="s">
        <v>16</v>
      </c>
      <c r="F1081" s="249">
        <v>4</v>
      </c>
      <c r="G1081" s="249">
        <v>4</v>
      </c>
      <c r="H1081" s="211">
        <v>2697.3</v>
      </c>
      <c r="I1081" s="211">
        <v>188.7</v>
      </c>
      <c r="J1081" s="211">
        <v>2508.6</v>
      </c>
      <c r="K1081" s="211">
        <f t="shared" si="365"/>
        <v>18011633.5</v>
      </c>
      <c r="L1081" s="211">
        <v>0</v>
      </c>
      <c r="M1081" s="211">
        <v>0</v>
      </c>
      <c r="N1081" s="211">
        <v>0</v>
      </c>
      <c r="O1081" s="211">
        <f>IFERROR(
  IF(LOOKUP(2,1/($R$16:$R1081&lt;&gt;""),$R$16:$R1081)="12.2026",
    VLOOKUP(LOOKUP(2,1/($B$16:$B1081&lt;&gt;""),$B$16:$B1081), [1]Лист1!$C$12:$D$1205, 2, 0),
  IF(LOOKUP(2,1/($R$16:$R1081&lt;&gt;""),$R$16:$R1081)="12.2027",
    VLOOKUP(LOOKUP(2,1/($B$16:$B1081&lt;&gt;""),$B$16:$B1081), [1]Лист1!$C$1209:$D$2016, 2, 0),
  IF(LOOKUP(2,1/($R$16:$R1081&lt;&gt;""),$R$16:$R1081)="12.2028",
    VLOOKUP(LOOKUP(2,1/($B$16:$B1081&lt;&gt;""),$B$16:$B1081), [1]Лист1!$C$2020:$D$2907, 2, 0),
  ""))), "")</f>
        <v>18011633.5</v>
      </c>
      <c r="P1081" s="211">
        <f t="shared" si="366"/>
        <v>6677.6530233937638</v>
      </c>
      <c r="Q1081" s="211">
        <v>9673</v>
      </c>
      <c r="R1081" s="218" t="s">
        <v>564</v>
      </c>
      <c r="S1081" s="51"/>
      <c r="T1081" s="20"/>
      <c r="U1081" s="20"/>
    </row>
    <row r="1082" spans="1:21" s="21" customFormat="1" ht="30" customHeight="1" x14ac:dyDescent="0.25">
      <c r="A1082" s="212">
        <f>IF(B1082&lt;&gt;"",MAX(A$1:A1081)+1,"")</f>
        <v>965</v>
      </c>
      <c r="B1082" s="223" t="s">
        <v>2017</v>
      </c>
      <c r="C1082" s="50">
        <v>2001</v>
      </c>
      <c r="D1082" s="50" t="s">
        <v>1844</v>
      </c>
      <c r="E1082" s="50" t="s">
        <v>16</v>
      </c>
      <c r="F1082" s="50">
        <v>9</v>
      </c>
      <c r="G1082" s="50">
        <v>4</v>
      </c>
      <c r="H1082" s="211">
        <v>4068.2</v>
      </c>
      <c r="I1082" s="211">
        <v>0</v>
      </c>
      <c r="J1082" s="211">
        <v>4068.2</v>
      </c>
      <c r="K1082" s="211">
        <f t="shared" si="365"/>
        <v>14328382.98</v>
      </c>
      <c r="L1082" s="211">
        <v>0</v>
      </c>
      <c r="M1082" s="211">
        <v>0</v>
      </c>
      <c r="N1082" s="211">
        <v>0</v>
      </c>
      <c r="O1082" s="211">
        <f>IFERROR(
  IF(LOOKUP(2,1/($R$16:$R1082&lt;&gt;""),$R$16:$R1082)="12.2026",
    VLOOKUP(LOOKUP(2,1/($B$16:$B1082&lt;&gt;""),$B$16:$B1082), [1]Лист1!$C$12:$D$1205, 2, 0),
  IF(LOOKUP(2,1/($R$16:$R1082&lt;&gt;""),$R$16:$R1082)="12.2027",
    VLOOKUP(LOOKUP(2,1/($B$16:$B1082&lt;&gt;""),$B$16:$B1082), [1]Лист1!$C$1209:$D$2016, 2, 0),
  IF(LOOKUP(2,1/($R$16:$R1082&lt;&gt;""),$R$16:$R1082)="12.2028",
    VLOOKUP(LOOKUP(2,1/($B$16:$B1082&lt;&gt;""),$B$16:$B1082), [1]Лист1!$C$2020:$D$2907, 2, 0),
  ""))), "")</f>
        <v>14328382.98</v>
      </c>
      <c r="P1082" s="211">
        <f t="shared" si="366"/>
        <v>3522.04487979942</v>
      </c>
      <c r="Q1082" s="211">
        <v>9673</v>
      </c>
      <c r="R1082" s="218" t="s">
        <v>564</v>
      </c>
      <c r="S1082" s="51"/>
      <c r="T1082" s="20"/>
      <c r="U1082" s="20"/>
    </row>
    <row r="1083" spans="1:21" s="33" customFormat="1" ht="30" customHeight="1" x14ac:dyDescent="0.25">
      <c r="A1083" s="309">
        <f>IF(B1083&lt;&gt;"",MAX(A$1:A1082)+1,"")</f>
        <v>966</v>
      </c>
      <c r="B1083" s="317" t="s">
        <v>2421</v>
      </c>
      <c r="C1083" s="309">
        <v>1962</v>
      </c>
      <c r="D1083" s="309" t="s">
        <v>1844</v>
      </c>
      <c r="E1083" s="307" t="s">
        <v>16</v>
      </c>
      <c r="F1083" s="331">
        <v>4</v>
      </c>
      <c r="G1083" s="331">
        <v>4</v>
      </c>
      <c r="H1083" s="319">
        <v>2731.1</v>
      </c>
      <c r="I1083" s="319">
        <v>0</v>
      </c>
      <c r="J1083" s="319">
        <f t="shared" ref="J1083" si="369">H1083</f>
        <v>2731.1</v>
      </c>
      <c r="K1083" s="211">
        <f t="shared" si="365"/>
        <v>19755909.129999999</v>
      </c>
      <c r="L1083" s="211">
        <v>0</v>
      </c>
      <c r="M1083" s="211">
        <v>0</v>
      </c>
      <c r="N1083" s="211">
        <v>0</v>
      </c>
      <c r="O1083" s="211">
        <f>IFERROR(
  IF(LOOKUP(2,1/($R$16:$R1083&lt;&gt;""),$R$16:$R1083)="12.2026",
    VLOOKUP(LOOKUP(2,1/($B$16:$B1083&lt;&gt;""),$B$16:$B1083), [1]Лист1!$C$12:$D$1205, 2, 0),
  IF(LOOKUP(2,1/($R$16:$R1083&lt;&gt;""),$R$16:$R1083)="12.2027",
    VLOOKUP(LOOKUP(2,1/($B$16:$B1083&lt;&gt;""),$B$16:$B1083), [1]Лист1!$C$1209:$D$2016, 2, 0),
  IF(LOOKUP(2,1/($R$16:$R1083&lt;&gt;""),$R$16:$R1083)="12.2028",
    VLOOKUP(LOOKUP(2,1/($B$16:$B1083&lt;&gt;""),$B$16:$B1083), [1]Лист1!$C$2020:$D$2907, 2, 0),
  ""))), "")</f>
        <v>19755909.129999999</v>
      </c>
      <c r="P1083" s="211">
        <f t="shared" si="366"/>
        <v>7233.682080480392</v>
      </c>
      <c r="Q1083" s="237">
        <v>9673</v>
      </c>
      <c r="R1083" s="30" t="s">
        <v>565</v>
      </c>
      <c r="S1083" s="32"/>
      <c r="T1083" s="32"/>
      <c r="U1083" s="32"/>
    </row>
    <row r="1084" spans="1:21" s="33" customFormat="1" ht="30" customHeight="1" x14ac:dyDescent="0.25">
      <c r="A1084" s="310"/>
      <c r="B1084" s="318"/>
      <c r="C1084" s="310"/>
      <c r="D1084" s="310"/>
      <c r="E1084" s="308"/>
      <c r="F1084" s="332"/>
      <c r="G1084" s="332"/>
      <c r="H1084" s="320"/>
      <c r="I1084" s="320"/>
      <c r="J1084" s="320"/>
      <c r="K1084" s="211">
        <f t="shared" si="365"/>
        <v>8589790</v>
      </c>
      <c r="L1084" s="211">
        <v>0</v>
      </c>
      <c r="M1084" s="211">
        <v>0</v>
      </c>
      <c r="N1084" s="211">
        <v>0</v>
      </c>
      <c r="O1084" s="211">
        <f>IFERROR(
  IF(LOOKUP(2,1/($R$16:$R1084&lt;&gt;""),$R$16:$R1084)="12.2026",
    VLOOKUP(LOOKUP(2,1/($B$16:$B1084&lt;&gt;""),$B$16:$B1084), [1]Лист1!$C$12:$D$1205, 2, 0),
  IF(LOOKUP(2,1/($R$16:$R1084&lt;&gt;""),$R$16:$R1084)="12.2027",
    VLOOKUP(LOOKUP(2,1/($B$16:$B1084&lt;&gt;""),$B$16:$B1084), [1]Лист1!$C$1209:$D$2016, 2, 0),
  IF(LOOKUP(2,1/($R$16:$R1084&lt;&gt;""),$R$16:$R1084)="12.2028",
    VLOOKUP(LOOKUP(2,1/($B$16:$B1084&lt;&gt;""),$B$16:$B1084), [1]Лист1!$C$2020:$D$2907, 2, 0),
  ""))), "")</f>
        <v>8589790</v>
      </c>
      <c r="P1084" s="211">
        <f>K1084/H1083</f>
        <v>3145.1759364358686</v>
      </c>
      <c r="Q1084" s="237">
        <v>9673</v>
      </c>
      <c r="R1084" s="30" t="s">
        <v>563</v>
      </c>
      <c r="S1084" s="32"/>
      <c r="T1084" s="32"/>
      <c r="U1084" s="32"/>
    </row>
    <row r="1085" spans="1:21" s="21" customFormat="1" ht="30" customHeight="1" x14ac:dyDescent="0.25">
      <c r="A1085" s="285">
        <f>IF(B1085&lt;&gt;"",MAX(A$1:A1084)+1,"")</f>
        <v>967</v>
      </c>
      <c r="B1085" s="283" t="s">
        <v>1886</v>
      </c>
      <c r="C1085" s="50">
        <v>1992</v>
      </c>
      <c r="D1085" s="50" t="s">
        <v>1844</v>
      </c>
      <c r="E1085" s="50" t="s">
        <v>16</v>
      </c>
      <c r="F1085" s="50">
        <v>9</v>
      </c>
      <c r="G1085" s="50">
        <v>4</v>
      </c>
      <c r="H1085" s="282">
        <v>8254.5</v>
      </c>
      <c r="I1085" s="282">
        <v>0</v>
      </c>
      <c r="J1085" s="282">
        <v>8254</v>
      </c>
      <c r="K1085" s="282">
        <f t="shared" ref="K1085:K1086" si="370">SUM(L1085:O1085)</f>
        <v>14350105</v>
      </c>
      <c r="L1085" s="282">
        <v>0</v>
      </c>
      <c r="M1085" s="282">
        <v>0</v>
      </c>
      <c r="N1085" s="282">
        <v>0</v>
      </c>
      <c r="O1085" s="282">
        <f>IFERROR(
  IF(LOOKUP(2,1/($R$16:$R1085&lt;&gt;""),$R$16:$R1085)="12.2026",
    VLOOKUP(LOOKUP(2,1/($B$16:$B1085&lt;&gt;""),$B$16:$B1085), [1]Лист1!$C$12:$D$1205, 2, 0),
  IF(LOOKUP(2,1/($R$16:$R1085&lt;&gt;""),$R$16:$R1085)="12.2027",
    VLOOKUP(LOOKUP(2,1/($B$16:$B1085&lt;&gt;""),$B$16:$B1085), [1]Лист1!$C$1209:$D$2016, 2, 0),
  IF(LOOKUP(2,1/($R$16:$R1085&lt;&gt;""),$R$16:$R1085)="12.2028",
    VLOOKUP(LOOKUP(2,1/($B$16:$B1085&lt;&gt;""),$B$16:$B1085), [1]Лист1!$C$2020:$D$2907, 2, 0),
  ""))), "")</f>
        <v>14350105</v>
      </c>
      <c r="P1085" s="282">
        <f t="shared" ref="P1085:P1086" si="371">K1085/H1085</f>
        <v>1738.4584166212369</v>
      </c>
      <c r="Q1085" s="282">
        <v>9673</v>
      </c>
      <c r="R1085" s="294" t="s">
        <v>565</v>
      </c>
      <c r="S1085" s="51"/>
      <c r="T1085" s="20"/>
      <c r="U1085" s="20"/>
    </row>
    <row r="1086" spans="1:21" s="21" customFormat="1" ht="30" customHeight="1" x14ac:dyDescent="0.25">
      <c r="A1086" s="212">
        <f>IF(B1086&lt;&gt;"",MAX(A$1:A1085)+1,"")</f>
        <v>968</v>
      </c>
      <c r="B1086" s="223" t="s">
        <v>1018</v>
      </c>
      <c r="C1086" s="50">
        <v>1958</v>
      </c>
      <c r="D1086" s="50" t="s">
        <v>1844</v>
      </c>
      <c r="E1086" s="50" t="s">
        <v>16</v>
      </c>
      <c r="F1086" s="50">
        <v>4</v>
      </c>
      <c r="G1086" s="50">
        <v>3</v>
      </c>
      <c r="H1086" s="211">
        <v>2830.6</v>
      </c>
      <c r="I1086" s="211">
        <v>0</v>
      </c>
      <c r="J1086" s="211">
        <v>1573</v>
      </c>
      <c r="K1086" s="211">
        <f t="shared" si="370"/>
        <v>88456.1</v>
      </c>
      <c r="L1086" s="211">
        <v>0</v>
      </c>
      <c r="M1086" s="211">
        <v>0</v>
      </c>
      <c r="N1086" s="211">
        <v>0</v>
      </c>
      <c r="O1086" s="211">
        <f>IFERROR(
  IF(LOOKUP(2,1/($R$16:$R1086&lt;&gt;""),$R$16:$R1086)="12.2026",
    VLOOKUP(LOOKUP(2,1/($B$16:$B1086&lt;&gt;""),$B$16:$B1086), [1]Лист1!$C$12:$D$1205, 2, 0),
  IF(LOOKUP(2,1/($R$16:$R1086&lt;&gt;""),$R$16:$R1086)="12.2027",
    VLOOKUP(LOOKUP(2,1/($B$16:$B1086&lt;&gt;""),$B$16:$B1086), [1]Лист1!$C$1209:$D$2016, 2, 0),
  IF(LOOKUP(2,1/($R$16:$R1086&lt;&gt;""),$R$16:$R1086)="12.2028",
    VLOOKUP(LOOKUP(2,1/($B$16:$B1086&lt;&gt;""),$B$16:$B1086), [1]Лист1!$C$2020:$D$2907, 2, 0),
  ""))), "")</f>
        <v>88456.1</v>
      </c>
      <c r="P1086" s="211">
        <f t="shared" si="371"/>
        <v>31.24994700770155</v>
      </c>
      <c r="Q1086" s="211">
        <v>9673</v>
      </c>
      <c r="R1086" s="218" t="s">
        <v>565</v>
      </c>
      <c r="S1086" s="51"/>
      <c r="T1086" s="20"/>
      <c r="U1086" s="20"/>
    </row>
    <row r="1087" spans="1:21" s="21" customFormat="1" ht="30" customHeight="1" x14ac:dyDescent="0.25">
      <c r="A1087" s="212">
        <f>IF(B1087&lt;&gt;"",MAX(A$1:A1086)+1,"")</f>
        <v>969</v>
      </c>
      <c r="B1087" s="223" t="s">
        <v>1015</v>
      </c>
      <c r="C1087" s="50">
        <v>1958</v>
      </c>
      <c r="D1087" s="50" t="s">
        <v>1844</v>
      </c>
      <c r="E1087" s="50" t="s">
        <v>16</v>
      </c>
      <c r="F1087" s="50">
        <v>4</v>
      </c>
      <c r="G1087" s="50">
        <v>2</v>
      </c>
      <c r="H1087" s="211">
        <v>1734.7</v>
      </c>
      <c r="I1087" s="211">
        <v>161.19999999999999</v>
      </c>
      <c r="J1087" s="211">
        <v>948.5</v>
      </c>
      <c r="K1087" s="211">
        <f t="shared" ref="K1087:K1089" si="372">SUM(L1087:O1087)</f>
        <v>59014.3</v>
      </c>
      <c r="L1087" s="211">
        <v>0</v>
      </c>
      <c r="M1087" s="211">
        <v>0</v>
      </c>
      <c r="N1087" s="211">
        <v>0</v>
      </c>
      <c r="O1087" s="211">
        <f>IFERROR(
  IF(LOOKUP(2,1/($R$16:$R1087&lt;&gt;""),$R$16:$R1087)="12.2026",
    VLOOKUP(LOOKUP(2,1/($B$16:$B1087&lt;&gt;""),$B$16:$B1087), [1]Лист1!$C$12:$D$1205, 2, 0),
  IF(LOOKUP(2,1/($R$16:$R1087&lt;&gt;""),$R$16:$R1087)="12.2027",
    VLOOKUP(LOOKUP(2,1/($B$16:$B1087&lt;&gt;""),$B$16:$B1087), [1]Лист1!$C$1209:$D$2016, 2, 0),
  IF(LOOKUP(2,1/($R$16:$R1087&lt;&gt;""),$R$16:$R1087)="12.2028",
    VLOOKUP(LOOKUP(2,1/($B$16:$B1087&lt;&gt;""),$B$16:$B1087), [1]Лист1!$C$2020:$D$2907, 2, 0),
  ""))), "")</f>
        <v>59014.3</v>
      </c>
      <c r="P1087" s="211">
        <f t="shared" ref="P1087:P1089" si="373">K1087/H1087</f>
        <v>34.019888165100596</v>
      </c>
      <c r="Q1087" s="211">
        <v>9673</v>
      </c>
      <c r="R1087" s="218" t="s">
        <v>565</v>
      </c>
      <c r="S1087" s="51"/>
      <c r="T1087" s="20"/>
      <c r="U1087" s="20"/>
    </row>
    <row r="1088" spans="1:21" s="21" customFormat="1" ht="30" customHeight="1" x14ac:dyDescent="0.25">
      <c r="A1088" s="212">
        <f>IF(B1088&lt;&gt;"",MAX(A$1:A1087)+1,"")</f>
        <v>970</v>
      </c>
      <c r="B1088" s="223" t="s">
        <v>1016</v>
      </c>
      <c r="C1088" s="50">
        <v>1958</v>
      </c>
      <c r="D1088" s="50" t="s">
        <v>1844</v>
      </c>
      <c r="E1088" s="50" t="s">
        <v>16</v>
      </c>
      <c r="F1088" s="50">
        <v>4</v>
      </c>
      <c r="G1088" s="50">
        <v>3</v>
      </c>
      <c r="H1088" s="211">
        <v>2382.3000000000002</v>
      </c>
      <c r="I1088" s="211">
        <v>368.1</v>
      </c>
      <c r="J1088" s="211">
        <v>961.2</v>
      </c>
      <c r="K1088" s="211">
        <f t="shared" si="372"/>
        <v>68618.09</v>
      </c>
      <c r="L1088" s="211">
        <v>0</v>
      </c>
      <c r="M1088" s="211">
        <v>0</v>
      </c>
      <c r="N1088" s="211">
        <v>0</v>
      </c>
      <c r="O1088" s="211">
        <f>IFERROR(
  IF(LOOKUP(2,1/($R$16:$R1088&lt;&gt;""),$R$16:$R1088)="12.2026",
    VLOOKUP(LOOKUP(2,1/($B$16:$B1088&lt;&gt;""),$B$16:$B1088), [1]Лист1!$C$12:$D$1205, 2, 0),
  IF(LOOKUP(2,1/($R$16:$R1088&lt;&gt;""),$R$16:$R1088)="12.2027",
    VLOOKUP(LOOKUP(2,1/($B$16:$B1088&lt;&gt;""),$B$16:$B1088), [1]Лист1!$C$1209:$D$2016, 2, 0),
  IF(LOOKUP(2,1/($R$16:$R1088&lt;&gt;""),$R$16:$R1088)="12.2028",
    VLOOKUP(LOOKUP(2,1/($B$16:$B1088&lt;&gt;""),$B$16:$B1088), [1]Лист1!$C$2020:$D$2907, 2, 0),
  ""))), "")</f>
        <v>68618.09</v>
      </c>
      <c r="P1088" s="211">
        <f t="shared" si="373"/>
        <v>28.803295134953611</v>
      </c>
      <c r="Q1088" s="211">
        <v>9673</v>
      </c>
      <c r="R1088" s="218" t="s">
        <v>565</v>
      </c>
      <c r="S1088" s="51"/>
      <c r="T1088" s="20"/>
      <c r="U1088" s="20"/>
    </row>
    <row r="1089" spans="1:21" s="21" customFormat="1" ht="30" customHeight="1" x14ac:dyDescent="0.25">
      <c r="A1089" s="212">
        <f>IF(B1089&lt;&gt;"",MAX(A$1:A1088)+1,"")</f>
        <v>971</v>
      </c>
      <c r="B1089" s="223" t="s">
        <v>1017</v>
      </c>
      <c r="C1089" s="50">
        <v>1958</v>
      </c>
      <c r="D1089" s="50" t="s">
        <v>1844</v>
      </c>
      <c r="E1089" s="50" t="s">
        <v>389</v>
      </c>
      <c r="F1089" s="50">
        <v>2</v>
      </c>
      <c r="G1089" s="50">
        <v>3</v>
      </c>
      <c r="H1089" s="211">
        <v>1206.0999999999999</v>
      </c>
      <c r="I1089" s="211">
        <v>0</v>
      </c>
      <c r="J1089" s="211">
        <v>666.5</v>
      </c>
      <c r="K1089" s="211">
        <f t="shared" si="372"/>
        <v>52796.12</v>
      </c>
      <c r="L1089" s="211">
        <v>0</v>
      </c>
      <c r="M1089" s="211">
        <v>0</v>
      </c>
      <c r="N1089" s="211">
        <v>0</v>
      </c>
      <c r="O1089" s="211">
        <f>IFERROR(
  IF(LOOKUP(2,1/($R$16:$R1089&lt;&gt;""),$R$16:$R1089)="12.2026",
    VLOOKUP(LOOKUP(2,1/($B$16:$B1089&lt;&gt;""),$B$16:$B1089), [1]Лист1!$C$12:$D$1205, 2, 0),
  IF(LOOKUP(2,1/($R$16:$R1089&lt;&gt;""),$R$16:$R1089)="12.2027",
    VLOOKUP(LOOKUP(2,1/($B$16:$B1089&lt;&gt;""),$B$16:$B1089), [1]Лист1!$C$1209:$D$2016, 2, 0),
  IF(LOOKUP(2,1/($R$16:$R1089&lt;&gt;""),$R$16:$R1089)="12.2028",
    VLOOKUP(LOOKUP(2,1/($B$16:$B1089&lt;&gt;""),$B$16:$B1089), [1]Лист1!$C$2020:$D$2907, 2, 0),
  ""))), "")</f>
        <v>52796.12</v>
      </c>
      <c r="P1089" s="211">
        <f t="shared" si="373"/>
        <v>43.77424757482796</v>
      </c>
      <c r="Q1089" s="211">
        <v>9673</v>
      </c>
      <c r="R1089" s="218" t="s">
        <v>565</v>
      </c>
      <c r="S1089" s="51"/>
      <c r="T1089" s="20"/>
      <c r="U1089" s="20"/>
    </row>
    <row r="1090" spans="1:21" s="21" customFormat="1" ht="30" customHeight="1" x14ac:dyDescent="0.25">
      <c r="A1090" s="212">
        <f>IF(B1090&lt;&gt;"",MAX(A$1:A1089)+1,"")</f>
        <v>972</v>
      </c>
      <c r="B1090" s="223" t="s">
        <v>129</v>
      </c>
      <c r="C1090" s="50">
        <v>1966</v>
      </c>
      <c r="D1090" s="50" t="s">
        <v>1844</v>
      </c>
      <c r="E1090" s="50" t="s">
        <v>16</v>
      </c>
      <c r="F1090" s="50" t="s">
        <v>502</v>
      </c>
      <c r="G1090" s="50" t="s">
        <v>443</v>
      </c>
      <c r="H1090" s="211">
        <v>2033.7</v>
      </c>
      <c r="I1090" s="211">
        <v>147</v>
      </c>
      <c r="J1090" s="211">
        <v>2033.12</v>
      </c>
      <c r="K1090" s="211">
        <f t="shared" ref="K1090:K1120" si="374">SUM(L1090:O1090)</f>
        <v>16980015.600000001</v>
      </c>
      <c r="L1090" s="211">
        <v>0</v>
      </c>
      <c r="M1090" s="211">
        <v>0</v>
      </c>
      <c r="N1090" s="211">
        <v>0</v>
      </c>
      <c r="O1090" s="211">
        <f>IFERROR(
  IF(LOOKUP(2,1/($R$16:$R1090&lt;&gt;""),$R$16:$R1090)="12.2026",
    VLOOKUP(LOOKUP(2,1/($B$16:$B1090&lt;&gt;""),$B$16:$B1090), [1]Лист1!$C$12:$D$1205, 2, 0),
  IF(LOOKUP(2,1/($R$16:$R1090&lt;&gt;""),$R$16:$R1090)="12.2027",
    VLOOKUP(LOOKUP(2,1/($B$16:$B1090&lt;&gt;""),$B$16:$B1090), [1]Лист1!$C$1209:$D$2016, 2, 0),
  IF(LOOKUP(2,1/($R$16:$R1090&lt;&gt;""),$R$16:$R1090)="12.2028",
    VLOOKUP(LOOKUP(2,1/($B$16:$B1090&lt;&gt;""),$B$16:$B1090), [1]Лист1!$C$2020:$D$2907, 2, 0),
  ""))), "")</f>
        <v>16980015.600000001</v>
      </c>
      <c r="P1090" s="211">
        <f t="shared" ref="P1090:P1120" si="375">K1090/H1090</f>
        <v>8349.3217288685646</v>
      </c>
      <c r="Q1090" s="211">
        <v>9673</v>
      </c>
      <c r="R1090" s="218" t="s">
        <v>564</v>
      </c>
      <c r="S1090" s="51"/>
      <c r="T1090" s="20"/>
      <c r="U1090" s="20"/>
    </row>
    <row r="1091" spans="1:21" s="21" customFormat="1" ht="30" customHeight="1" x14ac:dyDescent="0.25">
      <c r="A1091" s="212">
        <f>IF(B1091&lt;&gt;"",MAX(A$1:A1090)+1,"")</f>
        <v>973</v>
      </c>
      <c r="B1091" s="223" t="s">
        <v>130</v>
      </c>
      <c r="C1091" s="50">
        <v>1965</v>
      </c>
      <c r="D1091" s="50" t="s">
        <v>1844</v>
      </c>
      <c r="E1091" s="50" t="s">
        <v>16</v>
      </c>
      <c r="F1091" s="50" t="s">
        <v>502</v>
      </c>
      <c r="G1091" s="50" t="s">
        <v>443</v>
      </c>
      <c r="H1091" s="211">
        <v>2169.6999999999998</v>
      </c>
      <c r="I1091" s="211">
        <v>145.19999999999999</v>
      </c>
      <c r="J1091" s="211">
        <v>2024.5</v>
      </c>
      <c r="K1091" s="211">
        <f t="shared" si="374"/>
        <v>17550330.599999998</v>
      </c>
      <c r="L1091" s="211">
        <v>0</v>
      </c>
      <c r="M1091" s="211">
        <v>0</v>
      </c>
      <c r="N1091" s="211">
        <v>0</v>
      </c>
      <c r="O1091" s="211">
        <f>IFERROR(
  IF(LOOKUP(2,1/($R$16:$R1091&lt;&gt;""),$R$16:$R1091)="12.2026",
    VLOOKUP(LOOKUP(2,1/($B$16:$B1091&lt;&gt;""),$B$16:$B1091), [1]Лист1!$C$12:$D$1205, 2, 0),
  IF(LOOKUP(2,1/($R$16:$R1091&lt;&gt;""),$R$16:$R1091)="12.2027",
    VLOOKUP(LOOKUP(2,1/($B$16:$B1091&lt;&gt;""),$B$16:$B1091), [1]Лист1!$C$1209:$D$2016, 2, 0),
  IF(LOOKUP(2,1/($R$16:$R1091&lt;&gt;""),$R$16:$R1091)="12.2028",
    VLOOKUP(LOOKUP(2,1/($B$16:$B1091&lt;&gt;""),$B$16:$B1091), [1]Лист1!$C$2020:$D$2907, 2, 0),
  ""))), "")</f>
        <v>17550330.599999998</v>
      </c>
      <c r="P1091" s="211">
        <f t="shared" si="375"/>
        <v>8088.8282251002438</v>
      </c>
      <c r="Q1091" s="211">
        <v>9673</v>
      </c>
      <c r="R1091" s="218" t="s">
        <v>564</v>
      </c>
      <c r="S1091" s="51"/>
      <c r="T1091" s="20"/>
      <c r="U1091" s="20"/>
    </row>
    <row r="1092" spans="1:21" s="21" customFormat="1" ht="30" customHeight="1" x14ac:dyDescent="0.25">
      <c r="A1092" s="309">
        <f>IF(B1092&lt;&gt;"",MAX(A$1:A1091)+1,"")</f>
        <v>974</v>
      </c>
      <c r="B1092" s="317" t="s">
        <v>1019</v>
      </c>
      <c r="C1092" s="354">
        <v>1971</v>
      </c>
      <c r="D1092" s="354" t="s">
        <v>1844</v>
      </c>
      <c r="E1092" s="354" t="s">
        <v>16</v>
      </c>
      <c r="F1092" s="354">
        <v>5</v>
      </c>
      <c r="G1092" s="354">
        <v>6</v>
      </c>
      <c r="H1092" s="311">
        <v>4303.5</v>
      </c>
      <c r="I1092" s="311">
        <v>114.7</v>
      </c>
      <c r="J1092" s="311">
        <v>2178.4</v>
      </c>
      <c r="K1092" s="211">
        <f t="shared" ref="K1092" si="376">SUM(L1092:O1092)</f>
        <v>116059.63</v>
      </c>
      <c r="L1092" s="211">
        <v>0</v>
      </c>
      <c r="M1092" s="211">
        <v>0</v>
      </c>
      <c r="N1092" s="211">
        <v>0</v>
      </c>
      <c r="O1092" s="211">
        <f>IFERROR(
  IF(LOOKUP(2,1/($R$16:$R1092&lt;&gt;""),$R$16:$R1092)="12.2026",
    VLOOKUP(LOOKUP(2,1/($B$16:$B1092&lt;&gt;""),$B$16:$B1092), [1]Лист1!$C$12:$D$1205, 2, 0),
  IF(LOOKUP(2,1/($R$16:$R1092&lt;&gt;""),$R$16:$R1092)="12.2027",
    VLOOKUP(LOOKUP(2,1/($B$16:$B1092&lt;&gt;""),$B$16:$B1092), [1]Лист1!$C$1209:$D$2016, 2, 0),
  IF(LOOKUP(2,1/($R$16:$R1092&lt;&gt;""),$R$16:$R1092)="12.2028",
    VLOOKUP(LOOKUP(2,1/($B$16:$B1092&lt;&gt;""),$B$16:$B1092), [1]Лист1!$C$2020:$D$2907, 2, 0),
  ""))), "")</f>
        <v>116059.63</v>
      </c>
      <c r="P1092" s="211">
        <f t="shared" ref="P1092" si="377">K1092/H1092</f>
        <v>26.968660392703615</v>
      </c>
      <c r="Q1092" s="211">
        <v>9673</v>
      </c>
      <c r="R1092" s="218" t="s">
        <v>565</v>
      </c>
      <c r="S1092" s="51"/>
      <c r="T1092" s="20"/>
      <c r="U1092" s="20"/>
    </row>
    <row r="1093" spans="1:21" s="21" customFormat="1" ht="30" customHeight="1" x14ac:dyDescent="0.25">
      <c r="A1093" s="310"/>
      <c r="B1093" s="318"/>
      <c r="C1093" s="355"/>
      <c r="D1093" s="355"/>
      <c r="E1093" s="355"/>
      <c r="F1093" s="355"/>
      <c r="G1093" s="355"/>
      <c r="H1093" s="312"/>
      <c r="I1093" s="312"/>
      <c r="J1093" s="312"/>
      <c r="K1093" s="211">
        <f t="shared" si="374"/>
        <v>33299694.800000001</v>
      </c>
      <c r="L1093" s="211">
        <v>0</v>
      </c>
      <c r="M1093" s="211">
        <v>0</v>
      </c>
      <c r="N1093" s="211">
        <v>0</v>
      </c>
      <c r="O1093" s="211">
        <f>IFERROR(
  IF(LOOKUP(2,1/($R$16:$R1093&lt;&gt;""),$R$16:$R1093)="12.2026",
    VLOOKUP(LOOKUP(2,1/($B$16:$B1093&lt;&gt;""),$B$16:$B1093), [1]Лист1!$C$12:$D$1205, 2, 0),
  IF(LOOKUP(2,1/($R$16:$R1093&lt;&gt;""),$R$16:$R1093)="12.2027",
    VLOOKUP(LOOKUP(2,1/($B$16:$B1093&lt;&gt;""),$B$16:$B1093), [1]Лист1!$C$1209:$D$2016, 2, 0),
  IF(LOOKUP(2,1/($R$16:$R1093&lt;&gt;""),$R$16:$R1093)="12.2028",
    VLOOKUP(LOOKUP(2,1/($B$16:$B1093&lt;&gt;""),$B$16:$B1093), [1]Лист1!$C$2020:$D$2907, 2, 0),
  ""))), "")</f>
        <v>33299694.800000001</v>
      </c>
      <c r="P1093" s="211">
        <f>K1093/H1092</f>
        <v>7737.816846752643</v>
      </c>
      <c r="Q1093" s="211">
        <v>9673</v>
      </c>
      <c r="R1093" s="218" t="s">
        <v>563</v>
      </c>
      <c r="S1093" s="51"/>
      <c r="T1093" s="20"/>
      <c r="U1093" s="20"/>
    </row>
    <row r="1094" spans="1:21" s="21" customFormat="1" ht="30" customHeight="1" x14ac:dyDescent="0.25">
      <c r="A1094" s="212">
        <f>IF(B1094&lt;&gt;"",MAX(A$1:A1093)+1,"")</f>
        <v>975</v>
      </c>
      <c r="B1094" s="223" t="s">
        <v>449</v>
      </c>
      <c r="C1094" s="50">
        <v>1969</v>
      </c>
      <c r="D1094" s="50" t="s">
        <v>1067</v>
      </c>
      <c r="E1094" s="50" t="s">
        <v>16</v>
      </c>
      <c r="F1094" s="249">
        <v>2</v>
      </c>
      <c r="G1094" s="249">
        <v>3</v>
      </c>
      <c r="H1094" s="211">
        <v>874.5</v>
      </c>
      <c r="I1094" s="211">
        <v>126.1</v>
      </c>
      <c r="J1094" s="211">
        <v>748.4</v>
      </c>
      <c r="K1094" s="211">
        <f t="shared" si="374"/>
        <v>8480798.4399999995</v>
      </c>
      <c r="L1094" s="211">
        <v>0</v>
      </c>
      <c r="M1094" s="211">
        <v>0</v>
      </c>
      <c r="N1094" s="211">
        <v>0</v>
      </c>
      <c r="O1094" s="211">
        <f>IFERROR(
  IF(LOOKUP(2,1/($R$16:$R1094&lt;&gt;""),$R$16:$R1094)="12.2026",
    VLOOKUP(LOOKUP(2,1/($B$16:$B1094&lt;&gt;""),$B$16:$B1094), [1]Лист1!$C$12:$D$1205, 2, 0),
  IF(LOOKUP(2,1/($R$16:$R1094&lt;&gt;""),$R$16:$R1094)="12.2027",
    VLOOKUP(LOOKUP(2,1/($B$16:$B1094&lt;&gt;""),$B$16:$B1094), [1]Лист1!$C$1209:$D$2016, 2, 0),
  IF(LOOKUP(2,1/($R$16:$R1094&lt;&gt;""),$R$16:$R1094)="12.2028",
    VLOOKUP(LOOKUP(2,1/($B$16:$B1094&lt;&gt;""),$B$16:$B1094), [1]Лист1!$C$2020:$D$2907, 2, 0),
  ""))), "")</f>
        <v>8480798.4399999995</v>
      </c>
      <c r="P1094" s="211">
        <f t="shared" si="375"/>
        <v>9697.8827215551737</v>
      </c>
      <c r="Q1094" s="211">
        <v>9673</v>
      </c>
      <c r="R1094" s="218" t="s">
        <v>565</v>
      </c>
      <c r="S1094" s="51"/>
      <c r="T1094" s="20"/>
      <c r="U1094" s="20"/>
    </row>
    <row r="1095" spans="1:21" s="21" customFormat="1" ht="30" customHeight="1" x14ac:dyDescent="0.25">
      <c r="A1095" s="212">
        <f>IF(B1095&lt;&gt;"",MAX(A$1:A1094)+1,"")</f>
        <v>976</v>
      </c>
      <c r="B1095" s="223" t="s">
        <v>1887</v>
      </c>
      <c r="C1095" s="50">
        <v>1984</v>
      </c>
      <c r="D1095" s="50" t="s">
        <v>1844</v>
      </c>
      <c r="E1095" s="50" t="s">
        <v>109</v>
      </c>
      <c r="F1095" s="50">
        <v>9</v>
      </c>
      <c r="G1095" s="50">
        <v>3</v>
      </c>
      <c r="H1095" s="211">
        <v>7301.3</v>
      </c>
      <c r="I1095" s="211">
        <v>0</v>
      </c>
      <c r="J1095" s="211">
        <v>5792.37</v>
      </c>
      <c r="K1095" s="211">
        <f t="shared" si="374"/>
        <v>10776995.02</v>
      </c>
      <c r="L1095" s="211">
        <v>0</v>
      </c>
      <c r="M1095" s="211">
        <v>0</v>
      </c>
      <c r="N1095" s="211">
        <v>0</v>
      </c>
      <c r="O1095" s="211">
        <f>IFERROR(
  IF(LOOKUP(2,1/($R$16:$R1095&lt;&gt;""),$R$16:$R1095)="12.2026",
    VLOOKUP(LOOKUP(2,1/($B$16:$B1095&lt;&gt;""),$B$16:$B1095), [1]Лист1!$C$12:$D$1205, 2, 0),
  IF(LOOKUP(2,1/($R$16:$R1095&lt;&gt;""),$R$16:$R1095)="12.2027",
    VLOOKUP(LOOKUP(2,1/($B$16:$B1095&lt;&gt;""),$B$16:$B1095), [1]Лист1!$C$1209:$D$2016, 2, 0),
  IF(LOOKUP(2,1/($R$16:$R1095&lt;&gt;""),$R$16:$R1095)="12.2028",
    VLOOKUP(LOOKUP(2,1/($B$16:$B1095&lt;&gt;""),$B$16:$B1095), [1]Лист1!$C$2020:$D$2907, 2, 0),
  ""))), "")</f>
        <v>10776995.02</v>
      </c>
      <c r="P1095" s="211">
        <f t="shared" si="375"/>
        <v>1476.0378316190267</v>
      </c>
      <c r="Q1095" s="211">
        <v>9673</v>
      </c>
      <c r="R1095" s="218" t="s">
        <v>565</v>
      </c>
      <c r="S1095" s="51"/>
      <c r="T1095" s="20"/>
      <c r="U1095" s="20"/>
    </row>
    <row r="1096" spans="1:21" s="21" customFormat="1" ht="30" customHeight="1" x14ac:dyDescent="0.25">
      <c r="A1096" s="212">
        <f>IF(B1096&lt;&gt;"",MAX(A$1:A1095)+1,"")</f>
        <v>977</v>
      </c>
      <c r="B1096" s="223" t="s">
        <v>388</v>
      </c>
      <c r="C1096" s="50">
        <v>1971</v>
      </c>
      <c r="D1096" s="50" t="s">
        <v>1844</v>
      </c>
      <c r="E1096" s="50" t="s">
        <v>16</v>
      </c>
      <c r="F1096" s="50">
        <v>5</v>
      </c>
      <c r="G1096" s="50">
        <v>8</v>
      </c>
      <c r="H1096" s="211">
        <v>7770.3</v>
      </c>
      <c r="I1096" s="211">
        <v>158.4</v>
      </c>
      <c r="J1096" s="211">
        <v>4086.7</v>
      </c>
      <c r="K1096" s="211">
        <f t="shared" si="374"/>
        <v>38315875.200000003</v>
      </c>
      <c r="L1096" s="211">
        <v>0</v>
      </c>
      <c r="M1096" s="211">
        <v>0</v>
      </c>
      <c r="N1096" s="211">
        <v>0</v>
      </c>
      <c r="O1096" s="211">
        <f>IFERROR(
  IF(LOOKUP(2,1/($R$16:$R1096&lt;&gt;""),$R$16:$R1096)="12.2026",
    VLOOKUP(LOOKUP(2,1/($B$16:$B1096&lt;&gt;""),$B$16:$B1096), [1]Лист1!$C$12:$D$1205, 2, 0),
  IF(LOOKUP(2,1/($R$16:$R1096&lt;&gt;""),$R$16:$R1096)="12.2027",
    VLOOKUP(LOOKUP(2,1/($B$16:$B1096&lt;&gt;""),$B$16:$B1096), [1]Лист1!$C$1209:$D$2016, 2, 0),
  IF(LOOKUP(2,1/($R$16:$R1096&lt;&gt;""),$R$16:$R1096)="12.2028",
    VLOOKUP(LOOKUP(2,1/($B$16:$B1096&lt;&gt;""),$B$16:$B1096), [1]Лист1!$C$2020:$D$2907, 2, 0),
  ""))), "")</f>
        <v>38315875.200000003</v>
      </c>
      <c r="P1096" s="211">
        <f t="shared" si="375"/>
        <v>4931.0676807845257</v>
      </c>
      <c r="Q1096" s="211">
        <v>9673</v>
      </c>
      <c r="R1096" s="218" t="s">
        <v>563</v>
      </c>
      <c r="S1096" s="51"/>
      <c r="T1096" s="20"/>
      <c r="U1096" s="20"/>
    </row>
    <row r="1097" spans="1:21" s="33" customFormat="1" ht="30" customHeight="1" x14ac:dyDescent="0.25">
      <c r="A1097" s="212">
        <f>IF(B1097&lt;&gt;"",MAX(A$1:A1096)+1,"")</f>
        <v>978</v>
      </c>
      <c r="B1097" s="223" t="s">
        <v>2422</v>
      </c>
      <c r="C1097" s="212">
        <v>1986</v>
      </c>
      <c r="D1097" s="212" t="s">
        <v>1844</v>
      </c>
      <c r="E1097" s="210" t="s">
        <v>16</v>
      </c>
      <c r="F1097" s="238">
        <v>3</v>
      </c>
      <c r="G1097" s="238">
        <v>3</v>
      </c>
      <c r="H1097" s="29">
        <v>2005.3</v>
      </c>
      <c r="I1097" s="29">
        <v>0</v>
      </c>
      <c r="J1097" s="29">
        <f>H1097</f>
        <v>2005.3</v>
      </c>
      <c r="K1097" s="211">
        <f t="shared" si="374"/>
        <v>4142815.1999999997</v>
      </c>
      <c r="L1097" s="211">
        <v>0</v>
      </c>
      <c r="M1097" s="211">
        <v>0</v>
      </c>
      <c r="N1097" s="211">
        <v>0</v>
      </c>
      <c r="O1097" s="211">
        <f>IFERROR(
  IF(LOOKUP(2,1/($R$16:$R1097&lt;&gt;""),$R$16:$R1097)="12.2026",
    VLOOKUP(LOOKUP(2,1/($B$16:$B1097&lt;&gt;""),$B$16:$B1097), [1]Лист1!$C$12:$D$1205, 2, 0),
  IF(LOOKUP(2,1/($R$16:$R1097&lt;&gt;""),$R$16:$R1097)="12.2027",
    VLOOKUP(LOOKUP(2,1/($B$16:$B1097&lt;&gt;""),$B$16:$B1097), [1]Лист1!$C$1209:$D$2016, 2, 0),
  IF(LOOKUP(2,1/($R$16:$R1097&lt;&gt;""),$R$16:$R1097)="12.2028",
    VLOOKUP(LOOKUP(2,1/($B$16:$B1097&lt;&gt;""),$B$16:$B1097), [1]Лист1!$C$2020:$D$2907, 2, 0),
  ""))), "")</f>
        <v>4142815.1999999997</v>
      </c>
      <c r="P1097" s="211">
        <f t="shared" si="375"/>
        <v>2065.9328778736349</v>
      </c>
      <c r="Q1097" s="237">
        <v>9673</v>
      </c>
      <c r="R1097" s="30" t="s">
        <v>565</v>
      </c>
      <c r="S1097" s="32"/>
      <c r="T1097" s="32"/>
      <c r="U1097" s="32"/>
    </row>
    <row r="1098" spans="1:21" s="21" customFormat="1" ht="30" customHeight="1" x14ac:dyDescent="0.25">
      <c r="A1098" s="212">
        <f>IF(B1098&lt;&gt;"",MAX(A$1:A1097)+1,"")</f>
        <v>979</v>
      </c>
      <c r="B1098" s="223" t="s">
        <v>131</v>
      </c>
      <c r="C1098" s="50">
        <v>1960</v>
      </c>
      <c r="D1098" s="50" t="s">
        <v>1844</v>
      </c>
      <c r="E1098" s="50" t="s">
        <v>16</v>
      </c>
      <c r="F1098" s="249">
        <v>3</v>
      </c>
      <c r="G1098" s="249">
        <v>3</v>
      </c>
      <c r="H1098" s="211">
        <v>1621.9</v>
      </c>
      <c r="I1098" s="211">
        <v>111</v>
      </c>
      <c r="J1098" s="211">
        <v>1510.9</v>
      </c>
      <c r="K1098" s="211">
        <f t="shared" si="374"/>
        <v>8682793.6000000015</v>
      </c>
      <c r="L1098" s="211">
        <v>0</v>
      </c>
      <c r="M1098" s="211">
        <v>0</v>
      </c>
      <c r="N1098" s="211">
        <v>0</v>
      </c>
      <c r="O1098" s="211">
        <f>IFERROR(
  IF(LOOKUP(2,1/($R$16:$R1098&lt;&gt;""),$R$16:$R1098)="12.2026",
    VLOOKUP(LOOKUP(2,1/($B$16:$B1098&lt;&gt;""),$B$16:$B1098), [1]Лист1!$C$12:$D$1205, 2, 0),
  IF(LOOKUP(2,1/($R$16:$R1098&lt;&gt;""),$R$16:$R1098)="12.2027",
    VLOOKUP(LOOKUP(2,1/($B$16:$B1098&lt;&gt;""),$B$16:$B1098), [1]Лист1!$C$1209:$D$2016, 2, 0),
  IF(LOOKUP(2,1/($R$16:$R1098&lt;&gt;""),$R$16:$R1098)="12.2028",
    VLOOKUP(LOOKUP(2,1/($B$16:$B1098&lt;&gt;""),$B$16:$B1098), [1]Лист1!$C$2020:$D$2907, 2, 0),
  ""))), "")</f>
        <v>8682793.6000000015</v>
      </c>
      <c r="P1098" s="211">
        <f t="shared" si="375"/>
        <v>5353.4703742524207</v>
      </c>
      <c r="Q1098" s="211">
        <v>9673</v>
      </c>
      <c r="R1098" s="218" t="s">
        <v>564</v>
      </c>
      <c r="S1098" s="51"/>
      <c r="T1098" s="20"/>
      <c r="U1098" s="20"/>
    </row>
    <row r="1099" spans="1:21" s="21" customFormat="1" ht="30" customHeight="1" x14ac:dyDescent="0.25">
      <c r="A1099" s="212">
        <f>IF(B1099&lt;&gt;"",MAX(A$1:A1098)+1,"")</f>
        <v>980</v>
      </c>
      <c r="B1099" s="223" t="s">
        <v>114</v>
      </c>
      <c r="C1099" s="50">
        <v>1965</v>
      </c>
      <c r="D1099" s="50" t="s">
        <v>1844</v>
      </c>
      <c r="E1099" s="50" t="s">
        <v>16</v>
      </c>
      <c r="F1099" s="50">
        <v>4</v>
      </c>
      <c r="G1099" s="50">
        <v>3</v>
      </c>
      <c r="H1099" s="211">
        <v>2174</v>
      </c>
      <c r="I1099" s="211">
        <v>198.8</v>
      </c>
      <c r="J1099" s="211">
        <v>1220.5999999999999</v>
      </c>
      <c r="K1099" s="211">
        <f t="shared" si="374"/>
        <v>16806216</v>
      </c>
      <c r="L1099" s="211">
        <v>0</v>
      </c>
      <c r="M1099" s="211">
        <v>0</v>
      </c>
      <c r="N1099" s="211">
        <v>0</v>
      </c>
      <c r="O1099" s="211">
        <f>IFERROR(
  IF(LOOKUP(2,1/($R$16:$R1099&lt;&gt;""),$R$16:$R1099)="12.2026",
    VLOOKUP(LOOKUP(2,1/($B$16:$B1099&lt;&gt;""),$B$16:$B1099), [1]Лист1!$C$12:$D$1205, 2, 0),
  IF(LOOKUP(2,1/($R$16:$R1099&lt;&gt;""),$R$16:$R1099)="12.2027",
    VLOOKUP(LOOKUP(2,1/($B$16:$B1099&lt;&gt;""),$B$16:$B1099), [1]Лист1!$C$1209:$D$2016, 2, 0),
  IF(LOOKUP(2,1/($R$16:$R1099&lt;&gt;""),$R$16:$R1099)="12.2028",
    VLOOKUP(LOOKUP(2,1/($B$16:$B1099&lt;&gt;""),$B$16:$B1099), [1]Лист1!$C$2020:$D$2907, 2, 0),
  ""))), "")</f>
        <v>16806216</v>
      </c>
      <c r="P1099" s="211">
        <f t="shared" si="375"/>
        <v>7730.5501379944799</v>
      </c>
      <c r="Q1099" s="211">
        <v>9673</v>
      </c>
      <c r="R1099" s="218" t="s">
        <v>564</v>
      </c>
      <c r="S1099" s="51"/>
      <c r="T1099" s="20"/>
      <c r="U1099" s="20"/>
    </row>
    <row r="1100" spans="1:21" s="21" customFormat="1" ht="30" customHeight="1" x14ac:dyDescent="0.25">
      <c r="A1100" s="212">
        <f>IF(B1100&lt;&gt;"",MAX(A$1:A1099)+1,"")</f>
        <v>981</v>
      </c>
      <c r="B1100" s="223" t="s">
        <v>132</v>
      </c>
      <c r="C1100" s="50">
        <v>1963</v>
      </c>
      <c r="D1100" s="50" t="s">
        <v>1844</v>
      </c>
      <c r="E1100" s="50" t="s">
        <v>16</v>
      </c>
      <c r="F1100" s="249">
        <v>4</v>
      </c>
      <c r="G1100" s="249">
        <v>3</v>
      </c>
      <c r="H1100" s="211">
        <v>2108.8000000000002</v>
      </c>
      <c r="I1100" s="211">
        <v>140.5</v>
      </c>
      <c r="J1100" s="211">
        <v>1968.3</v>
      </c>
      <c r="K1100" s="211">
        <f t="shared" si="374"/>
        <v>17338298.359999999</v>
      </c>
      <c r="L1100" s="211">
        <v>0</v>
      </c>
      <c r="M1100" s="211">
        <v>0</v>
      </c>
      <c r="N1100" s="211">
        <v>0</v>
      </c>
      <c r="O1100" s="211">
        <f>IFERROR(
  IF(LOOKUP(2,1/($R$16:$R1100&lt;&gt;""),$R$16:$R1100)="12.2026",
    VLOOKUP(LOOKUP(2,1/($B$16:$B1100&lt;&gt;""),$B$16:$B1100), [1]Лист1!$C$12:$D$1205, 2, 0),
  IF(LOOKUP(2,1/($R$16:$R1100&lt;&gt;""),$R$16:$R1100)="12.2027",
    VLOOKUP(LOOKUP(2,1/($B$16:$B1100&lt;&gt;""),$B$16:$B1100), [1]Лист1!$C$1209:$D$2016, 2, 0),
  IF(LOOKUP(2,1/($R$16:$R1100&lt;&gt;""),$R$16:$R1100)="12.2028",
    VLOOKUP(LOOKUP(2,1/($B$16:$B1100&lt;&gt;""),$B$16:$B1100), [1]Лист1!$C$2020:$D$2907, 2, 0),
  ""))), "")</f>
        <v>17338298.359999999</v>
      </c>
      <c r="P1100" s="211">
        <f t="shared" si="375"/>
        <v>8221.8789643399086</v>
      </c>
      <c r="Q1100" s="211">
        <v>9673</v>
      </c>
      <c r="R1100" s="218" t="s">
        <v>564</v>
      </c>
      <c r="S1100" s="51"/>
      <c r="T1100" s="20"/>
      <c r="U1100" s="20"/>
    </row>
    <row r="1101" spans="1:21" s="21" customFormat="1" ht="30" customHeight="1" x14ac:dyDescent="0.25">
      <c r="A1101" s="212">
        <f>IF(B1101&lt;&gt;"",MAX(A$1:A1100)+1,"")</f>
        <v>982</v>
      </c>
      <c r="B1101" s="223" t="s">
        <v>113</v>
      </c>
      <c r="C1101" s="50">
        <v>1966</v>
      </c>
      <c r="D1101" s="50" t="s">
        <v>1844</v>
      </c>
      <c r="E1101" s="50" t="s">
        <v>16</v>
      </c>
      <c r="F1101" s="50">
        <v>4</v>
      </c>
      <c r="G1101" s="50">
        <v>3</v>
      </c>
      <c r="H1101" s="211">
        <v>2375.5</v>
      </c>
      <c r="I1101" s="211">
        <v>0</v>
      </c>
      <c r="J1101" s="211">
        <v>1286.0999999999999</v>
      </c>
      <c r="K1101" s="211">
        <f t="shared" ref="K1101" si="378">SUM(L1101:O1101)</f>
        <v>17175364</v>
      </c>
      <c r="L1101" s="211">
        <v>0</v>
      </c>
      <c r="M1101" s="211">
        <v>0</v>
      </c>
      <c r="N1101" s="211">
        <v>0</v>
      </c>
      <c r="O1101" s="211">
        <f>IFERROR(
  IF(LOOKUP(2,1/($R$16:$R1101&lt;&gt;""),$R$16:$R1101)="12.2026",
    VLOOKUP(LOOKUP(2,1/($B$16:$B1101&lt;&gt;""),$B$16:$B1101), [1]Лист1!$C$12:$D$1205, 2, 0),
  IF(LOOKUP(2,1/($R$16:$R1101&lt;&gt;""),$R$16:$R1101)="12.2027",
    VLOOKUP(LOOKUP(2,1/($B$16:$B1101&lt;&gt;""),$B$16:$B1101), [1]Лист1!$C$1209:$D$2016, 2, 0),
  IF(LOOKUP(2,1/($R$16:$R1101&lt;&gt;""),$R$16:$R1101)="12.2028",
    VLOOKUP(LOOKUP(2,1/($B$16:$B1101&lt;&gt;""),$B$16:$B1101), [1]Лист1!$C$2020:$D$2907, 2, 0),
  ""))), "")</f>
        <v>17175364</v>
      </c>
      <c r="P1101" s="211">
        <f t="shared" ref="P1101" si="379">K1101/H1101</f>
        <v>7230.2100610397811</v>
      </c>
      <c r="Q1101" s="211">
        <v>9673</v>
      </c>
      <c r="R1101" s="218" t="s">
        <v>564</v>
      </c>
      <c r="S1101" s="51"/>
      <c r="T1101" s="20"/>
      <c r="U1101" s="20"/>
    </row>
    <row r="1102" spans="1:21" s="21" customFormat="1" ht="30" customHeight="1" x14ac:dyDescent="0.25">
      <c r="A1102" s="212">
        <f>IF(B1102&lt;&gt;"",MAX(A$1:A1101)+1,"")</f>
        <v>983</v>
      </c>
      <c r="B1102" s="223" t="s">
        <v>115</v>
      </c>
      <c r="C1102" s="212">
        <v>1966</v>
      </c>
      <c r="D1102" s="50" t="s">
        <v>1844</v>
      </c>
      <c r="E1102" s="50" t="s">
        <v>16</v>
      </c>
      <c r="F1102" s="210">
        <v>5</v>
      </c>
      <c r="G1102" s="210">
        <v>4</v>
      </c>
      <c r="H1102" s="211">
        <v>3494.5</v>
      </c>
      <c r="I1102" s="211">
        <v>43.3</v>
      </c>
      <c r="J1102" s="211">
        <v>3206</v>
      </c>
      <c r="K1102" s="211">
        <f t="shared" si="374"/>
        <v>17539068</v>
      </c>
      <c r="L1102" s="211">
        <v>0</v>
      </c>
      <c r="M1102" s="211">
        <v>0</v>
      </c>
      <c r="N1102" s="211">
        <v>0</v>
      </c>
      <c r="O1102" s="211">
        <f>IFERROR(
  IF(LOOKUP(2,1/($R$16:$R1102&lt;&gt;""),$R$16:$R1102)="12.2026",
    VLOOKUP(LOOKUP(2,1/($B$16:$B1102&lt;&gt;""),$B$16:$B1102), [1]Лист1!$C$12:$D$1205, 2, 0),
  IF(LOOKUP(2,1/($R$16:$R1102&lt;&gt;""),$R$16:$R1102)="12.2027",
    VLOOKUP(LOOKUP(2,1/($B$16:$B1102&lt;&gt;""),$B$16:$B1102), [1]Лист1!$C$1209:$D$2016, 2, 0),
  IF(LOOKUP(2,1/($R$16:$R1102&lt;&gt;""),$R$16:$R1102)="12.2028",
    VLOOKUP(LOOKUP(2,1/($B$16:$B1102&lt;&gt;""),$B$16:$B1102), [1]Лист1!$C$2020:$D$2907, 2, 0),
  ""))), "")</f>
        <v>17539068</v>
      </c>
      <c r="P1102" s="211">
        <f t="shared" si="375"/>
        <v>5019.0493632851621</v>
      </c>
      <c r="Q1102" s="211">
        <v>9673</v>
      </c>
      <c r="R1102" s="218" t="s">
        <v>564</v>
      </c>
      <c r="S1102" s="51"/>
      <c r="T1102" s="20"/>
      <c r="U1102" s="20"/>
    </row>
    <row r="1103" spans="1:21" s="21" customFormat="1" ht="30" customHeight="1" x14ac:dyDescent="0.25">
      <c r="A1103" s="212">
        <f>IF(B1103&lt;&gt;"",MAX(A$1:A1102)+1,"")</f>
        <v>984</v>
      </c>
      <c r="B1103" s="223" t="s">
        <v>133</v>
      </c>
      <c r="C1103" s="50">
        <v>1963</v>
      </c>
      <c r="D1103" s="50" t="s">
        <v>1844</v>
      </c>
      <c r="E1103" s="50" t="s">
        <v>16</v>
      </c>
      <c r="F1103" s="50">
        <v>4</v>
      </c>
      <c r="G1103" s="50">
        <v>3</v>
      </c>
      <c r="H1103" s="211">
        <v>2116.6999999999998</v>
      </c>
      <c r="I1103" s="211">
        <v>0</v>
      </c>
      <c r="J1103" s="211">
        <v>1323</v>
      </c>
      <c r="K1103" s="211">
        <f t="shared" si="374"/>
        <v>17456908.799999997</v>
      </c>
      <c r="L1103" s="211">
        <v>0</v>
      </c>
      <c r="M1103" s="211">
        <v>0</v>
      </c>
      <c r="N1103" s="211">
        <v>0</v>
      </c>
      <c r="O1103" s="211">
        <f>IFERROR(
  IF(LOOKUP(2,1/($R$16:$R1103&lt;&gt;""),$R$16:$R1103)="12.2026",
    VLOOKUP(LOOKUP(2,1/($B$16:$B1103&lt;&gt;""),$B$16:$B1103), [1]Лист1!$C$12:$D$1205, 2, 0),
  IF(LOOKUP(2,1/($R$16:$R1103&lt;&gt;""),$R$16:$R1103)="12.2027",
    VLOOKUP(LOOKUP(2,1/($B$16:$B1103&lt;&gt;""),$B$16:$B1103), [1]Лист1!$C$1209:$D$2016, 2, 0),
  IF(LOOKUP(2,1/($R$16:$R1103&lt;&gt;""),$R$16:$R1103)="12.2028",
    VLOOKUP(LOOKUP(2,1/($B$16:$B1103&lt;&gt;""),$B$16:$B1103), [1]Лист1!$C$2020:$D$2907, 2, 0),
  ""))), "")</f>
        <v>17456908.799999997</v>
      </c>
      <c r="P1103" s="211">
        <f t="shared" si="375"/>
        <v>8247.2286105730618</v>
      </c>
      <c r="Q1103" s="211">
        <v>9673</v>
      </c>
      <c r="R1103" s="218" t="s">
        <v>564</v>
      </c>
      <c r="S1103" s="51"/>
      <c r="T1103" s="20"/>
      <c r="U1103" s="20"/>
    </row>
    <row r="1104" spans="1:21" s="21" customFormat="1" ht="30" customHeight="1" x14ac:dyDescent="0.25">
      <c r="A1104" s="212">
        <f>IF(B1104&lt;&gt;"",MAX(A$1:A1103)+1,"")</f>
        <v>985</v>
      </c>
      <c r="B1104" s="223" t="s">
        <v>1021</v>
      </c>
      <c r="C1104" s="50">
        <v>1969</v>
      </c>
      <c r="D1104" s="50" t="s">
        <v>1844</v>
      </c>
      <c r="E1104" s="50" t="s">
        <v>16</v>
      </c>
      <c r="F1104" s="50">
        <v>5</v>
      </c>
      <c r="G1104" s="50">
        <v>4</v>
      </c>
      <c r="H1104" s="211">
        <v>3372.5</v>
      </c>
      <c r="I1104" s="211">
        <v>0</v>
      </c>
      <c r="J1104" s="211">
        <v>2975</v>
      </c>
      <c r="K1104" s="211">
        <f t="shared" si="374"/>
        <v>67881.98</v>
      </c>
      <c r="L1104" s="211">
        <v>0</v>
      </c>
      <c r="M1104" s="211">
        <v>0</v>
      </c>
      <c r="N1104" s="211">
        <v>0</v>
      </c>
      <c r="O1104" s="211">
        <f>IFERROR(
  IF(LOOKUP(2,1/($R$16:$R1104&lt;&gt;""),$R$16:$R1104)="12.2026",
    VLOOKUP(LOOKUP(2,1/($B$16:$B1104&lt;&gt;""),$B$16:$B1104), [1]Лист1!$C$12:$D$1205, 2, 0),
  IF(LOOKUP(2,1/($R$16:$R1104&lt;&gt;""),$R$16:$R1104)="12.2027",
    VLOOKUP(LOOKUP(2,1/($B$16:$B1104&lt;&gt;""),$B$16:$B1104), [1]Лист1!$C$1209:$D$2016, 2, 0),
  IF(LOOKUP(2,1/($R$16:$R1104&lt;&gt;""),$R$16:$R1104)="12.2028",
    VLOOKUP(LOOKUP(2,1/($B$16:$B1104&lt;&gt;""),$B$16:$B1104), [1]Лист1!$C$2020:$D$2907, 2, 0),
  ""))), "")</f>
        <v>67881.98</v>
      </c>
      <c r="P1104" s="211">
        <f t="shared" si="375"/>
        <v>20.128088954781319</v>
      </c>
      <c r="Q1104" s="211">
        <v>9673</v>
      </c>
      <c r="R1104" s="218" t="s">
        <v>565</v>
      </c>
      <c r="S1104" s="51"/>
      <c r="T1104" s="20"/>
      <c r="U1104" s="20"/>
    </row>
    <row r="1105" spans="1:21" s="21" customFormat="1" ht="30" customHeight="1" x14ac:dyDescent="0.25">
      <c r="A1105" s="212">
        <f>IF(B1105&lt;&gt;"",MAX(A$1:A1104)+1,"")</f>
        <v>986</v>
      </c>
      <c r="B1105" s="223" t="s">
        <v>134</v>
      </c>
      <c r="C1105" s="50">
        <v>1962</v>
      </c>
      <c r="D1105" s="50" t="s">
        <v>1844</v>
      </c>
      <c r="E1105" s="50" t="s">
        <v>16</v>
      </c>
      <c r="F1105" s="249">
        <v>4</v>
      </c>
      <c r="G1105" s="249">
        <v>3</v>
      </c>
      <c r="H1105" s="211">
        <v>2125.1999999999998</v>
      </c>
      <c r="I1105" s="211">
        <v>145.6</v>
      </c>
      <c r="J1105" s="211">
        <v>1979.6</v>
      </c>
      <c r="K1105" s="211">
        <f t="shared" si="374"/>
        <v>18434664.799999997</v>
      </c>
      <c r="L1105" s="211">
        <v>0</v>
      </c>
      <c r="M1105" s="211">
        <v>0</v>
      </c>
      <c r="N1105" s="211">
        <v>0</v>
      </c>
      <c r="O1105" s="211">
        <f>IFERROR(
  IF(LOOKUP(2,1/($R$16:$R1105&lt;&gt;""),$R$16:$R1105)="12.2026",
    VLOOKUP(LOOKUP(2,1/($B$16:$B1105&lt;&gt;""),$B$16:$B1105), [1]Лист1!$C$12:$D$1205, 2, 0),
  IF(LOOKUP(2,1/($R$16:$R1105&lt;&gt;""),$R$16:$R1105)="12.2027",
    VLOOKUP(LOOKUP(2,1/($B$16:$B1105&lt;&gt;""),$B$16:$B1105), [1]Лист1!$C$1209:$D$2016, 2, 0),
  IF(LOOKUP(2,1/($R$16:$R1105&lt;&gt;""),$R$16:$R1105)="12.2028",
    VLOOKUP(LOOKUP(2,1/($B$16:$B1105&lt;&gt;""),$B$16:$B1105), [1]Лист1!$C$2020:$D$2907, 2, 0),
  ""))), "")</f>
        <v>18434664.799999997</v>
      </c>
      <c r="P1105" s="211">
        <f t="shared" si="375"/>
        <v>8674.3199698851859</v>
      </c>
      <c r="Q1105" s="211">
        <v>9673</v>
      </c>
      <c r="R1105" s="218" t="s">
        <v>564</v>
      </c>
      <c r="S1105" s="51"/>
      <c r="T1105" s="20"/>
      <c r="U1105" s="20"/>
    </row>
    <row r="1106" spans="1:21" s="21" customFormat="1" ht="30" customHeight="1" x14ac:dyDescent="0.25">
      <c r="A1106" s="212">
        <f>IF(B1106&lt;&gt;"",MAX(A$1:A1105)+1,"")</f>
        <v>987</v>
      </c>
      <c r="B1106" s="223" t="s">
        <v>116</v>
      </c>
      <c r="C1106" s="50">
        <v>1965</v>
      </c>
      <c r="D1106" s="50" t="s">
        <v>1844</v>
      </c>
      <c r="E1106" s="50" t="s">
        <v>16</v>
      </c>
      <c r="F1106" s="50">
        <v>4</v>
      </c>
      <c r="G1106" s="50">
        <v>3</v>
      </c>
      <c r="H1106" s="211">
        <v>2182.1</v>
      </c>
      <c r="I1106" s="211">
        <v>0</v>
      </c>
      <c r="J1106" s="211">
        <v>1388.9</v>
      </c>
      <c r="K1106" s="211">
        <f t="shared" si="374"/>
        <v>18652250.399999999</v>
      </c>
      <c r="L1106" s="211">
        <v>0</v>
      </c>
      <c r="M1106" s="211">
        <v>0</v>
      </c>
      <c r="N1106" s="211">
        <v>0</v>
      </c>
      <c r="O1106" s="211">
        <f>IFERROR(
  IF(LOOKUP(2,1/($R$16:$R1106&lt;&gt;""),$R$16:$R1106)="12.2026",
    VLOOKUP(LOOKUP(2,1/($B$16:$B1106&lt;&gt;""),$B$16:$B1106), [1]Лист1!$C$12:$D$1205, 2, 0),
  IF(LOOKUP(2,1/($R$16:$R1106&lt;&gt;""),$R$16:$R1106)="12.2027",
    VLOOKUP(LOOKUP(2,1/($B$16:$B1106&lt;&gt;""),$B$16:$B1106), [1]Лист1!$C$1209:$D$2016, 2, 0),
  IF(LOOKUP(2,1/($R$16:$R1106&lt;&gt;""),$R$16:$R1106)="12.2028",
    VLOOKUP(LOOKUP(2,1/($B$16:$B1106&lt;&gt;""),$B$16:$B1106), [1]Лист1!$C$2020:$D$2907, 2, 0),
  ""))), "")</f>
        <v>18652250.399999999</v>
      </c>
      <c r="P1106" s="211">
        <f t="shared" si="375"/>
        <v>8547.8440034828836</v>
      </c>
      <c r="Q1106" s="211">
        <v>9673</v>
      </c>
      <c r="R1106" s="218" t="s">
        <v>564</v>
      </c>
      <c r="S1106" s="51"/>
      <c r="T1106" s="20"/>
      <c r="U1106" s="20"/>
    </row>
    <row r="1107" spans="1:21" s="21" customFormat="1" ht="30" customHeight="1" x14ac:dyDescent="0.25">
      <c r="A1107" s="212">
        <f>IF(B1107&lt;&gt;"",MAX(A$1:A1106)+1,"")</f>
        <v>988</v>
      </c>
      <c r="B1107" s="223" t="s">
        <v>135</v>
      </c>
      <c r="C1107" s="50">
        <v>1961</v>
      </c>
      <c r="D1107" s="50" t="s">
        <v>1844</v>
      </c>
      <c r="E1107" s="50" t="s">
        <v>16</v>
      </c>
      <c r="F1107" s="50">
        <v>2</v>
      </c>
      <c r="G1107" s="50">
        <v>2</v>
      </c>
      <c r="H1107" s="211">
        <v>661</v>
      </c>
      <c r="I1107" s="211">
        <v>49.6</v>
      </c>
      <c r="J1107" s="211">
        <v>611.4</v>
      </c>
      <c r="K1107" s="211">
        <f t="shared" si="374"/>
        <v>9021975</v>
      </c>
      <c r="L1107" s="211">
        <v>0</v>
      </c>
      <c r="M1107" s="211">
        <v>0</v>
      </c>
      <c r="N1107" s="211">
        <v>0</v>
      </c>
      <c r="O1107" s="211">
        <f>IFERROR(
  IF(LOOKUP(2,1/($R$16:$R1107&lt;&gt;""),$R$16:$R1107)="12.2026",
    VLOOKUP(LOOKUP(2,1/($B$16:$B1107&lt;&gt;""),$B$16:$B1107), [1]Лист1!$C$12:$D$1205, 2, 0),
  IF(LOOKUP(2,1/($R$16:$R1107&lt;&gt;""),$R$16:$R1107)="12.2027",
    VLOOKUP(LOOKUP(2,1/($B$16:$B1107&lt;&gt;""),$B$16:$B1107), [1]Лист1!$C$1209:$D$2016, 2, 0),
  IF(LOOKUP(2,1/($R$16:$R1107&lt;&gt;""),$R$16:$R1107)="12.2028",
    VLOOKUP(LOOKUP(2,1/($B$16:$B1107&lt;&gt;""),$B$16:$B1107), [1]Лист1!$C$2020:$D$2907, 2, 0),
  ""))), "")</f>
        <v>9021975</v>
      </c>
      <c r="P1107" s="211">
        <f t="shared" si="375"/>
        <v>13648.978819969743</v>
      </c>
      <c r="Q1107" s="211">
        <v>9673</v>
      </c>
      <c r="R1107" s="218" t="s">
        <v>564</v>
      </c>
      <c r="S1107" s="51"/>
      <c r="T1107" s="20"/>
      <c r="U1107" s="20"/>
    </row>
    <row r="1108" spans="1:21" s="21" customFormat="1" ht="30" customHeight="1" x14ac:dyDescent="0.25">
      <c r="A1108" s="212">
        <f>IF(B1108&lt;&gt;"",MAX(A$1:A1107)+1,"")</f>
        <v>989</v>
      </c>
      <c r="B1108" s="223" t="s">
        <v>2484</v>
      </c>
      <c r="C1108" s="212">
        <v>1961</v>
      </c>
      <c r="D1108" s="212" t="s">
        <v>1844</v>
      </c>
      <c r="E1108" s="210" t="s">
        <v>16</v>
      </c>
      <c r="F1108" s="238">
        <v>2</v>
      </c>
      <c r="G1108" s="238">
        <v>2</v>
      </c>
      <c r="H1108" s="29">
        <v>665.2</v>
      </c>
      <c r="I1108" s="29">
        <v>0</v>
      </c>
      <c r="J1108" s="29">
        <f>H1108</f>
        <v>665.2</v>
      </c>
      <c r="K1108" s="211">
        <f t="shared" ref="K1108:K1111" si="380">SUM(L1108:O1108)</f>
        <v>2593724.8000000003</v>
      </c>
      <c r="L1108" s="211">
        <v>0</v>
      </c>
      <c r="M1108" s="211">
        <v>0</v>
      </c>
      <c r="N1108" s="211">
        <v>0</v>
      </c>
      <c r="O1108" s="211">
        <f>IFERROR(
  IF(LOOKUP(2,1/($R$16:$R1108&lt;&gt;""),$R$16:$R1108)="12.2026",
    VLOOKUP(LOOKUP(2,1/($B$16:$B1108&lt;&gt;""),$B$16:$B1108), [1]Лист1!$C$12:$D$1205, 2, 0),
  IF(LOOKUP(2,1/($R$16:$R1108&lt;&gt;""),$R$16:$R1108)="12.2027",
    VLOOKUP(LOOKUP(2,1/($B$16:$B1108&lt;&gt;""),$B$16:$B1108), [1]Лист1!$C$1209:$D$2016, 2, 0),
  IF(LOOKUP(2,1/($R$16:$R1108&lt;&gt;""),$R$16:$R1108)="12.2028",
    VLOOKUP(LOOKUP(2,1/($B$16:$B1108&lt;&gt;""),$B$16:$B1108), [1]Лист1!$C$2020:$D$2907, 2, 0),
  ""))), "")</f>
        <v>2593724.8000000003</v>
      </c>
      <c r="P1108" s="211">
        <f t="shared" ref="P1108:P1111" si="381">K1108/H1108</f>
        <v>3899.1653638003609</v>
      </c>
      <c r="Q1108" s="211">
        <v>9673</v>
      </c>
      <c r="R1108" s="218" t="s">
        <v>564</v>
      </c>
      <c r="S1108" s="51"/>
      <c r="T1108" s="20"/>
      <c r="U1108" s="20"/>
    </row>
    <row r="1109" spans="1:21" s="21" customFormat="1" ht="30" customHeight="1" x14ac:dyDescent="0.25">
      <c r="A1109" s="212">
        <f>IF(B1109&lt;&gt;"",MAX(A$1:A1108)+1,"")</f>
        <v>990</v>
      </c>
      <c r="B1109" s="223" t="s">
        <v>2485</v>
      </c>
      <c r="C1109" s="212">
        <v>1960</v>
      </c>
      <c r="D1109" s="212" t="s">
        <v>1844</v>
      </c>
      <c r="E1109" s="210" t="s">
        <v>16</v>
      </c>
      <c r="F1109" s="238">
        <v>2</v>
      </c>
      <c r="G1109" s="238">
        <v>2</v>
      </c>
      <c r="H1109" s="29">
        <v>666.2</v>
      </c>
      <c r="I1109" s="29">
        <v>0</v>
      </c>
      <c r="J1109" s="29">
        <f>H1109</f>
        <v>666.2</v>
      </c>
      <c r="K1109" s="211">
        <f t="shared" si="380"/>
        <v>3370254.8000000003</v>
      </c>
      <c r="L1109" s="211">
        <v>0</v>
      </c>
      <c r="M1109" s="211">
        <v>0</v>
      </c>
      <c r="N1109" s="211">
        <v>0</v>
      </c>
      <c r="O1109" s="211">
        <f>IFERROR(
  IF(LOOKUP(2,1/($R$16:$R1109&lt;&gt;""),$R$16:$R1109)="12.2026",
    VLOOKUP(LOOKUP(2,1/($B$16:$B1109&lt;&gt;""),$B$16:$B1109), [1]Лист1!$C$12:$D$1205, 2, 0),
  IF(LOOKUP(2,1/($R$16:$R1109&lt;&gt;""),$R$16:$R1109)="12.2027",
    VLOOKUP(LOOKUP(2,1/($B$16:$B1109&lt;&gt;""),$B$16:$B1109), [1]Лист1!$C$1209:$D$2016, 2, 0),
  IF(LOOKUP(2,1/($R$16:$R1109&lt;&gt;""),$R$16:$R1109)="12.2028",
    VLOOKUP(LOOKUP(2,1/($B$16:$B1109&lt;&gt;""),$B$16:$B1109), [1]Лист1!$C$2020:$D$2907, 2, 0),
  ""))), "")</f>
        <v>3370254.8000000003</v>
      </c>
      <c r="P1109" s="211">
        <f t="shared" si="381"/>
        <v>5058.9234464124884</v>
      </c>
      <c r="Q1109" s="211">
        <v>9673</v>
      </c>
      <c r="R1109" s="218" t="s">
        <v>564</v>
      </c>
      <c r="S1109" s="51"/>
      <c r="T1109" s="20"/>
      <c r="U1109" s="20"/>
    </row>
    <row r="1110" spans="1:21" s="21" customFormat="1" ht="30" customHeight="1" x14ac:dyDescent="0.25">
      <c r="A1110" s="212">
        <f>IF(B1110&lt;&gt;"",MAX(A$1:A1109)+1,"")</f>
        <v>991</v>
      </c>
      <c r="B1110" s="223" t="s">
        <v>2486</v>
      </c>
      <c r="C1110" s="212">
        <v>1960</v>
      </c>
      <c r="D1110" s="212" t="s">
        <v>1844</v>
      </c>
      <c r="E1110" s="210" t="s">
        <v>16</v>
      </c>
      <c r="F1110" s="238">
        <v>2</v>
      </c>
      <c r="G1110" s="238">
        <v>2</v>
      </c>
      <c r="H1110" s="29">
        <v>673</v>
      </c>
      <c r="I1110" s="29">
        <v>0</v>
      </c>
      <c r="J1110" s="29">
        <f>H1110</f>
        <v>673</v>
      </c>
      <c r="K1110" s="211">
        <f t="shared" si="380"/>
        <v>3396258</v>
      </c>
      <c r="L1110" s="211">
        <v>0</v>
      </c>
      <c r="M1110" s="211">
        <v>0</v>
      </c>
      <c r="N1110" s="211">
        <v>0</v>
      </c>
      <c r="O1110" s="211">
        <f>IFERROR(
  IF(LOOKUP(2,1/($R$16:$R1110&lt;&gt;""),$R$16:$R1110)="12.2026",
    VLOOKUP(LOOKUP(2,1/($B$16:$B1110&lt;&gt;""),$B$16:$B1110), [1]Лист1!$C$12:$D$1205, 2, 0),
  IF(LOOKUP(2,1/($R$16:$R1110&lt;&gt;""),$R$16:$R1110)="12.2027",
    VLOOKUP(LOOKUP(2,1/($B$16:$B1110&lt;&gt;""),$B$16:$B1110), [1]Лист1!$C$1209:$D$2016, 2, 0),
  IF(LOOKUP(2,1/($R$16:$R1110&lt;&gt;""),$R$16:$R1110)="12.2028",
    VLOOKUP(LOOKUP(2,1/($B$16:$B1110&lt;&gt;""),$B$16:$B1110), [1]Лист1!$C$2020:$D$2907, 2, 0),
  ""))), "")</f>
        <v>3396258</v>
      </c>
      <c r="P1110" s="211">
        <f t="shared" si="381"/>
        <v>5046.4457652303117</v>
      </c>
      <c r="Q1110" s="211">
        <v>9673</v>
      </c>
      <c r="R1110" s="218" t="s">
        <v>564</v>
      </c>
      <c r="S1110" s="51"/>
      <c r="T1110" s="20"/>
      <c r="U1110" s="20"/>
    </row>
    <row r="1111" spans="1:21" s="21" customFormat="1" ht="30" customHeight="1" x14ac:dyDescent="0.25">
      <c r="A1111" s="212">
        <f>IF(B1111&lt;&gt;"",MAX(A$1:A1110)+1,"")</f>
        <v>992</v>
      </c>
      <c r="B1111" s="223" t="s">
        <v>1020</v>
      </c>
      <c r="C1111" s="50">
        <v>1956</v>
      </c>
      <c r="D1111" s="50" t="s">
        <v>1844</v>
      </c>
      <c r="E1111" s="50" t="s">
        <v>389</v>
      </c>
      <c r="F1111" s="249">
        <v>2</v>
      </c>
      <c r="G1111" s="249">
        <v>2</v>
      </c>
      <c r="H1111" s="211">
        <v>787.2</v>
      </c>
      <c r="I1111" s="211">
        <v>70</v>
      </c>
      <c r="J1111" s="211">
        <v>717.2</v>
      </c>
      <c r="K1111" s="211">
        <f t="shared" si="380"/>
        <v>36464.69</v>
      </c>
      <c r="L1111" s="211">
        <v>0</v>
      </c>
      <c r="M1111" s="211">
        <v>0</v>
      </c>
      <c r="N1111" s="211">
        <v>0</v>
      </c>
      <c r="O1111" s="211">
        <f>IFERROR(
  IF(LOOKUP(2,1/($R$16:$R1111&lt;&gt;""),$R$16:$R1111)="12.2026",
    VLOOKUP(LOOKUP(2,1/($B$16:$B1111&lt;&gt;""),$B$16:$B1111), [1]Лист1!$C$12:$D$1205, 2, 0),
  IF(LOOKUP(2,1/($R$16:$R1111&lt;&gt;""),$R$16:$R1111)="12.2027",
    VLOOKUP(LOOKUP(2,1/($B$16:$B1111&lt;&gt;""),$B$16:$B1111), [1]Лист1!$C$1209:$D$2016, 2, 0),
  IF(LOOKUP(2,1/($R$16:$R1111&lt;&gt;""),$R$16:$R1111)="12.2028",
    VLOOKUP(LOOKUP(2,1/($B$16:$B1111&lt;&gt;""),$B$16:$B1111), [1]Лист1!$C$2020:$D$2907, 2, 0),
  ""))), "")</f>
        <v>36464.69</v>
      </c>
      <c r="P1111" s="211">
        <f t="shared" si="381"/>
        <v>46.322014735772356</v>
      </c>
      <c r="Q1111" s="211">
        <v>9673</v>
      </c>
      <c r="R1111" s="218" t="s">
        <v>565</v>
      </c>
      <c r="S1111" s="51"/>
      <c r="T1111" s="20"/>
      <c r="U1111" s="20"/>
    </row>
    <row r="1112" spans="1:21" s="21" customFormat="1" ht="30" customHeight="1" x14ac:dyDescent="0.25">
      <c r="A1112" s="212">
        <f>IF(B1112&lt;&gt;"",MAX(A$1:A1111)+1,"")</f>
        <v>993</v>
      </c>
      <c r="B1112" s="223" t="s">
        <v>2657</v>
      </c>
      <c r="C1112" s="50">
        <v>1984</v>
      </c>
      <c r="D1112" s="50" t="s">
        <v>1844</v>
      </c>
      <c r="E1112" s="50" t="s">
        <v>16</v>
      </c>
      <c r="F1112" s="50">
        <v>5</v>
      </c>
      <c r="G1112" s="50">
        <v>8</v>
      </c>
      <c r="H1112" s="211">
        <v>5520.7</v>
      </c>
      <c r="I1112" s="211">
        <v>0</v>
      </c>
      <c r="J1112" s="211">
        <v>4850.82</v>
      </c>
      <c r="K1112" s="211">
        <f t="shared" si="374"/>
        <v>7079400</v>
      </c>
      <c r="L1112" s="211">
        <v>0</v>
      </c>
      <c r="M1112" s="211">
        <v>0</v>
      </c>
      <c r="N1112" s="211">
        <v>0</v>
      </c>
      <c r="O1112" s="211">
        <f>IFERROR(
  IF(LOOKUP(2,1/($R$16:$R1112&lt;&gt;""),$R$16:$R1112)="12.2026",
    VLOOKUP(LOOKUP(2,1/($B$16:$B1112&lt;&gt;""),$B$16:$B1112), [1]Лист1!$C$12:$D$1205, 2, 0),
  IF(LOOKUP(2,1/($R$16:$R1112&lt;&gt;""),$R$16:$R1112)="12.2027",
    VLOOKUP(LOOKUP(2,1/($B$16:$B1112&lt;&gt;""),$B$16:$B1112), [1]Лист1!$C$1209:$D$2016, 2, 0),
  IF(LOOKUP(2,1/($R$16:$R1112&lt;&gt;""),$R$16:$R1112)="12.2028",
    VLOOKUP(LOOKUP(2,1/($B$16:$B1112&lt;&gt;""),$B$16:$B1112), [1]Лист1!$C$2020:$D$2907, 2, 0),
  ""))), "")</f>
        <v>7079400</v>
      </c>
      <c r="P1112" s="211">
        <f t="shared" si="375"/>
        <v>1282.3373847519338</v>
      </c>
      <c r="Q1112" s="211">
        <v>9673</v>
      </c>
      <c r="R1112" s="218" t="s">
        <v>564</v>
      </c>
      <c r="S1112" s="51"/>
      <c r="T1112" s="20"/>
      <c r="U1112" s="20"/>
    </row>
    <row r="1113" spans="1:21" s="21" customFormat="1" ht="30" customHeight="1" x14ac:dyDescent="0.25">
      <c r="A1113" s="212">
        <f>IF(B1113&lt;&gt;"",MAX(A$1:A1112)+1,"")</f>
        <v>994</v>
      </c>
      <c r="B1113" s="223" t="s">
        <v>1022</v>
      </c>
      <c r="C1113" s="50">
        <v>1968</v>
      </c>
      <c r="D1113" s="50" t="s">
        <v>1844</v>
      </c>
      <c r="E1113" s="50" t="s">
        <v>16</v>
      </c>
      <c r="F1113" s="50">
        <v>5</v>
      </c>
      <c r="G1113" s="50">
        <v>3</v>
      </c>
      <c r="H1113" s="211">
        <v>2572</v>
      </c>
      <c r="I1113" s="211">
        <v>154.19999999999999</v>
      </c>
      <c r="J1113" s="211">
        <v>1256</v>
      </c>
      <c r="K1113" s="211">
        <f t="shared" si="374"/>
        <v>82650.16</v>
      </c>
      <c r="L1113" s="211">
        <v>0</v>
      </c>
      <c r="M1113" s="211">
        <v>0</v>
      </c>
      <c r="N1113" s="211">
        <v>0</v>
      </c>
      <c r="O1113" s="211">
        <f>IFERROR(
  IF(LOOKUP(2,1/($R$16:$R1113&lt;&gt;""),$R$16:$R1113)="12.2026",
    VLOOKUP(LOOKUP(2,1/($B$16:$B1113&lt;&gt;""),$B$16:$B1113), [1]Лист1!$C$12:$D$1205, 2, 0),
  IF(LOOKUP(2,1/($R$16:$R1113&lt;&gt;""),$R$16:$R1113)="12.2027",
    VLOOKUP(LOOKUP(2,1/($B$16:$B1113&lt;&gt;""),$B$16:$B1113), [1]Лист1!$C$1209:$D$2016, 2, 0),
  IF(LOOKUP(2,1/($R$16:$R1113&lt;&gt;""),$R$16:$R1113)="12.2028",
    VLOOKUP(LOOKUP(2,1/($B$16:$B1113&lt;&gt;""),$B$16:$B1113), [1]Лист1!$C$2020:$D$2907, 2, 0),
  ""))), "")</f>
        <v>82650.16</v>
      </c>
      <c r="P1113" s="211">
        <f t="shared" si="375"/>
        <v>32.134587869362363</v>
      </c>
      <c r="Q1113" s="211">
        <v>9673</v>
      </c>
      <c r="R1113" s="218" t="s">
        <v>565</v>
      </c>
      <c r="S1113" s="51"/>
      <c r="T1113" s="20"/>
      <c r="U1113" s="20"/>
    </row>
    <row r="1114" spans="1:21" s="21" customFormat="1" ht="30" customHeight="1" x14ac:dyDescent="0.25">
      <c r="A1114" s="212">
        <f>IF(B1114&lt;&gt;"",MAX(A$1:A1113)+1,"")</f>
        <v>995</v>
      </c>
      <c r="B1114" s="223" t="s">
        <v>1023</v>
      </c>
      <c r="C1114" s="50">
        <v>1969</v>
      </c>
      <c r="D1114" s="50" t="s">
        <v>1844</v>
      </c>
      <c r="E1114" s="50" t="s">
        <v>16</v>
      </c>
      <c r="F1114" s="50">
        <v>5</v>
      </c>
      <c r="G1114" s="50">
        <v>4</v>
      </c>
      <c r="H1114" s="211">
        <v>3227.6</v>
      </c>
      <c r="I1114" s="211">
        <v>0</v>
      </c>
      <c r="J1114" s="211">
        <v>1986.3</v>
      </c>
      <c r="K1114" s="211">
        <f t="shared" ref="K1114" si="382">SUM(L1114:O1114)</f>
        <v>108378.17</v>
      </c>
      <c r="L1114" s="211">
        <v>0</v>
      </c>
      <c r="M1114" s="211">
        <v>0</v>
      </c>
      <c r="N1114" s="211">
        <v>0</v>
      </c>
      <c r="O1114" s="211">
        <f>IFERROR(
  IF(LOOKUP(2,1/($R$16:$R1114&lt;&gt;""),$R$16:$R1114)="12.2026",
    VLOOKUP(LOOKUP(2,1/($B$16:$B1114&lt;&gt;""),$B$16:$B1114), [1]Лист1!$C$12:$D$1205, 2, 0),
  IF(LOOKUP(2,1/($R$16:$R1114&lt;&gt;""),$R$16:$R1114)="12.2027",
    VLOOKUP(LOOKUP(2,1/($B$16:$B1114&lt;&gt;""),$B$16:$B1114), [1]Лист1!$C$1209:$D$2016, 2, 0),
  IF(LOOKUP(2,1/($R$16:$R1114&lt;&gt;""),$R$16:$R1114)="12.2028",
    VLOOKUP(LOOKUP(2,1/($B$16:$B1114&lt;&gt;""),$B$16:$B1114), [1]Лист1!$C$2020:$D$2907, 2, 0),
  ""))), "")</f>
        <v>108378.17</v>
      </c>
      <c r="P1114" s="211">
        <f t="shared" ref="P1114" si="383">K1114/H1114</f>
        <v>33.578563018961461</v>
      </c>
      <c r="Q1114" s="211">
        <v>9673</v>
      </c>
      <c r="R1114" s="218" t="s">
        <v>565</v>
      </c>
      <c r="S1114" s="51"/>
      <c r="T1114" s="20"/>
      <c r="U1114" s="20"/>
    </row>
    <row r="1115" spans="1:21" s="21" customFormat="1" ht="30" customHeight="1" x14ac:dyDescent="0.25">
      <c r="A1115" s="212">
        <f>IF(B1115&lt;&gt;"",MAX(A$1:A1114)+1,"")</f>
        <v>996</v>
      </c>
      <c r="B1115" s="223" t="s">
        <v>2423</v>
      </c>
      <c r="C1115" s="212">
        <v>1987</v>
      </c>
      <c r="D1115" s="212" t="s">
        <v>1844</v>
      </c>
      <c r="E1115" s="210" t="s">
        <v>16</v>
      </c>
      <c r="F1115" s="238">
        <v>9</v>
      </c>
      <c r="G1115" s="238">
        <v>2</v>
      </c>
      <c r="H1115" s="29">
        <v>8545.6</v>
      </c>
      <c r="I1115" s="160">
        <v>0</v>
      </c>
      <c r="J1115" s="29">
        <f>H1115</f>
        <v>8545.6</v>
      </c>
      <c r="K1115" s="211">
        <f t="shared" si="374"/>
        <v>6339168</v>
      </c>
      <c r="L1115" s="211">
        <v>0</v>
      </c>
      <c r="M1115" s="211">
        <v>0</v>
      </c>
      <c r="N1115" s="211">
        <v>0</v>
      </c>
      <c r="O1115" s="211">
        <f>IFERROR(
  IF(LOOKUP(2,1/($R$16:$R1115&lt;&gt;""),$R$16:$R1115)="12.2026",
    VLOOKUP(LOOKUP(2,1/($B$16:$B1115&lt;&gt;""),$B$16:$B1115), [1]Лист1!$C$12:$D$1205, 2, 0),
  IF(LOOKUP(2,1/($R$16:$R1115&lt;&gt;""),$R$16:$R1115)="12.2027",
    VLOOKUP(LOOKUP(2,1/($B$16:$B1115&lt;&gt;""),$B$16:$B1115), [1]Лист1!$C$1209:$D$2016, 2, 0),
  IF(LOOKUP(2,1/($R$16:$R1115&lt;&gt;""),$R$16:$R1115)="12.2028",
    VLOOKUP(LOOKUP(2,1/($B$16:$B1115&lt;&gt;""),$B$16:$B1115), [1]Лист1!$C$2020:$D$2907, 2, 0),
  ""))), "")</f>
        <v>6339168</v>
      </c>
      <c r="P1115" s="211">
        <f t="shared" si="375"/>
        <v>741.80490544841791</v>
      </c>
      <c r="Q1115" s="237">
        <v>9673</v>
      </c>
      <c r="R1115" s="30" t="s">
        <v>565</v>
      </c>
      <c r="S1115" s="51"/>
      <c r="T1115" s="20"/>
      <c r="U1115" s="20"/>
    </row>
    <row r="1116" spans="1:21" s="33" customFormat="1" ht="30" customHeight="1" x14ac:dyDescent="0.25">
      <c r="A1116" s="212">
        <f>IF(B1116&lt;&gt;"",MAX(A$1:A1115)+1,"")</f>
        <v>997</v>
      </c>
      <c r="B1116" s="223" t="s">
        <v>136</v>
      </c>
      <c r="C1116" s="221">
        <v>1961</v>
      </c>
      <c r="D1116" s="221" t="s">
        <v>1844</v>
      </c>
      <c r="E1116" s="221" t="s">
        <v>16</v>
      </c>
      <c r="F1116" s="221">
        <v>2</v>
      </c>
      <c r="G1116" s="221">
        <v>1</v>
      </c>
      <c r="H1116" s="191">
        <v>333.6</v>
      </c>
      <c r="I1116" s="191">
        <v>0</v>
      </c>
      <c r="J1116" s="191">
        <v>211.9</v>
      </c>
      <c r="K1116" s="211">
        <f t="shared" si="374"/>
        <v>3526686.4000000004</v>
      </c>
      <c r="L1116" s="211">
        <v>0</v>
      </c>
      <c r="M1116" s="211">
        <v>0</v>
      </c>
      <c r="N1116" s="211">
        <v>0</v>
      </c>
      <c r="O1116" s="211">
        <f>IFERROR(
  IF(LOOKUP(2,1/($R$16:$R1116&lt;&gt;""),$R$16:$R1116)="12.2026",
    VLOOKUP(LOOKUP(2,1/($B$16:$B1116&lt;&gt;""),$B$16:$B1116), [1]Лист1!$C$12:$D$1205, 2, 0),
  IF(LOOKUP(2,1/($R$16:$R1116&lt;&gt;""),$R$16:$R1116)="12.2027",
    VLOOKUP(LOOKUP(2,1/($B$16:$B1116&lt;&gt;""),$B$16:$B1116), [1]Лист1!$C$1209:$D$2016, 2, 0),
  IF(LOOKUP(2,1/($R$16:$R1116&lt;&gt;""),$R$16:$R1116)="12.2028",
    VLOOKUP(LOOKUP(2,1/($B$16:$B1116&lt;&gt;""),$B$16:$B1116), [1]Лист1!$C$2020:$D$2907, 2, 0),
  ""))), "")</f>
        <v>3526686.4000000004</v>
      </c>
      <c r="P1116" s="211">
        <f t="shared" si="375"/>
        <v>10571.601918465229</v>
      </c>
      <c r="Q1116" s="211">
        <v>9673</v>
      </c>
      <c r="R1116" s="218" t="s">
        <v>564</v>
      </c>
      <c r="S1116" s="32"/>
      <c r="T1116" s="32"/>
      <c r="U1116" s="32"/>
    </row>
    <row r="1117" spans="1:21" s="21" customFormat="1" ht="30" customHeight="1" x14ac:dyDescent="0.25">
      <c r="A1117" s="212">
        <f>IF(B1117&lt;&gt;"",MAX(A$1:A1116)+1,"")</f>
        <v>998</v>
      </c>
      <c r="B1117" s="223" t="s">
        <v>1061</v>
      </c>
      <c r="C1117" s="50">
        <v>1972</v>
      </c>
      <c r="D1117" s="50" t="s">
        <v>1844</v>
      </c>
      <c r="E1117" s="50" t="s">
        <v>16</v>
      </c>
      <c r="F1117" s="50">
        <v>5</v>
      </c>
      <c r="G1117" s="50">
        <v>6</v>
      </c>
      <c r="H1117" s="211">
        <v>4886.5</v>
      </c>
      <c r="I1117" s="211">
        <v>0</v>
      </c>
      <c r="J1117" s="211">
        <v>3052.2</v>
      </c>
      <c r="K1117" s="211">
        <f t="shared" si="374"/>
        <v>41048504</v>
      </c>
      <c r="L1117" s="211">
        <v>0</v>
      </c>
      <c r="M1117" s="211">
        <v>0</v>
      </c>
      <c r="N1117" s="211">
        <v>0</v>
      </c>
      <c r="O1117" s="211">
        <f>IFERROR(
  IF(LOOKUP(2,1/($R$16:$R1117&lt;&gt;""),$R$16:$R1117)="12.2026",
    VLOOKUP(LOOKUP(2,1/($B$16:$B1117&lt;&gt;""),$B$16:$B1117), [1]Лист1!$C$12:$D$1205, 2, 0),
  IF(LOOKUP(2,1/($R$16:$R1117&lt;&gt;""),$R$16:$R1117)="12.2027",
    VLOOKUP(LOOKUP(2,1/($B$16:$B1117&lt;&gt;""),$B$16:$B1117), [1]Лист1!$C$1209:$D$2016, 2, 0),
  IF(LOOKUP(2,1/($R$16:$R1117&lt;&gt;""),$R$16:$R1117)="12.2028",
    VLOOKUP(LOOKUP(2,1/($B$16:$B1117&lt;&gt;""),$B$16:$B1117), [1]Лист1!$C$2020:$D$2907, 2, 0),
  ""))), "")</f>
        <v>41048504</v>
      </c>
      <c r="P1117" s="211">
        <f t="shared" si="375"/>
        <v>8400.3896449401418</v>
      </c>
      <c r="Q1117" s="211">
        <v>9673</v>
      </c>
      <c r="R1117" s="218" t="s">
        <v>563</v>
      </c>
      <c r="S1117" s="51"/>
      <c r="T1117" s="20"/>
      <c r="U1117" s="20"/>
    </row>
    <row r="1118" spans="1:21" s="21" customFormat="1" ht="30" customHeight="1" x14ac:dyDescent="0.25">
      <c r="A1118" s="212">
        <f>IF(B1118&lt;&gt;"",MAX(A$1:A1117)+1,"")</f>
        <v>999</v>
      </c>
      <c r="B1118" s="223" t="s">
        <v>1888</v>
      </c>
      <c r="C1118" s="50">
        <v>1995</v>
      </c>
      <c r="D1118" s="50" t="s">
        <v>1844</v>
      </c>
      <c r="E1118" s="50" t="s">
        <v>16</v>
      </c>
      <c r="F1118" s="50">
        <v>9</v>
      </c>
      <c r="G1118" s="50">
        <v>2</v>
      </c>
      <c r="H1118" s="211">
        <v>3904.7</v>
      </c>
      <c r="I1118" s="211">
        <v>424.5</v>
      </c>
      <c r="J1118" s="211">
        <v>3414.57</v>
      </c>
      <c r="K1118" s="211">
        <f t="shared" si="374"/>
        <v>7270000</v>
      </c>
      <c r="L1118" s="211">
        <v>0</v>
      </c>
      <c r="M1118" s="211">
        <v>0</v>
      </c>
      <c r="N1118" s="211">
        <v>0</v>
      </c>
      <c r="O1118" s="211">
        <f>IFERROR(
  IF(LOOKUP(2,1/($R$16:$R1118&lt;&gt;""),$R$16:$R1118)="12.2026",
    VLOOKUP(LOOKUP(2,1/($B$16:$B1118&lt;&gt;""),$B$16:$B1118), [1]Лист1!$C$12:$D$1205, 2, 0),
  IF(LOOKUP(2,1/($R$16:$R1118&lt;&gt;""),$R$16:$R1118)="12.2027",
    VLOOKUP(LOOKUP(2,1/($B$16:$B1118&lt;&gt;""),$B$16:$B1118), [1]Лист1!$C$1209:$D$2016, 2, 0),
  IF(LOOKUP(2,1/($R$16:$R1118&lt;&gt;""),$R$16:$R1118)="12.2028",
    VLOOKUP(LOOKUP(2,1/($B$16:$B1118&lt;&gt;""),$B$16:$B1118), [1]Лист1!$C$2020:$D$2907, 2, 0),
  ""))), "")</f>
        <v>7270000</v>
      </c>
      <c r="P1118" s="211">
        <f t="shared" si="375"/>
        <v>1861.8587855661128</v>
      </c>
      <c r="Q1118" s="211">
        <v>9673</v>
      </c>
      <c r="R1118" s="218" t="s">
        <v>565</v>
      </c>
      <c r="S1118" s="51"/>
      <c r="T1118" s="20"/>
      <c r="U1118" s="20"/>
    </row>
    <row r="1119" spans="1:21" s="21" customFormat="1" ht="30" customHeight="1" x14ac:dyDescent="0.25">
      <c r="A1119" s="212">
        <f>IF(B1119&lt;&gt;"",MAX(A$1:A1118)+1,"")</f>
        <v>1000</v>
      </c>
      <c r="B1119" s="223" t="s">
        <v>1024</v>
      </c>
      <c r="C1119" s="50">
        <v>1957</v>
      </c>
      <c r="D1119" s="50" t="s">
        <v>1844</v>
      </c>
      <c r="E1119" s="50" t="s">
        <v>16</v>
      </c>
      <c r="F1119" s="50">
        <v>2</v>
      </c>
      <c r="G1119" s="50">
        <v>1</v>
      </c>
      <c r="H1119" s="211">
        <v>328.5</v>
      </c>
      <c r="I1119" s="211">
        <v>0</v>
      </c>
      <c r="J1119" s="211">
        <v>199.5</v>
      </c>
      <c r="K1119" s="211">
        <f t="shared" si="374"/>
        <v>7086.37</v>
      </c>
      <c r="L1119" s="211">
        <v>0</v>
      </c>
      <c r="M1119" s="211">
        <v>0</v>
      </c>
      <c r="N1119" s="211">
        <v>0</v>
      </c>
      <c r="O1119" s="211">
        <f>IFERROR(
  IF(LOOKUP(2,1/($R$16:$R1119&lt;&gt;""),$R$16:$R1119)="12.2026",
    VLOOKUP(LOOKUP(2,1/($B$16:$B1119&lt;&gt;""),$B$16:$B1119), [1]Лист1!$C$12:$D$1205, 2, 0),
  IF(LOOKUP(2,1/($R$16:$R1119&lt;&gt;""),$R$16:$R1119)="12.2027",
    VLOOKUP(LOOKUP(2,1/($B$16:$B1119&lt;&gt;""),$B$16:$B1119), [1]Лист1!$C$1209:$D$2016, 2, 0),
  IF(LOOKUP(2,1/($R$16:$R1119&lt;&gt;""),$R$16:$R1119)="12.2028",
    VLOOKUP(LOOKUP(2,1/($B$16:$B1119&lt;&gt;""),$B$16:$B1119), [1]Лист1!$C$2020:$D$2907, 2, 0),
  ""))), "")</f>
        <v>7086.37</v>
      </c>
      <c r="P1119" s="211">
        <f t="shared" si="375"/>
        <v>21.571902587519027</v>
      </c>
      <c r="Q1119" s="211">
        <v>9673</v>
      </c>
      <c r="R1119" s="218" t="s">
        <v>565</v>
      </c>
      <c r="S1119" s="51"/>
      <c r="T1119" s="20"/>
      <c r="U1119" s="20"/>
    </row>
    <row r="1120" spans="1:21" s="21" customFormat="1" ht="30" customHeight="1" x14ac:dyDescent="0.25">
      <c r="A1120" s="212">
        <f>IF(B1120&lt;&gt;"",MAX(A$1:A1119)+1,"")</f>
        <v>1001</v>
      </c>
      <c r="B1120" s="223" t="s">
        <v>1049</v>
      </c>
      <c r="C1120" s="50">
        <v>1971</v>
      </c>
      <c r="D1120" s="50" t="s">
        <v>1844</v>
      </c>
      <c r="E1120" s="50" t="s">
        <v>16</v>
      </c>
      <c r="F1120" s="50">
        <v>5</v>
      </c>
      <c r="G1120" s="50">
        <v>6</v>
      </c>
      <c r="H1120" s="211">
        <v>4970.8</v>
      </c>
      <c r="I1120" s="211">
        <v>0</v>
      </c>
      <c r="J1120" s="211">
        <v>3018.9</v>
      </c>
      <c r="K1120" s="211">
        <f t="shared" si="374"/>
        <v>139681.98000000001</v>
      </c>
      <c r="L1120" s="211">
        <v>0</v>
      </c>
      <c r="M1120" s="211">
        <v>0</v>
      </c>
      <c r="N1120" s="211">
        <v>0</v>
      </c>
      <c r="O1120" s="211">
        <f>IFERROR(
  IF(LOOKUP(2,1/($R$16:$R1120&lt;&gt;""),$R$16:$R1120)="12.2026",
    VLOOKUP(LOOKUP(2,1/($B$16:$B1120&lt;&gt;""),$B$16:$B1120), [1]Лист1!$C$12:$D$1205, 2, 0),
  IF(LOOKUP(2,1/($R$16:$R1120&lt;&gt;""),$R$16:$R1120)="12.2027",
    VLOOKUP(LOOKUP(2,1/($B$16:$B1120&lt;&gt;""),$B$16:$B1120), [1]Лист1!$C$1209:$D$2016, 2, 0),
  IF(LOOKUP(2,1/($R$16:$R1120&lt;&gt;""),$R$16:$R1120)="12.2028",
    VLOOKUP(LOOKUP(2,1/($B$16:$B1120&lt;&gt;""),$B$16:$B1120), [1]Лист1!$C$2020:$D$2907, 2, 0),
  ""))), "")</f>
        <v>139681.98000000001</v>
      </c>
      <c r="P1120" s="211">
        <f t="shared" si="375"/>
        <v>28.100502937152974</v>
      </c>
      <c r="Q1120" s="211">
        <v>9673</v>
      </c>
      <c r="R1120" s="218" t="s">
        <v>564</v>
      </c>
      <c r="S1120" s="51"/>
      <c r="T1120" s="20"/>
      <c r="U1120" s="20"/>
    </row>
    <row r="1121" spans="1:21" s="33" customFormat="1" ht="30" customHeight="1" x14ac:dyDescent="0.25">
      <c r="A1121" s="309">
        <f>IF(B1121&lt;&gt;"",MAX(A$1:A1120)+1,"")</f>
        <v>1002</v>
      </c>
      <c r="B1121" s="317" t="s">
        <v>2424</v>
      </c>
      <c r="C1121" s="309">
        <v>1964</v>
      </c>
      <c r="D1121" s="309" t="s">
        <v>1844</v>
      </c>
      <c r="E1121" s="307" t="s">
        <v>16</v>
      </c>
      <c r="F1121" s="331">
        <v>2</v>
      </c>
      <c r="G1121" s="331">
        <v>2</v>
      </c>
      <c r="H1121" s="319">
        <v>421.7</v>
      </c>
      <c r="I1121" s="319">
        <v>0</v>
      </c>
      <c r="J1121" s="319">
        <f t="shared" ref="J1121" si="384">H1121</f>
        <v>421.7</v>
      </c>
      <c r="K1121" s="211">
        <f t="shared" ref="K1121" si="385">SUM(L1121:O1121)</f>
        <v>2885325</v>
      </c>
      <c r="L1121" s="211">
        <v>0</v>
      </c>
      <c r="M1121" s="211">
        <v>0</v>
      </c>
      <c r="N1121" s="211">
        <v>0</v>
      </c>
      <c r="O1121" s="211">
        <f>IFERROR(
  IF(LOOKUP(2,1/($R$16:$R1121&lt;&gt;""),$R$16:$R1121)="12.2026",
    VLOOKUP(LOOKUP(2,1/($B$16:$B1121&lt;&gt;""),$B$16:$B1121), [1]Лист1!$C$12:$D$1205, 2, 0),
  IF(LOOKUP(2,1/($R$16:$R1121&lt;&gt;""),$R$16:$R1121)="12.2027",
    VLOOKUP(LOOKUP(2,1/($B$16:$B1121&lt;&gt;""),$B$16:$B1121), [1]Лист1!$C$1209:$D$2016, 2, 0),
  IF(LOOKUP(2,1/($R$16:$R1121&lt;&gt;""),$R$16:$R1121)="12.2028",
    VLOOKUP(LOOKUP(2,1/($B$16:$B1121&lt;&gt;""),$B$16:$B1121), [1]Лист1!$C$2020:$D$2907, 2, 0),
  ""))), "")</f>
        <v>2885325</v>
      </c>
      <c r="P1121" s="211">
        <f t="shared" ref="P1121:P1126" si="386">K1121/H1121</f>
        <v>6842.1271045767135</v>
      </c>
      <c r="Q1121" s="237">
        <v>9673</v>
      </c>
      <c r="R1121" s="30" t="s">
        <v>565</v>
      </c>
      <c r="S1121" s="32"/>
      <c r="T1121" s="32"/>
      <c r="U1121" s="32"/>
    </row>
    <row r="1122" spans="1:21" s="33" customFormat="1" ht="30" customHeight="1" x14ac:dyDescent="0.25">
      <c r="A1122" s="310"/>
      <c r="B1122" s="318"/>
      <c r="C1122" s="310"/>
      <c r="D1122" s="310"/>
      <c r="E1122" s="308"/>
      <c r="F1122" s="332"/>
      <c r="G1122" s="332"/>
      <c r="H1122" s="320"/>
      <c r="I1122" s="320"/>
      <c r="J1122" s="320"/>
      <c r="K1122" s="255">
        <f t="shared" ref="K1122:K1127" si="387">SUM(L1122:O1122)</f>
        <v>2653571.5</v>
      </c>
      <c r="L1122" s="255">
        <v>0</v>
      </c>
      <c r="M1122" s="255">
        <v>0</v>
      </c>
      <c r="N1122" s="255">
        <v>0</v>
      </c>
      <c r="O1122" s="255">
        <f>IFERROR(
  IF(LOOKUP(2,1/($R$16:$R1122&lt;&gt;""),$R$16:$R1122)="12.2026",
    VLOOKUP(LOOKUP(2,1/($B$16:$B1122&lt;&gt;""),$B$16:$B1122), [1]Лист1!$C$12:$D$1205, 2, 0),
  IF(LOOKUP(2,1/($R$16:$R1122&lt;&gt;""),$R$16:$R1122)="12.2027",
    VLOOKUP(LOOKUP(2,1/($B$16:$B1122&lt;&gt;""),$B$16:$B1122), [1]Лист1!$C$1209:$D$2016, 2, 0),
  IF(LOOKUP(2,1/($R$16:$R1122&lt;&gt;""),$R$16:$R1122)="12.2028",
    VLOOKUP(LOOKUP(2,1/($B$16:$B1122&lt;&gt;""),$B$16:$B1122), [1]Лист1!$C$2020:$D$2907, 2, 0),
  ""))), "")</f>
        <v>2653571.5</v>
      </c>
      <c r="P1122" s="255">
        <f>K1122/H1121</f>
        <v>6292.5575053355469</v>
      </c>
      <c r="Q1122" s="255">
        <v>9673</v>
      </c>
      <c r="R1122" s="94" t="s">
        <v>564</v>
      </c>
      <c r="S1122" s="32"/>
      <c r="T1122" s="32"/>
      <c r="U1122" s="32"/>
    </row>
    <row r="1123" spans="1:21" s="96" customFormat="1" ht="30" customHeight="1" x14ac:dyDescent="0.25">
      <c r="A1123" s="285">
        <f>IF(B1123&lt;&gt;"",MAX(A$1:A1122)+1,"")</f>
        <v>1003</v>
      </c>
      <c r="B1123" s="283" t="s">
        <v>2487</v>
      </c>
      <c r="C1123" s="285">
        <v>1964</v>
      </c>
      <c r="D1123" s="285" t="s">
        <v>1844</v>
      </c>
      <c r="E1123" s="287" t="s">
        <v>16</v>
      </c>
      <c r="F1123" s="288">
        <v>2</v>
      </c>
      <c r="G1123" s="288">
        <v>2</v>
      </c>
      <c r="H1123" s="29">
        <v>419.8</v>
      </c>
      <c r="I1123" s="29">
        <v>0</v>
      </c>
      <c r="J1123" s="29">
        <f t="shared" ref="J1123:J1124" si="388">H1123</f>
        <v>419.8</v>
      </c>
      <c r="K1123" s="282">
        <f t="shared" si="387"/>
        <v>2645221</v>
      </c>
      <c r="L1123" s="282">
        <v>0</v>
      </c>
      <c r="M1123" s="282">
        <v>0</v>
      </c>
      <c r="N1123" s="282">
        <v>0</v>
      </c>
      <c r="O1123" s="282">
        <f>IFERROR(
  IF(LOOKUP(2,1/($R$16:$R1123&lt;&gt;""),$R$16:$R1123)="12.2026",
    VLOOKUP(LOOKUP(2,1/($B$16:$B1123&lt;&gt;""),$B$16:$B1123), [1]Лист1!$C$12:$D$1205, 2, 0),
  IF(LOOKUP(2,1/($R$16:$R1123&lt;&gt;""),$R$16:$R1123)="12.2027",
    VLOOKUP(LOOKUP(2,1/($B$16:$B1123&lt;&gt;""),$B$16:$B1123), [1]Лист1!$C$1209:$D$2016, 2, 0),
  IF(LOOKUP(2,1/($R$16:$R1123&lt;&gt;""),$R$16:$R1123)="12.2028",
    VLOOKUP(LOOKUP(2,1/($B$16:$B1123&lt;&gt;""),$B$16:$B1123), [1]Лист1!$C$2020:$D$2907, 2, 0),
  ""))), "")</f>
        <v>2645221</v>
      </c>
      <c r="P1123" s="282">
        <f t="shared" si="386"/>
        <v>6301.1457837065263</v>
      </c>
      <c r="Q1123" s="282">
        <v>9673</v>
      </c>
      <c r="R1123" s="30" t="s">
        <v>564</v>
      </c>
      <c r="S1123" s="95"/>
      <c r="T1123" s="95"/>
      <c r="U1123" s="95"/>
    </row>
    <row r="1124" spans="1:21" s="33" customFormat="1" ht="30" customHeight="1" x14ac:dyDescent="0.25">
      <c r="A1124" s="309">
        <f>IF(B1124&lt;&gt;"",MAX(A$1:A1123)+1,"")</f>
        <v>1004</v>
      </c>
      <c r="B1124" s="317" t="s">
        <v>2425</v>
      </c>
      <c r="C1124" s="309">
        <v>1964</v>
      </c>
      <c r="D1124" s="309" t="s">
        <v>1844</v>
      </c>
      <c r="E1124" s="307" t="s">
        <v>16</v>
      </c>
      <c r="F1124" s="331">
        <v>2</v>
      </c>
      <c r="G1124" s="331">
        <v>2</v>
      </c>
      <c r="H1124" s="319">
        <v>417.5</v>
      </c>
      <c r="I1124" s="319">
        <v>0</v>
      </c>
      <c r="J1124" s="319">
        <f t="shared" si="388"/>
        <v>417.5</v>
      </c>
      <c r="K1124" s="256">
        <f t="shared" si="387"/>
        <v>2972900</v>
      </c>
      <c r="L1124" s="256">
        <v>0</v>
      </c>
      <c r="M1124" s="256">
        <v>0</v>
      </c>
      <c r="N1124" s="256">
        <v>0</v>
      </c>
      <c r="O1124" s="256">
        <f>IFERROR(
  IF(LOOKUP(2,1/($R$16:$R1124&lt;&gt;""),$R$16:$R1124)="12.2026",
    VLOOKUP(LOOKUP(2,1/($B$16:$B1124&lt;&gt;""),$B$16:$B1124), [1]Лист1!$C$12:$D$1205, 2, 0),
  IF(LOOKUP(2,1/($R$16:$R1124&lt;&gt;""),$R$16:$R1124)="12.2027",
    VLOOKUP(LOOKUP(2,1/($B$16:$B1124&lt;&gt;""),$B$16:$B1124), [1]Лист1!$C$1209:$D$2016, 2, 0),
  IF(LOOKUP(2,1/($R$16:$R1124&lt;&gt;""),$R$16:$R1124)="12.2028",
    VLOOKUP(LOOKUP(2,1/($B$16:$B1124&lt;&gt;""),$B$16:$B1124), [1]Лист1!$C$2020:$D$2907, 2, 0),
  ""))), "")</f>
        <v>2972900</v>
      </c>
      <c r="P1124" s="256">
        <f t="shared" si="386"/>
        <v>7120.7185628742518</v>
      </c>
      <c r="Q1124" s="275">
        <v>9673</v>
      </c>
      <c r="R1124" s="97" t="s">
        <v>565</v>
      </c>
      <c r="S1124" s="32"/>
      <c r="T1124" s="32"/>
      <c r="U1124" s="32"/>
    </row>
    <row r="1125" spans="1:21" s="33" customFormat="1" ht="30" customHeight="1" x14ac:dyDescent="0.25">
      <c r="A1125" s="310"/>
      <c r="B1125" s="318"/>
      <c r="C1125" s="310"/>
      <c r="D1125" s="310"/>
      <c r="E1125" s="308"/>
      <c r="F1125" s="332"/>
      <c r="G1125" s="332"/>
      <c r="H1125" s="320"/>
      <c r="I1125" s="320"/>
      <c r="J1125" s="320"/>
      <c r="K1125" s="211">
        <f t="shared" si="387"/>
        <v>2635112.5</v>
      </c>
      <c r="L1125" s="211">
        <v>0</v>
      </c>
      <c r="M1125" s="211">
        <v>0</v>
      </c>
      <c r="N1125" s="211">
        <v>0</v>
      </c>
      <c r="O1125" s="211">
        <f>IFERROR(
  IF(LOOKUP(2,1/($R$16:$R1125&lt;&gt;""),$R$16:$R1125)="12.2026",
    VLOOKUP(LOOKUP(2,1/($B$16:$B1125&lt;&gt;""),$B$16:$B1125), [1]Лист1!$C$12:$D$1205, 2, 0),
  IF(LOOKUP(2,1/($R$16:$R1125&lt;&gt;""),$R$16:$R1125)="12.2027",
    VLOOKUP(LOOKUP(2,1/($B$16:$B1125&lt;&gt;""),$B$16:$B1125), [1]Лист1!$C$1209:$D$2016, 2, 0),
  IF(LOOKUP(2,1/($R$16:$R1125&lt;&gt;""),$R$16:$R1125)="12.2028",
    VLOOKUP(LOOKUP(2,1/($B$16:$B1125&lt;&gt;""),$B$16:$B1125), [1]Лист1!$C$2020:$D$2907, 2, 0),
  ""))), "")</f>
        <v>2635112.5</v>
      </c>
      <c r="P1125" s="211">
        <f>K1125/H1124</f>
        <v>6311.6467065868264</v>
      </c>
      <c r="Q1125" s="211">
        <v>9673</v>
      </c>
      <c r="R1125" s="30" t="s">
        <v>564</v>
      </c>
      <c r="S1125" s="32"/>
      <c r="T1125" s="32"/>
      <c r="U1125" s="32"/>
    </row>
    <row r="1126" spans="1:21" s="33" customFormat="1" ht="30" customHeight="1" x14ac:dyDescent="0.25">
      <c r="A1126" s="309">
        <f>IF(B1126&lt;&gt;"",MAX(A$1:A1125)+1,"")</f>
        <v>1005</v>
      </c>
      <c r="B1126" s="317" t="s">
        <v>2426</v>
      </c>
      <c r="C1126" s="309">
        <v>1964</v>
      </c>
      <c r="D1126" s="309" t="s">
        <v>1844</v>
      </c>
      <c r="E1126" s="307" t="s">
        <v>16</v>
      </c>
      <c r="F1126" s="331">
        <v>2</v>
      </c>
      <c r="G1126" s="331">
        <v>2</v>
      </c>
      <c r="H1126" s="319">
        <v>429.2</v>
      </c>
      <c r="I1126" s="319">
        <v>0</v>
      </c>
      <c r="J1126" s="319">
        <f t="shared" ref="J1126" si="389">H1126</f>
        <v>429.2</v>
      </c>
      <c r="K1126" s="211">
        <f t="shared" si="387"/>
        <v>2962825</v>
      </c>
      <c r="L1126" s="211">
        <v>0</v>
      </c>
      <c r="M1126" s="211">
        <v>0</v>
      </c>
      <c r="N1126" s="211">
        <v>0</v>
      </c>
      <c r="O1126" s="211">
        <f>IFERROR(
  IF(LOOKUP(2,1/($R$16:$R1126&lt;&gt;""),$R$16:$R1126)="12.2026",
    VLOOKUP(LOOKUP(2,1/($B$16:$B1126&lt;&gt;""),$B$16:$B1126), [1]Лист1!$C$12:$D$1205, 2, 0),
  IF(LOOKUP(2,1/($R$16:$R1126&lt;&gt;""),$R$16:$R1126)="12.2027",
    VLOOKUP(LOOKUP(2,1/($B$16:$B1126&lt;&gt;""),$B$16:$B1126), [1]Лист1!$C$1209:$D$2016, 2, 0),
  IF(LOOKUP(2,1/($R$16:$R1126&lt;&gt;""),$R$16:$R1126)="12.2028",
    VLOOKUP(LOOKUP(2,1/($B$16:$B1126&lt;&gt;""),$B$16:$B1126), [1]Лист1!$C$2020:$D$2907, 2, 0),
  ""))), "")</f>
        <v>2962825</v>
      </c>
      <c r="P1126" s="211">
        <f t="shared" si="386"/>
        <v>6903.1337371854615</v>
      </c>
      <c r="Q1126" s="237">
        <v>9673</v>
      </c>
      <c r="R1126" s="30" t="s">
        <v>565</v>
      </c>
      <c r="S1126" s="32"/>
      <c r="T1126" s="32"/>
      <c r="U1126" s="32"/>
    </row>
    <row r="1127" spans="1:21" s="33" customFormat="1" ht="30" customHeight="1" x14ac:dyDescent="0.25">
      <c r="A1127" s="310"/>
      <c r="B1127" s="318"/>
      <c r="C1127" s="310"/>
      <c r="D1127" s="310"/>
      <c r="E1127" s="308"/>
      <c r="F1127" s="332"/>
      <c r="G1127" s="332"/>
      <c r="H1127" s="320"/>
      <c r="I1127" s="320"/>
      <c r="J1127" s="320"/>
      <c r="K1127" s="211">
        <f t="shared" si="387"/>
        <v>2686534</v>
      </c>
      <c r="L1127" s="211">
        <v>0</v>
      </c>
      <c r="M1127" s="211">
        <v>0</v>
      </c>
      <c r="N1127" s="211">
        <v>0</v>
      </c>
      <c r="O1127" s="211">
        <f>IFERROR(
  IF(LOOKUP(2,1/($R$16:$R1127&lt;&gt;""),$R$16:$R1127)="12.2026",
    VLOOKUP(LOOKUP(2,1/($B$16:$B1127&lt;&gt;""),$B$16:$B1127), [1]Лист1!$C$12:$D$1205, 2, 0),
  IF(LOOKUP(2,1/($R$16:$R1127&lt;&gt;""),$R$16:$R1127)="12.2027",
    VLOOKUP(LOOKUP(2,1/($B$16:$B1127&lt;&gt;""),$B$16:$B1127), [1]Лист1!$C$1209:$D$2016, 2, 0),
  IF(LOOKUP(2,1/($R$16:$R1127&lt;&gt;""),$R$16:$R1127)="12.2028",
    VLOOKUP(LOOKUP(2,1/($B$16:$B1127&lt;&gt;""),$B$16:$B1127), [1]Лист1!$C$2020:$D$2907, 2, 0),
  ""))), "")</f>
        <v>2686534</v>
      </c>
      <c r="P1127" s="211">
        <f>K1127/H1126</f>
        <v>6259.3988816402607</v>
      </c>
      <c r="Q1127" s="211">
        <v>9673</v>
      </c>
      <c r="R1127" s="30" t="s">
        <v>564</v>
      </c>
      <c r="S1127" s="32"/>
      <c r="T1127" s="32"/>
      <c r="U1127" s="32"/>
    </row>
    <row r="1128" spans="1:21" s="21" customFormat="1" ht="30" customHeight="1" x14ac:dyDescent="0.25">
      <c r="A1128" s="212">
        <f>IF(B1128&lt;&gt;"",MAX(A$1:A1127)+1,"")</f>
        <v>1006</v>
      </c>
      <c r="B1128" s="223" t="s">
        <v>117</v>
      </c>
      <c r="C1128" s="50">
        <v>1964</v>
      </c>
      <c r="D1128" s="50" t="s">
        <v>1067</v>
      </c>
      <c r="E1128" s="50" t="s">
        <v>16</v>
      </c>
      <c r="F1128" s="50">
        <v>5</v>
      </c>
      <c r="G1128" s="50">
        <v>4</v>
      </c>
      <c r="H1128" s="211">
        <v>3441</v>
      </c>
      <c r="I1128" s="211">
        <v>733.8</v>
      </c>
      <c r="J1128" s="211">
        <v>1705</v>
      </c>
      <c r="K1128" s="211">
        <f t="shared" ref="K1128:K1172" si="390">SUM(L1128:O1128)</f>
        <v>38139.17</v>
      </c>
      <c r="L1128" s="211">
        <v>0</v>
      </c>
      <c r="M1128" s="211">
        <v>0</v>
      </c>
      <c r="N1128" s="211">
        <v>0</v>
      </c>
      <c r="O1128" s="211">
        <f>IFERROR(
  IF(LOOKUP(2,1/($R$16:$R1128&lt;&gt;""),$R$16:$R1128)="12.2026",
    VLOOKUP(LOOKUP(2,1/($B$16:$B1128&lt;&gt;""),$B$16:$B1128), [1]Лист1!$C$12:$D$1205, 2, 0),
  IF(LOOKUP(2,1/($R$16:$R1128&lt;&gt;""),$R$16:$R1128)="12.2027",
    VLOOKUP(LOOKUP(2,1/($B$16:$B1128&lt;&gt;""),$B$16:$B1128), [1]Лист1!$C$1209:$D$2016, 2, 0),
  IF(LOOKUP(2,1/($R$16:$R1128&lt;&gt;""),$R$16:$R1128)="12.2028",
    VLOOKUP(LOOKUP(2,1/($B$16:$B1128&lt;&gt;""),$B$16:$B1128), [1]Лист1!$C$2020:$D$2907, 2, 0),
  ""))), "")</f>
        <v>38139.17</v>
      </c>
      <c r="P1128" s="211">
        <f t="shared" ref="P1128:P1172" si="391">K1128/H1128</f>
        <v>11.083746004068583</v>
      </c>
      <c r="Q1128" s="211">
        <v>9673</v>
      </c>
      <c r="R1128" s="218" t="s">
        <v>565</v>
      </c>
      <c r="S1128" s="51"/>
      <c r="T1128" s="20"/>
      <c r="U1128" s="20"/>
    </row>
    <row r="1129" spans="1:21" s="21" customFormat="1" ht="30" customHeight="1" x14ac:dyDescent="0.25">
      <c r="A1129" s="212">
        <f>IF(B1129&lt;&gt;"",MAX(A$1:A1128)+1,"")</f>
        <v>1007</v>
      </c>
      <c r="B1129" s="223" t="s">
        <v>118</v>
      </c>
      <c r="C1129" s="50">
        <v>1965</v>
      </c>
      <c r="D1129" s="50" t="s">
        <v>1844</v>
      </c>
      <c r="E1129" s="50" t="s">
        <v>16</v>
      </c>
      <c r="F1129" s="50">
        <v>4</v>
      </c>
      <c r="G1129" s="50">
        <v>4</v>
      </c>
      <c r="H1129" s="211">
        <v>2691.5</v>
      </c>
      <c r="I1129" s="211">
        <v>30.4</v>
      </c>
      <c r="J1129" s="211">
        <v>1680.9</v>
      </c>
      <c r="K1129" s="211">
        <f t="shared" si="390"/>
        <v>23706086</v>
      </c>
      <c r="L1129" s="211">
        <v>0</v>
      </c>
      <c r="M1129" s="211">
        <v>0</v>
      </c>
      <c r="N1129" s="211">
        <v>0</v>
      </c>
      <c r="O1129" s="211">
        <f>IFERROR(
  IF(LOOKUP(2,1/($R$16:$R1129&lt;&gt;""),$R$16:$R1129)="12.2026",
    VLOOKUP(LOOKUP(2,1/($B$16:$B1129&lt;&gt;""),$B$16:$B1129), [1]Лист1!$C$12:$D$1205, 2, 0),
  IF(LOOKUP(2,1/($R$16:$R1129&lt;&gt;""),$R$16:$R1129)="12.2027",
    VLOOKUP(LOOKUP(2,1/($B$16:$B1129&lt;&gt;""),$B$16:$B1129), [1]Лист1!$C$1209:$D$2016, 2, 0),
  IF(LOOKUP(2,1/($R$16:$R1129&lt;&gt;""),$R$16:$R1129)="12.2028",
    VLOOKUP(LOOKUP(2,1/($B$16:$B1129&lt;&gt;""),$B$16:$B1129), [1]Лист1!$C$2020:$D$2907, 2, 0),
  ""))), "")</f>
        <v>23706086</v>
      </c>
      <c r="P1129" s="211">
        <f t="shared" si="391"/>
        <v>8807.7599851383984</v>
      </c>
      <c r="Q1129" s="211">
        <v>9673</v>
      </c>
      <c r="R1129" s="218" t="s">
        <v>564</v>
      </c>
      <c r="S1129" s="51"/>
      <c r="T1129" s="20"/>
      <c r="U1129" s="20"/>
    </row>
    <row r="1130" spans="1:21" s="33" customFormat="1" ht="30" customHeight="1" x14ac:dyDescent="0.25">
      <c r="A1130" s="212">
        <f>IF(B1130&lt;&gt;"",MAX(A$1:A1129)+1,"")</f>
        <v>1008</v>
      </c>
      <c r="B1130" s="223" t="s">
        <v>2427</v>
      </c>
      <c r="C1130" s="212">
        <v>1957</v>
      </c>
      <c r="D1130" s="212" t="s">
        <v>1844</v>
      </c>
      <c r="E1130" s="210" t="s">
        <v>389</v>
      </c>
      <c r="F1130" s="238">
        <v>2</v>
      </c>
      <c r="G1130" s="238">
        <v>2</v>
      </c>
      <c r="H1130" s="29">
        <v>693.8</v>
      </c>
      <c r="I1130" s="29">
        <v>0</v>
      </c>
      <c r="J1130" s="29">
        <f>H1130</f>
        <v>693.8</v>
      </c>
      <c r="K1130" s="211">
        <f t="shared" si="390"/>
        <v>6546080.1100000003</v>
      </c>
      <c r="L1130" s="211">
        <v>0</v>
      </c>
      <c r="M1130" s="211">
        <v>0</v>
      </c>
      <c r="N1130" s="211">
        <v>0</v>
      </c>
      <c r="O1130" s="211">
        <f>IFERROR(
  IF(LOOKUP(2,1/($R$16:$R1130&lt;&gt;""),$R$16:$R1130)="12.2026",
    VLOOKUP(LOOKUP(2,1/($B$16:$B1130&lt;&gt;""),$B$16:$B1130), [1]Лист1!$C$12:$D$1205, 2, 0),
  IF(LOOKUP(2,1/($R$16:$R1130&lt;&gt;""),$R$16:$R1130)="12.2027",
    VLOOKUP(LOOKUP(2,1/($B$16:$B1130&lt;&gt;""),$B$16:$B1130), [1]Лист1!$C$1209:$D$2016, 2, 0),
  IF(LOOKUP(2,1/($R$16:$R1130&lt;&gt;""),$R$16:$R1130)="12.2028",
    VLOOKUP(LOOKUP(2,1/($B$16:$B1130&lt;&gt;""),$B$16:$B1130), [1]Лист1!$C$2020:$D$2907, 2, 0),
  ""))), "")</f>
        <v>6546080.1100000003</v>
      </c>
      <c r="P1130" s="211">
        <f t="shared" si="391"/>
        <v>9435.1111415393498</v>
      </c>
      <c r="Q1130" s="237">
        <v>9673</v>
      </c>
      <c r="R1130" s="30" t="s">
        <v>565</v>
      </c>
      <c r="S1130" s="32"/>
      <c r="T1130" s="32"/>
      <c r="U1130" s="32"/>
    </row>
    <row r="1131" spans="1:21" s="21" customFormat="1" ht="30" customHeight="1" x14ac:dyDescent="0.25">
      <c r="A1131" s="212">
        <f>IF(B1131&lt;&gt;"",MAX(A$1:A1130)+1,"")</f>
        <v>1009</v>
      </c>
      <c r="B1131" s="223" t="s">
        <v>1025</v>
      </c>
      <c r="C1131" s="212">
        <v>1967</v>
      </c>
      <c r="D1131" s="212" t="s">
        <v>1844</v>
      </c>
      <c r="E1131" s="212" t="s">
        <v>16</v>
      </c>
      <c r="F1131" s="210">
        <v>2</v>
      </c>
      <c r="G1131" s="210">
        <v>2</v>
      </c>
      <c r="H1131" s="211">
        <v>572.4</v>
      </c>
      <c r="I1131" s="211">
        <v>0</v>
      </c>
      <c r="J1131" s="211">
        <v>525.9</v>
      </c>
      <c r="K1131" s="211">
        <f t="shared" si="390"/>
        <v>33243.279999999999</v>
      </c>
      <c r="L1131" s="211">
        <v>0</v>
      </c>
      <c r="M1131" s="211">
        <v>0</v>
      </c>
      <c r="N1131" s="211">
        <v>0</v>
      </c>
      <c r="O1131" s="211">
        <f>IFERROR(
  IF(LOOKUP(2,1/($R$16:$R1131&lt;&gt;""),$R$16:$R1131)="12.2026",
    VLOOKUP(LOOKUP(2,1/($B$16:$B1131&lt;&gt;""),$B$16:$B1131), [1]Лист1!$C$12:$D$1205, 2, 0),
  IF(LOOKUP(2,1/($R$16:$R1131&lt;&gt;""),$R$16:$R1131)="12.2027",
    VLOOKUP(LOOKUP(2,1/($B$16:$B1131&lt;&gt;""),$B$16:$B1131), [1]Лист1!$C$1209:$D$2016, 2, 0),
  IF(LOOKUP(2,1/($R$16:$R1131&lt;&gt;""),$R$16:$R1131)="12.2028",
    VLOOKUP(LOOKUP(2,1/($B$16:$B1131&lt;&gt;""),$B$16:$B1131), [1]Лист1!$C$2020:$D$2907, 2, 0),
  ""))), "")</f>
        <v>33243.279999999999</v>
      </c>
      <c r="P1131" s="211">
        <f t="shared" si="391"/>
        <v>58.077009084556252</v>
      </c>
      <c r="Q1131" s="211">
        <v>9673</v>
      </c>
      <c r="R1131" s="218" t="s">
        <v>565</v>
      </c>
      <c r="S1131" s="51"/>
      <c r="T1131" s="20"/>
      <c r="U1131" s="20"/>
    </row>
    <row r="1132" spans="1:21" s="21" customFormat="1" ht="30" customHeight="1" x14ac:dyDescent="0.25">
      <c r="A1132" s="212">
        <f>IF(B1132&lt;&gt;"",MAX(A$1:A1131)+1,"")</f>
        <v>1010</v>
      </c>
      <c r="B1132" s="223" t="s">
        <v>119</v>
      </c>
      <c r="C1132" s="212">
        <v>1967</v>
      </c>
      <c r="D1132" s="212" t="s">
        <v>1844</v>
      </c>
      <c r="E1132" s="212" t="s">
        <v>16</v>
      </c>
      <c r="F1132" s="210">
        <v>2</v>
      </c>
      <c r="G1132" s="210">
        <v>2</v>
      </c>
      <c r="H1132" s="211">
        <v>571.1</v>
      </c>
      <c r="I1132" s="211">
        <v>0</v>
      </c>
      <c r="J1132" s="211">
        <v>571.1</v>
      </c>
      <c r="K1132" s="211">
        <f t="shared" si="390"/>
        <v>12334.72</v>
      </c>
      <c r="L1132" s="211">
        <v>0</v>
      </c>
      <c r="M1132" s="211">
        <v>0</v>
      </c>
      <c r="N1132" s="211">
        <v>0</v>
      </c>
      <c r="O1132" s="211">
        <f>IFERROR(
  IF(LOOKUP(2,1/($R$16:$R1132&lt;&gt;""),$R$16:$R1132)="12.2026",
    VLOOKUP(LOOKUP(2,1/($B$16:$B1132&lt;&gt;""),$B$16:$B1132), [1]Лист1!$C$12:$D$1205, 2, 0),
  IF(LOOKUP(2,1/($R$16:$R1132&lt;&gt;""),$R$16:$R1132)="12.2027",
    VLOOKUP(LOOKUP(2,1/($B$16:$B1132&lt;&gt;""),$B$16:$B1132), [1]Лист1!$C$1209:$D$2016, 2, 0),
  IF(LOOKUP(2,1/($R$16:$R1132&lt;&gt;""),$R$16:$R1132)="12.2028",
    VLOOKUP(LOOKUP(2,1/($B$16:$B1132&lt;&gt;""),$B$16:$B1132), [1]Лист1!$C$2020:$D$2907, 2, 0),
  ""))), "")</f>
        <v>12334.72</v>
      </c>
      <c r="P1132" s="211">
        <f t="shared" si="391"/>
        <v>21.598178952897914</v>
      </c>
      <c r="Q1132" s="211">
        <v>9673</v>
      </c>
      <c r="R1132" s="218" t="s">
        <v>565</v>
      </c>
      <c r="S1132" s="51"/>
      <c r="T1132" s="20"/>
      <c r="U1132" s="20"/>
    </row>
    <row r="1133" spans="1:21" s="21" customFormat="1" ht="30" customHeight="1" x14ac:dyDescent="0.25">
      <c r="A1133" s="212">
        <f>IF(B1133&lt;&gt;"",MAX(A$1:A1132)+1,"")</f>
        <v>1011</v>
      </c>
      <c r="B1133" s="223" t="s">
        <v>120</v>
      </c>
      <c r="C1133" s="212">
        <v>1963</v>
      </c>
      <c r="D1133" s="50" t="s">
        <v>1844</v>
      </c>
      <c r="E1133" s="210" t="s">
        <v>16</v>
      </c>
      <c r="F1133" s="210">
        <v>2</v>
      </c>
      <c r="G1133" s="210">
        <v>2</v>
      </c>
      <c r="H1133" s="211">
        <v>421.4</v>
      </c>
      <c r="I1133" s="211">
        <v>0</v>
      </c>
      <c r="J1133" s="211">
        <v>379.2</v>
      </c>
      <c r="K1133" s="211">
        <f t="shared" si="390"/>
        <v>5273494</v>
      </c>
      <c r="L1133" s="211">
        <v>0</v>
      </c>
      <c r="M1133" s="211">
        <v>0</v>
      </c>
      <c r="N1133" s="211">
        <v>0</v>
      </c>
      <c r="O1133" s="211">
        <f>IFERROR(
  IF(LOOKUP(2,1/($R$16:$R1133&lt;&gt;""),$R$16:$R1133)="12.2026",
    VLOOKUP(LOOKUP(2,1/($B$16:$B1133&lt;&gt;""),$B$16:$B1133), [1]Лист1!$C$12:$D$1205, 2, 0),
  IF(LOOKUP(2,1/($R$16:$R1133&lt;&gt;""),$R$16:$R1133)="12.2027",
    VLOOKUP(LOOKUP(2,1/($B$16:$B1133&lt;&gt;""),$B$16:$B1133), [1]Лист1!$C$1209:$D$2016, 2, 0),
  IF(LOOKUP(2,1/($R$16:$R1133&lt;&gt;""),$R$16:$R1133)="12.2028",
    VLOOKUP(LOOKUP(2,1/($B$16:$B1133&lt;&gt;""),$B$16:$B1133), [1]Лист1!$C$2020:$D$2907, 2, 0),
  ""))), "")</f>
        <v>5273494</v>
      </c>
      <c r="P1133" s="211">
        <f t="shared" si="391"/>
        <v>12514.22401518747</v>
      </c>
      <c r="Q1133" s="211">
        <v>9673</v>
      </c>
      <c r="R1133" s="218" t="s">
        <v>564</v>
      </c>
      <c r="S1133" s="51"/>
      <c r="T1133" s="20"/>
      <c r="U1133" s="20"/>
    </row>
    <row r="1134" spans="1:21" s="21" customFormat="1" ht="30" customHeight="1" x14ac:dyDescent="0.25">
      <c r="A1134" s="212">
        <f>IF(B1134&lt;&gt;"",MAX(A$1:A1133)+1,"")</f>
        <v>1012</v>
      </c>
      <c r="B1134" s="223" t="s">
        <v>121</v>
      </c>
      <c r="C1134" s="212">
        <v>1963</v>
      </c>
      <c r="D1134" s="50" t="s">
        <v>1844</v>
      </c>
      <c r="E1134" s="210" t="s">
        <v>16</v>
      </c>
      <c r="F1134" s="210">
        <v>2</v>
      </c>
      <c r="G1134" s="210">
        <v>2</v>
      </c>
      <c r="H1134" s="211">
        <v>417.3</v>
      </c>
      <c r="I1134" s="211">
        <v>0</v>
      </c>
      <c r="J1134" s="211">
        <v>375</v>
      </c>
      <c r="K1134" s="211">
        <f t="shared" si="390"/>
        <v>4747430</v>
      </c>
      <c r="L1134" s="211">
        <v>0</v>
      </c>
      <c r="M1134" s="211">
        <v>0</v>
      </c>
      <c r="N1134" s="211">
        <v>0</v>
      </c>
      <c r="O1134" s="211">
        <f>IFERROR(
  IF(LOOKUP(2,1/($R$16:$R1134&lt;&gt;""),$R$16:$R1134)="12.2026",
    VLOOKUP(LOOKUP(2,1/($B$16:$B1134&lt;&gt;""),$B$16:$B1134), [1]Лист1!$C$12:$D$1205, 2, 0),
  IF(LOOKUP(2,1/($R$16:$R1134&lt;&gt;""),$R$16:$R1134)="12.2027",
    VLOOKUP(LOOKUP(2,1/($B$16:$B1134&lt;&gt;""),$B$16:$B1134), [1]Лист1!$C$1209:$D$2016, 2, 0),
  IF(LOOKUP(2,1/($R$16:$R1134&lt;&gt;""),$R$16:$R1134)="12.2028",
    VLOOKUP(LOOKUP(2,1/($B$16:$B1134&lt;&gt;""),$B$16:$B1134), [1]Лист1!$C$2020:$D$2907, 2, 0),
  ""))), "")</f>
        <v>4747430</v>
      </c>
      <c r="P1134" s="211">
        <f t="shared" si="391"/>
        <v>11376.539659717229</v>
      </c>
      <c r="Q1134" s="211">
        <v>9673</v>
      </c>
      <c r="R1134" s="218" t="s">
        <v>564</v>
      </c>
      <c r="S1134" s="51"/>
      <c r="T1134" s="20"/>
      <c r="U1134" s="20"/>
    </row>
    <row r="1135" spans="1:21" s="33" customFormat="1" ht="30" customHeight="1" x14ac:dyDescent="0.25">
      <c r="A1135" s="212">
        <f>IF(B1135&lt;&gt;"",MAX(A$1:A1134)+1,"")</f>
        <v>1013</v>
      </c>
      <c r="B1135" s="223" t="s">
        <v>2428</v>
      </c>
      <c r="C1135" s="210">
        <v>1963</v>
      </c>
      <c r="D1135" s="212" t="s">
        <v>1844</v>
      </c>
      <c r="E1135" s="210" t="s">
        <v>16</v>
      </c>
      <c r="F1135" s="238">
        <v>2</v>
      </c>
      <c r="G1135" s="238">
        <v>2</v>
      </c>
      <c r="H1135" s="10">
        <v>410.2</v>
      </c>
      <c r="I1135" s="10">
        <v>154.6</v>
      </c>
      <c r="J1135" s="10">
        <v>255.6</v>
      </c>
      <c r="K1135" s="211">
        <f t="shared" si="390"/>
        <v>2387186.7600000002</v>
      </c>
      <c r="L1135" s="211">
        <v>0</v>
      </c>
      <c r="M1135" s="211">
        <v>0</v>
      </c>
      <c r="N1135" s="211">
        <v>0</v>
      </c>
      <c r="O1135" s="211">
        <f>IFERROR(
  IF(LOOKUP(2,1/($R$16:$R1135&lt;&gt;""),$R$16:$R1135)="12.2026",
    VLOOKUP(LOOKUP(2,1/($B$16:$B1135&lt;&gt;""),$B$16:$B1135), [1]Лист1!$C$12:$D$1205, 2, 0),
  IF(LOOKUP(2,1/($R$16:$R1135&lt;&gt;""),$R$16:$R1135)="12.2027",
    VLOOKUP(LOOKUP(2,1/($B$16:$B1135&lt;&gt;""),$B$16:$B1135), [1]Лист1!$C$1209:$D$2016, 2, 0),
  IF(LOOKUP(2,1/($R$16:$R1135&lt;&gt;""),$R$16:$R1135)="12.2028",
    VLOOKUP(LOOKUP(2,1/($B$16:$B1135&lt;&gt;""),$B$16:$B1135), [1]Лист1!$C$2020:$D$2907, 2, 0),
  ""))), "")</f>
        <v>2387186.7600000002</v>
      </c>
      <c r="P1135" s="211">
        <f t="shared" si="391"/>
        <v>5819.5679180887382</v>
      </c>
      <c r="Q1135" s="237">
        <v>9673</v>
      </c>
      <c r="R1135" s="30" t="s">
        <v>565</v>
      </c>
      <c r="S1135" s="32"/>
      <c r="T1135" s="32"/>
      <c r="U1135" s="32"/>
    </row>
    <row r="1136" spans="1:21" s="33" customFormat="1" ht="30" customHeight="1" x14ac:dyDescent="0.25">
      <c r="A1136" s="212">
        <f>IF(B1136&lt;&gt;"",MAX(A$1:A1135)+1,"")</f>
        <v>1014</v>
      </c>
      <c r="B1136" s="223" t="s">
        <v>2429</v>
      </c>
      <c r="C1136" s="210">
        <v>1963</v>
      </c>
      <c r="D1136" s="212" t="s">
        <v>1844</v>
      </c>
      <c r="E1136" s="210" t="s">
        <v>16</v>
      </c>
      <c r="F1136" s="238">
        <v>2</v>
      </c>
      <c r="G1136" s="238">
        <v>2</v>
      </c>
      <c r="H1136" s="10">
        <v>416.6</v>
      </c>
      <c r="I1136" s="10">
        <v>159.10000000000002</v>
      </c>
      <c r="J1136" s="10">
        <v>257.5</v>
      </c>
      <c r="K1136" s="211">
        <f t="shared" si="390"/>
        <v>2494834.6</v>
      </c>
      <c r="L1136" s="211">
        <v>0</v>
      </c>
      <c r="M1136" s="211">
        <v>0</v>
      </c>
      <c r="N1136" s="211">
        <v>0</v>
      </c>
      <c r="O1136" s="211">
        <f>IFERROR(
  IF(LOOKUP(2,1/($R$16:$R1136&lt;&gt;""),$R$16:$R1136)="12.2026",
    VLOOKUP(LOOKUP(2,1/($B$16:$B1136&lt;&gt;""),$B$16:$B1136), [1]Лист1!$C$12:$D$1205, 2, 0),
  IF(LOOKUP(2,1/($R$16:$R1136&lt;&gt;""),$R$16:$R1136)="12.2027",
    VLOOKUP(LOOKUP(2,1/($B$16:$B1136&lt;&gt;""),$B$16:$B1136), [1]Лист1!$C$1209:$D$2016, 2, 0),
  IF(LOOKUP(2,1/($R$16:$R1136&lt;&gt;""),$R$16:$R1136)="12.2028",
    VLOOKUP(LOOKUP(2,1/($B$16:$B1136&lt;&gt;""),$B$16:$B1136), [1]Лист1!$C$2020:$D$2907, 2, 0),
  ""))), "")</f>
        <v>2494834.6</v>
      </c>
      <c r="P1136" s="211">
        <f t="shared" si="391"/>
        <v>5988.5612097935673</v>
      </c>
      <c r="Q1136" s="237">
        <v>9673</v>
      </c>
      <c r="R1136" s="30" t="s">
        <v>565</v>
      </c>
      <c r="S1136" s="32"/>
      <c r="T1136" s="32"/>
      <c r="U1136" s="32"/>
    </row>
    <row r="1137" spans="1:21" s="33" customFormat="1" ht="30" customHeight="1" x14ac:dyDescent="0.25">
      <c r="A1137" s="212">
        <f>IF(B1137&lt;&gt;"",MAX(A$1:A1136)+1,"")</f>
        <v>1015</v>
      </c>
      <c r="B1137" s="223" t="s">
        <v>1026</v>
      </c>
      <c r="C1137" s="210">
        <v>1967</v>
      </c>
      <c r="D1137" s="212" t="s">
        <v>1844</v>
      </c>
      <c r="E1137" s="210" t="s">
        <v>16</v>
      </c>
      <c r="F1137" s="210">
        <v>2</v>
      </c>
      <c r="G1137" s="210">
        <v>2</v>
      </c>
      <c r="H1137" s="211">
        <v>806</v>
      </c>
      <c r="I1137" s="211">
        <v>0</v>
      </c>
      <c r="J1137" s="211">
        <v>689</v>
      </c>
      <c r="K1137" s="211">
        <f t="shared" si="390"/>
        <v>42441.78</v>
      </c>
      <c r="L1137" s="211">
        <v>0</v>
      </c>
      <c r="M1137" s="211">
        <v>0</v>
      </c>
      <c r="N1137" s="211">
        <v>0</v>
      </c>
      <c r="O1137" s="211">
        <f>IFERROR(
  IF(LOOKUP(2,1/($R$16:$R1137&lt;&gt;""),$R$16:$R1137)="12.2026",
    VLOOKUP(LOOKUP(2,1/($B$16:$B1137&lt;&gt;""),$B$16:$B1137), [1]Лист1!$C$12:$D$1205, 2, 0),
  IF(LOOKUP(2,1/($R$16:$R1137&lt;&gt;""),$R$16:$R1137)="12.2027",
    VLOOKUP(LOOKUP(2,1/($B$16:$B1137&lt;&gt;""),$B$16:$B1137), [1]Лист1!$C$1209:$D$2016, 2, 0),
  IF(LOOKUP(2,1/($R$16:$R1137&lt;&gt;""),$R$16:$R1137)="12.2028",
    VLOOKUP(LOOKUP(2,1/($B$16:$B1137&lt;&gt;""),$B$16:$B1137), [1]Лист1!$C$2020:$D$2907, 2, 0),
  ""))), "")</f>
        <v>42441.78</v>
      </c>
      <c r="P1137" s="211">
        <f t="shared" si="391"/>
        <v>52.657295285359801</v>
      </c>
      <c r="Q1137" s="237">
        <v>9673</v>
      </c>
      <c r="R1137" s="30" t="s">
        <v>565</v>
      </c>
      <c r="S1137" s="32"/>
      <c r="T1137" s="32"/>
      <c r="U1137" s="32"/>
    </row>
    <row r="1138" spans="1:21" s="21" customFormat="1" ht="30" customHeight="1" x14ac:dyDescent="0.25">
      <c r="A1138" s="212">
        <f>IF(B1138&lt;&gt;"",MAX(A$1:A1137)+1,"")</f>
        <v>1016</v>
      </c>
      <c r="B1138" s="223" t="s">
        <v>1050</v>
      </c>
      <c r="C1138" s="212">
        <v>1960</v>
      </c>
      <c r="D1138" s="50" t="s">
        <v>1844</v>
      </c>
      <c r="E1138" s="210" t="s">
        <v>16</v>
      </c>
      <c r="F1138" s="210">
        <v>2</v>
      </c>
      <c r="G1138" s="210">
        <v>2</v>
      </c>
      <c r="H1138" s="211">
        <v>419.2</v>
      </c>
      <c r="I1138" s="211">
        <v>43.8</v>
      </c>
      <c r="J1138" s="211">
        <v>386.2</v>
      </c>
      <c r="K1138" s="211">
        <f t="shared" si="390"/>
        <v>54274.8</v>
      </c>
      <c r="L1138" s="211">
        <v>0</v>
      </c>
      <c r="M1138" s="211">
        <v>0</v>
      </c>
      <c r="N1138" s="211">
        <v>0</v>
      </c>
      <c r="O1138" s="211">
        <f>IFERROR(
  IF(LOOKUP(2,1/($R$16:$R1138&lt;&gt;""),$R$16:$R1138)="12.2026",
    VLOOKUP(LOOKUP(2,1/($B$16:$B1138&lt;&gt;""),$B$16:$B1138), [1]Лист1!$C$12:$D$1205, 2, 0),
  IF(LOOKUP(2,1/($R$16:$R1138&lt;&gt;""),$R$16:$R1138)="12.2027",
    VLOOKUP(LOOKUP(2,1/($B$16:$B1138&lt;&gt;""),$B$16:$B1138), [1]Лист1!$C$1209:$D$2016, 2, 0),
  IF(LOOKUP(2,1/($R$16:$R1138&lt;&gt;""),$R$16:$R1138)="12.2028",
    VLOOKUP(LOOKUP(2,1/($B$16:$B1138&lt;&gt;""),$B$16:$B1138), [1]Лист1!$C$2020:$D$2907, 2, 0),
  ""))), "")</f>
        <v>54274.8</v>
      </c>
      <c r="P1138" s="211">
        <f t="shared" si="391"/>
        <v>129.47232824427482</v>
      </c>
      <c r="Q1138" s="211">
        <v>9673</v>
      </c>
      <c r="R1138" s="218" t="s">
        <v>564</v>
      </c>
      <c r="S1138" s="51"/>
      <c r="T1138" s="20"/>
      <c r="U1138" s="20"/>
    </row>
    <row r="1139" spans="1:21" s="21" customFormat="1" ht="30" customHeight="1" x14ac:dyDescent="0.25">
      <c r="A1139" s="212">
        <f>IF(B1139&lt;&gt;"",MAX(A$1:A1138)+1,"")</f>
        <v>1017</v>
      </c>
      <c r="B1139" s="223" t="s">
        <v>1062</v>
      </c>
      <c r="C1139" s="212">
        <v>1960</v>
      </c>
      <c r="D1139" s="50" t="s">
        <v>1844</v>
      </c>
      <c r="E1139" s="210" t="s">
        <v>16</v>
      </c>
      <c r="F1139" s="210">
        <v>2</v>
      </c>
      <c r="G1139" s="210">
        <v>2</v>
      </c>
      <c r="H1139" s="211">
        <v>419.2</v>
      </c>
      <c r="I1139" s="211">
        <v>0</v>
      </c>
      <c r="J1139" s="211">
        <v>386.2</v>
      </c>
      <c r="K1139" s="211">
        <f t="shared" si="390"/>
        <v>2451547.6</v>
      </c>
      <c r="L1139" s="211">
        <v>0</v>
      </c>
      <c r="M1139" s="211">
        <v>0</v>
      </c>
      <c r="N1139" s="211">
        <v>0</v>
      </c>
      <c r="O1139" s="211">
        <f>IFERROR(
  IF(LOOKUP(2,1/($R$16:$R1139&lt;&gt;""),$R$16:$R1139)="12.2026",
    VLOOKUP(LOOKUP(2,1/($B$16:$B1139&lt;&gt;""),$B$16:$B1139), [1]Лист1!$C$12:$D$1205, 2, 0),
  IF(LOOKUP(2,1/($R$16:$R1139&lt;&gt;""),$R$16:$R1139)="12.2027",
    VLOOKUP(LOOKUP(2,1/($B$16:$B1139&lt;&gt;""),$B$16:$B1139), [1]Лист1!$C$1209:$D$2016, 2, 0),
  IF(LOOKUP(2,1/($R$16:$R1139&lt;&gt;""),$R$16:$R1139)="12.2028",
    VLOOKUP(LOOKUP(2,1/($B$16:$B1139&lt;&gt;""),$B$16:$B1139), [1]Лист1!$C$2020:$D$2907, 2, 0),
  ""))), "")</f>
        <v>2451547.6</v>
      </c>
      <c r="P1139" s="211">
        <f t="shared" si="391"/>
        <v>5848.1574427480919</v>
      </c>
      <c r="Q1139" s="211">
        <v>9673</v>
      </c>
      <c r="R1139" s="218" t="s">
        <v>563</v>
      </c>
      <c r="S1139" s="51"/>
      <c r="T1139" s="20"/>
      <c r="U1139" s="20"/>
    </row>
    <row r="1140" spans="1:21" s="21" customFormat="1" ht="30" customHeight="1" x14ac:dyDescent="0.25">
      <c r="A1140" s="212">
        <f>IF(B1140&lt;&gt;"",MAX(A$1:A1139)+1,"")</f>
        <v>1018</v>
      </c>
      <c r="B1140" s="223" t="s">
        <v>1027</v>
      </c>
      <c r="C1140" s="212">
        <v>1969</v>
      </c>
      <c r="D1140" s="212" t="s">
        <v>1844</v>
      </c>
      <c r="E1140" s="210" t="s">
        <v>16</v>
      </c>
      <c r="F1140" s="210">
        <v>2</v>
      </c>
      <c r="G1140" s="210">
        <v>2</v>
      </c>
      <c r="H1140" s="211">
        <v>610.4</v>
      </c>
      <c r="I1140" s="211">
        <v>0</v>
      </c>
      <c r="J1140" s="211">
        <v>340</v>
      </c>
      <c r="K1140" s="211">
        <f t="shared" si="390"/>
        <v>36394.92</v>
      </c>
      <c r="L1140" s="211">
        <v>0</v>
      </c>
      <c r="M1140" s="211">
        <v>0</v>
      </c>
      <c r="N1140" s="211">
        <v>0</v>
      </c>
      <c r="O1140" s="211">
        <f>IFERROR(
  IF(LOOKUP(2,1/($R$16:$R1140&lt;&gt;""),$R$16:$R1140)="12.2026",
    VLOOKUP(LOOKUP(2,1/($B$16:$B1140&lt;&gt;""),$B$16:$B1140), [1]Лист1!$C$12:$D$1205, 2, 0),
  IF(LOOKUP(2,1/($R$16:$R1140&lt;&gt;""),$R$16:$R1140)="12.2027",
    VLOOKUP(LOOKUP(2,1/($B$16:$B1140&lt;&gt;""),$B$16:$B1140), [1]Лист1!$C$1209:$D$2016, 2, 0),
  IF(LOOKUP(2,1/($R$16:$R1140&lt;&gt;""),$R$16:$R1140)="12.2028",
    VLOOKUP(LOOKUP(2,1/($B$16:$B1140&lt;&gt;""),$B$16:$B1140), [1]Лист1!$C$2020:$D$2907, 2, 0),
  ""))), "")</f>
        <v>36394.92</v>
      </c>
      <c r="P1140" s="211">
        <f t="shared" si="391"/>
        <v>59.624705111402356</v>
      </c>
      <c r="Q1140" s="211">
        <v>9673</v>
      </c>
      <c r="R1140" s="218" t="s">
        <v>565</v>
      </c>
      <c r="S1140" s="51"/>
      <c r="T1140" s="20"/>
      <c r="U1140" s="20"/>
    </row>
    <row r="1141" spans="1:21" s="21" customFormat="1" ht="30" customHeight="1" x14ac:dyDescent="0.25">
      <c r="A1141" s="212">
        <f>IF(B1141&lt;&gt;"",MAX(A$1:A1140)+1,"")</f>
        <v>1019</v>
      </c>
      <c r="B1141" s="223" t="s">
        <v>1028</v>
      </c>
      <c r="C1141" s="212">
        <v>1970</v>
      </c>
      <c r="D1141" s="212" t="s">
        <v>1844</v>
      </c>
      <c r="E1141" s="210" t="s">
        <v>16</v>
      </c>
      <c r="F1141" s="210">
        <v>2</v>
      </c>
      <c r="G1141" s="210">
        <v>2</v>
      </c>
      <c r="H1141" s="211">
        <v>600</v>
      </c>
      <c r="I1141" s="211">
        <v>0</v>
      </c>
      <c r="J1141" s="211">
        <v>410</v>
      </c>
      <c r="K1141" s="211">
        <f t="shared" si="390"/>
        <v>36394.92</v>
      </c>
      <c r="L1141" s="211">
        <v>0</v>
      </c>
      <c r="M1141" s="211">
        <v>0</v>
      </c>
      <c r="N1141" s="211">
        <v>0</v>
      </c>
      <c r="O1141" s="211">
        <f>IFERROR(
  IF(LOOKUP(2,1/($R$16:$R1141&lt;&gt;""),$R$16:$R1141)="12.2026",
    VLOOKUP(LOOKUP(2,1/($B$16:$B1141&lt;&gt;""),$B$16:$B1141), [1]Лист1!$C$12:$D$1205, 2, 0),
  IF(LOOKUP(2,1/($R$16:$R1141&lt;&gt;""),$R$16:$R1141)="12.2027",
    VLOOKUP(LOOKUP(2,1/($B$16:$B1141&lt;&gt;""),$B$16:$B1141), [1]Лист1!$C$1209:$D$2016, 2, 0),
  IF(LOOKUP(2,1/($R$16:$R1141&lt;&gt;""),$R$16:$R1141)="12.2028",
    VLOOKUP(LOOKUP(2,1/($B$16:$B1141&lt;&gt;""),$B$16:$B1141), [1]Лист1!$C$2020:$D$2907, 2, 0),
  ""))), "")</f>
        <v>36394.92</v>
      </c>
      <c r="P1141" s="211">
        <f t="shared" si="391"/>
        <v>60.658199999999994</v>
      </c>
      <c r="Q1141" s="211">
        <v>9673</v>
      </c>
      <c r="R1141" s="218" t="s">
        <v>565</v>
      </c>
      <c r="S1141" s="51"/>
      <c r="T1141" s="20"/>
      <c r="U1141" s="20"/>
    </row>
    <row r="1142" spans="1:21" s="21" customFormat="1" ht="30" customHeight="1" x14ac:dyDescent="0.25">
      <c r="A1142" s="212">
        <f>IF(B1142&lt;&gt;"",MAX(A$1:A1141)+1,"")</f>
        <v>1020</v>
      </c>
      <c r="B1142" s="223" t="s">
        <v>1029</v>
      </c>
      <c r="C1142" s="212">
        <v>1967</v>
      </c>
      <c r="D1142" s="212" t="s">
        <v>1844</v>
      </c>
      <c r="E1142" s="210" t="s">
        <v>16</v>
      </c>
      <c r="F1142" s="210">
        <v>2</v>
      </c>
      <c r="G1142" s="210">
        <v>2</v>
      </c>
      <c r="H1142" s="211">
        <v>610</v>
      </c>
      <c r="I1142" s="211">
        <v>0</v>
      </c>
      <c r="J1142" s="211">
        <v>425</v>
      </c>
      <c r="K1142" s="211">
        <f t="shared" si="390"/>
        <v>37676.83</v>
      </c>
      <c r="L1142" s="211">
        <v>0</v>
      </c>
      <c r="M1142" s="211">
        <v>0</v>
      </c>
      <c r="N1142" s="211">
        <v>0</v>
      </c>
      <c r="O1142" s="211">
        <f>IFERROR(
  IF(LOOKUP(2,1/($R$16:$R1142&lt;&gt;""),$R$16:$R1142)="12.2026",
    VLOOKUP(LOOKUP(2,1/($B$16:$B1142&lt;&gt;""),$B$16:$B1142), [1]Лист1!$C$12:$D$1205, 2, 0),
  IF(LOOKUP(2,1/($R$16:$R1142&lt;&gt;""),$R$16:$R1142)="12.2027",
    VLOOKUP(LOOKUP(2,1/($B$16:$B1142&lt;&gt;""),$B$16:$B1142), [1]Лист1!$C$1209:$D$2016, 2, 0),
  IF(LOOKUP(2,1/($R$16:$R1142&lt;&gt;""),$R$16:$R1142)="12.2028",
    VLOOKUP(LOOKUP(2,1/($B$16:$B1142&lt;&gt;""),$B$16:$B1142), [1]Лист1!$C$2020:$D$2907, 2, 0),
  ""))), "")</f>
        <v>37676.83</v>
      </c>
      <c r="P1142" s="211">
        <f t="shared" si="391"/>
        <v>61.765295081967217</v>
      </c>
      <c r="Q1142" s="211">
        <v>9673</v>
      </c>
      <c r="R1142" s="218" t="s">
        <v>565</v>
      </c>
      <c r="S1142" s="51"/>
      <c r="T1142" s="20"/>
      <c r="U1142" s="20"/>
    </row>
    <row r="1143" spans="1:21" s="21" customFormat="1" ht="30" customHeight="1" x14ac:dyDescent="0.25">
      <c r="A1143" s="212">
        <f>IF(B1143&lt;&gt;"",MAX(A$1:A1142)+1,"")</f>
        <v>1021</v>
      </c>
      <c r="B1143" s="223" t="s">
        <v>137</v>
      </c>
      <c r="C1143" s="212">
        <v>1963</v>
      </c>
      <c r="D1143" s="50" t="s">
        <v>1844</v>
      </c>
      <c r="E1143" s="210" t="s">
        <v>16</v>
      </c>
      <c r="F1143" s="210">
        <v>2</v>
      </c>
      <c r="G1143" s="210">
        <v>2</v>
      </c>
      <c r="H1143" s="211">
        <v>418.5</v>
      </c>
      <c r="I1143" s="211">
        <v>0</v>
      </c>
      <c r="J1143" s="211">
        <v>260</v>
      </c>
      <c r="K1143" s="211">
        <f t="shared" si="390"/>
        <v>3487500</v>
      </c>
      <c r="L1143" s="211">
        <v>0</v>
      </c>
      <c r="M1143" s="211">
        <v>0</v>
      </c>
      <c r="N1143" s="211">
        <v>0</v>
      </c>
      <c r="O1143" s="211">
        <f>IFERROR(
  IF(LOOKUP(2,1/($R$16:$R1143&lt;&gt;""),$R$16:$R1143)="12.2026",
    VLOOKUP(LOOKUP(2,1/($B$16:$B1143&lt;&gt;""),$B$16:$B1143), [1]Лист1!$C$12:$D$1205, 2, 0),
  IF(LOOKUP(2,1/($R$16:$R1143&lt;&gt;""),$R$16:$R1143)="12.2027",
    VLOOKUP(LOOKUP(2,1/($B$16:$B1143&lt;&gt;""),$B$16:$B1143), [1]Лист1!$C$1209:$D$2016, 2, 0),
  IF(LOOKUP(2,1/($R$16:$R1143&lt;&gt;""),$R$16:$R1143)="12.2028",
    VLOOKUP(LOOKUP(2,1/($B$16:$B1143&lt;&gt;""),$B$16:$B1143), [1]Лист1!$C$2020:$D$2907, 2, 0),
  ""))), "")</f>
        <v>3487500</v>
      </c>
      <c r="P1143" s="211">
        <f t="shared" si="391"/>
        <v>8333.3333333333339</v>
      </c>
      <c r="Q1143" s="211">
        <v>9673</v>
      </c>
      <c r="R1143" s="218" t="s">
        <v>564</v>
      </c>
      <c r="S1143" s="51"/>
      <c r="T1143" s="20"/>
      <c r="U1143" s="20"/>
    </row>
    <row r="1144" spans="1:21" s="21" customFormat="1" ht="30" customHeight="1" x14ac:dyDescent="0.25">
      <c r="A1144" s="212">
        <f>IF(B1144&lt;&gt;"",MAX(A$1:A1143)+1,"")</f>
        <v>1022</v>
      </c>
      <c r="B1144" s="223" t="s">
        <v>1030</v>
      </c>
      <c r="C1144" s="212">
        <v>1968</v>
      </c>
      <c r="D1144" s="212" t="s">
        <v>1844</v>
      </c>
      <c r="E1144" s="212" t="s">
        <v>16</v>
      </c>
      <c r="F1144" s="210">
        <v>2</v>
      </c>
      <c r="G1144" s="210">
        <v>2</v>
      </c>
      <c r="H1144" s="211">
        <v>550</v>
      </c>
      <c r="I1144" s="211">
        <v>204.7</v>
      </c>
      <c r="J1144" s="211">
        <v>298.60000000000002</v>
      </c>
      <c r="K1144" s="211">
        <f t="shared" si="390"/>
        <v>31819.03</v>
      </c>
      <c r="L1144" s="211">
        <v>0</v>
      </c>
      <c r="M1144" s="211">
        <v>0</v>
      </c>
      <c r="N1144" s="211">
        <v>0</v>
      </c>
      <c r="O1144" s="211">
        <f>IFERROR(
  IF(LOOKUP(2,1/($R$16:$R1144&lt;&gt;""),$R$16:$R1144)="12.2026",
    VLOOKUP(LOOKUP(2,1/($B$16:$B1144&lt;&gt;""),$B$16:$B1144), [1]Лист1!$C$12:$D$1205, 2, 0),
  IF(LOOKUP(2,1/($R$16:$R1144&lt;&gt;""),$R$16:$R1144)="12.2027",
    VLOOKUP(LOOKUP(2,1/($B$16:$B1144&lt;&gt;""),$B$16:$B1144), [1]Лист1!$C$1209:$D$2016, 2, 0),
  IF(LOOKUP(2,1/($R$16:$R1144&lt;&gt;""),$R$16:$R1144)="12.2028",
    VLOOKUP(LOOKUP(2,1/($B$16:$B1144&lt;&gt;""),$B$16:$B1144), [1]Лист1!$C$2020:$D$2907, 2, 0),
  ""))), "")</f>
        <v>31819.03</v>
      </c>
      <c r="P1144" s="211">
        <f t="shared" si="391"/>
        <v>57.852781818181818</v>
      </c>
      <c r="Q1144" s="211">
        <v>9673</v>
      </c>
      <c r="R1144" s="218" t="s">
        <v>565</v>
      </c>
      <c r="S1144" s="51"/>
      <c r="T1144" s="20"/>
      <c r="U1144" s="20"/>
    </row>
    <row r="1145" spans="1:21" s="21" customFormat="1" ht="30" customHeight="1" x14ac:dyDescent="0.25">
      <c r="A1145" s="212">
        <f>IF(B1145&lt;&gt;"",MAX(A$1:A1144)+1,"")</f>
        <v>1023</v>
      </c>
      <c r="B1145" s="223" t="s">
        <v>122</v>
      </c>
      <c r="C1145" s="212">
        <v>1966</v>
      </c>
      <c r="D1145" s="50" t="s">
        <v>1844</v>
      </c>
      <c r="E1145" s="210" t="s">
        <v>16</v>
      </c>
      <c r="F1145" s="210">
        <v>2</v>
      </c>
      <c r="G1145" s="210">
        <v>2</v>
      </c>
      <c r="H1145" s="211">
        <v>590</v>
      </c>
      <c r="I1145" s="211">
        <v>0</v>
      </c>
      <c r="J1145" s="211">
        <v>520</v>
      </c>
      <c r="K1145" s="211">
        <f t="shared" si="390"/>
        <v>631596.81000000006</v>
      </c>
      <c r="L1145" s="211">
        <v>0</v>
      </c>
      <c r="M1145" s="211">
        <v>0</v>
      </c>
      <c r="N1145" s="211">
        <v>0</v>
      </c>
      <c r="O1145" s="211">
        <f>IFERROR(
  IF(LOOKUP(2,1/($R$16:$R1145&lt;&gt;""),$R$16:$R1145)="12.2026",
    VLOOKUP(LOOKUP(2,1/($B$16:$B1145&lt;&gt;""),$B$16:$B1145), [1]Лист1!$C$12:$D$1205, 2, 0),
  IF(LOOKUP(2,1/($R$16:$R1145&lt;&gt;""),$R$16:$R1145)="12.2027",
    VLOOKUP(LOOKUP(2,1/($B$16:$B1145&lt;&gt;""),$B$16:$B1145), [1]Лист1!$C$1209:$D$2016, 2, 0),
  IF(LOOKUP(2,1/($R$16:$R1145&lt;&gt;""),$R$16:$R1145)="12.2028",
    VLOOKUP(LOOKUP(2,1/($B$16:$B1145&lt;&gt;""),$B$16:$B1145), [1]Лист1!$C$2020:$D$2907, 2, 0),
  ""))), "")</f>
        <v>631596.81000000006</v>
      </c>
      <c r="P1145" s="211">
        <f t="shared" si="391"/>
        <v>1070.5030677966104</v>
      </c>
      <c r="Q1145" s="211">
        <v>9673</v>
      </c>
      <c r="R1145" s="218" t="s">
        <v>565</v>
      </c>
      <c r="S1145" s="51"/>
      <c r="T1145" s="20"/>
      <c r="U1145" s="20"/>
    </row>
    <row r="1146" spans="1:21" s="21" customFormat="1" ht="30" customHeight="1" x14ac:dyDescent="0.25">
      <c r="A1146" s="212">
        <f>IF(B1146&lt;&gt;"",MAX(A$1:A1145)+1,"")</f>
        <v>1024</v>
      </c>
      <c r="B1146" s="223" t="s">
        <v>1031</v>
      </c>
      <c r="C1146" s="212">
        <v>1971</v>
      </c>
      <c r="D1146" s="212" t="s">
        <v>1844</v>
      </c>
      <c r="E1146" s="212" t="s">
        <v>16</v>
      </c>
      <c r="F1146" s="210">
        <v>2</v>
      </c>
      <c r="G1146" s="210">
        <v>2</v>
      </c>
      <c r="H1146" s="211">
        <v>504</v>
      </c>
      <c r="I1146" s="211">
        <v>204.7</v>
      </c>
      <c r="J1146" s="211">
        <v>298.60000000000002</v>
      </c>
      <c r="K1146" s="211">
        <f t="shared" si="390"/>
        <v>33516.06</v>
      </c>
      <c r="L1146" s="211">
        <v>0</v>
      </c>
      <c r="M1146" s="211">
        <v>0</v>
      </c>
      <c r="N1146" s="211">
        <v>0</v>
      </c>
      <c r="O1146" s="211">
        <f>IFERROR(
  IF(LOOKUP(2,1/($R$16:$R1146&lt;&gt;""),$R$16:$R1146)="12.2026",
    VLOOKUP(LOOKUP(2,1/($B$16:$B1146&lt;&gt;""),$B$16:$B1146), [1]Лист1!$C$12:$D$1205, 2, 0),
  IF(LOOKUP(2,1/($R$16:$R1146&lt;&gt;""),$R$16:$R1146)="12.2027",
    VLOOKUP(LOOKUP(2,1/($B$16:$B1146&lt;&gt;""),$B$16:$B1146), [1]Лист1!$C$1209:$D$2016, 2, 0),
  IF(LOOKUP(2,1/($R$16:$R1146&lt;&gt;""),$R$16:$R1146)="12.2028",
    VLOOKUP(LOOKUP(2,1/($B$16:$B1146&lt;&gt;""),$B$16:$B1146), [1]Лист1!$C$2020:$D$2907, 2, 0),
  ""))), "")</f>
        <v>33516.06</v>
      </c>
      <c r="P1146" s="211">
        <f t="shared" si="391"/>
        <v>66.500119047619037</v>
      </c>
      <c r="Q1146" s="211">
        <v>9673</v>
      </c>
      <c r="R1146" s="218" t="s">
        <v>565</v>
      </c>
      <c r="S1146" s="51"/>
      <c r="T1146" s="20"/>
      <c r="U1146" s="20"/>
    </row>
    <row r="1147" spans="1:21" s="21" customFormat="1" ht="30" customHeight="1" x14ac:dyDescent="0.25">
      <c r="A1147" s="212">
        <f>IF(B1147&lt;&gt;"",MAX(A$1:A1146)+1,"")</f>
        <v>1025</v>
      </c>
      <c r="B1147" s="223" t="s">
        <v>1032</v>
      </c>
      <c r="C1147" s="212">
        <v>1969</v>
      </c>
      <c r="D1147" s="212" t="s">
        <v>1844</v>
      </c>
      <c r="E1147" s="212" t="s">
        <v>16</v>
      </c>
      <c r="F1147" s="210">
        <v>2</v>
      </c>
      <c r="G1147" s="210">
        <v>2</v>
      </c>
      <c r="H1147" s="211">
        <v>544</v>
      </c>
      <c r="I1147" s="211">
        <v>204.7</v>
      </c>
      <c r="J1147" s="211">
        <v>298.60000000000002</v>
      </c>
      <c r="K1147" s="211">
        <f t="shared" si="390"/>
        <v>32137.22</v>
      </c>
      <c r="L1147" s="211">
        <v>0</v>
      </c>
      <c r="M1147" s="211">
        <v>0</v>
      </c>
      <c r="N1147" s="211">
        <v>0</v>
      </c>
      <c r="O1147" s="211">
        <f>IFERROR(
  IF(LOOKUP(2,1/($R$16:$R1147&lt;&gt;""),$R$16:$R1147)="12.2026",
    VLOOKUP(LOOKUP(2,1/($B$16:$B1147&lt;&gt;""),$B$16:$B1147), [1]Лист1!$C$12:$D$1205, 2, 0),
  IF(LOOKUP(2,1/($R$16:$R1147&lt;&gt;""),$R$16:$R1147)="12.2027",
    VLOOKUP(LOOKUP(2,1/($B$16:$B1147&lt;&gt;""),$B$16:$B1147), [1]Лист1!$C$1209:$D$2016, 2, 0),
  IF(LOOKUP(2,1/($R$16:$R1147&lt;&gt;""),$R$16:$R1147)="12.2028",
    VLOOKUP(LOOKUP(2,1/($B$16:$B1147&lt;&gt;""),$B$16:$B1147), [1]Лист1!$C$2020:$D$2907, 2, 0),
  ""))), "")</f>
        <v>32137.22</v>
      </c>
      <c r="P1147" s="211">
        <f t="shared" si="391"/>
        <v>59.075772058823532</v>
      </c>
      <c r="Q1147" s="211">
        <v>9673</v>
      </c>
      <c r="R1147" s="218" t="s">
        <v>565</v>
      </c>
      <c r="S1147" s="51"/>
      <c r="T1147" s="20"/>
      <c r="U1147" s="20"/>
    </row>
    <row r="1148" spans="1:21" s="21" customFormat="1" ht="30" customHeight="1" x14ac:dyDescent="0.25">
      <c r="A1148" s="212">
        <f>IF(B1148&lt;&gt;"",MAX(A$1:A1147)+1,"")</f>
        <v>1026</v>
      </c>
      <c r="B1148" s="223" t="s">
        <v>138</v>
      </c>
      <c r="C1148" s="212">
        <v>1964</v>
      </c>
      <c r="D1148" s="50" t="s">
        <v>1844</v>
      </c>
      <c r="E1148" s="212" t="s">
        <v>16</v>
      </c>
      <c r="F1148" s="210">
        <v>2</v>
      </c>
      <c r="G1148" s="210">
        <v>2</v>
      </c>
      <c r="H1148" s="211">
        <v>555</v>
      </c>
      <c r="I1148" s="211">
        <v>0</v>
      </c>
      <c r="J1148" s="211">
        <v>490</v>
      </c>
      <c r="K1148" s="211">
        <f t="shared" si="390"/>
        <v>6137796</v>
      </c>
      <c r="L1148" s="211">
        <v>0</v>
      </c>
      <c r="M1148" s="211">
        <v>0</v>
      </c>
      <c r="N1148" s="211">
        <v>0</v>
      </c>
      <c r="O1148" s="211">
        <f>IFERROR(
  IF(LOOKUP(2,1/($R$16:$R1148&lt;&gt;""),$R$16:$R1148)="12.2026",
    VLOOKUP(LOOKUP(2,1/($B$16:$B1148&lt;&gt;""),$B$16:$B1148), [1]Лист1!$C$12:$D$1205, 2, 0),
  IF(LOOKUP(2,1/($R$16:$R1148&lt;&gt;""),$R$16:$R1148)="12.2027",
    VLOOKUP(LOOKUP(2,1/($B$16:$B1148&lt;&gt;""),$B$16:$B1148), [1]Лист1!$C$1209:$D$2016, 2, 0),
  IF(LOOKUP(2,1/($R$16:$R1148&lt;&gt;""),$R$16:$R1148)="12.2028",
    VLOOKUP(LOOKUP(2,1/($B$16:$B1148&lt;&gt;""),$B$16:$B1148), [1]Лист1!$C$2020:$D$2907, 2, 0),
  ""))), "")</f>
        <v>6137796</v>
      </c>
      <c r="P1148" s="211">
        <f t="shared" si="391"/>
        <v>11059.091891891892</v>
      </c>
      <c r="Q1148" s="211">
        <v>9673</v>
      </c>
      <c r="R1148" s="218" t="s">
        <v>564</v>
      </c>
      <c r="S1148" s="51"/>
      <c r="T1148" s="20"/>
      <c r="U1148" s="20"/>
    </row>
    <row r="1149" spans="1:21" s="21" customFormat="1" ht="30" customHeight="1" x14ac:dyDescent="0.25">
      <c r="A1149" s="212">
        <f>IF(B1149&lt;&gt;"",MAX(A$1:A1148)+1,"")</f>
        <v>1027</v>
      </c>
      <c r="B1149" s="223" t="s">
        <v>1033</v>
      </c>
      <c r="C1149" s="212">
        <v>1967</v>
      </c>
      <c r="D1149" s="212" t="s">
        <v>1844</v>
      </c>
      <c r="E1149" s="212" t="s">
        <v>16</v>
      </c>
      <c r="F1149" s="210">
        <v>2</v>
      </c>
      <c r="G1149" s="210">
        <v>2</v>
      </c>
      <c r="H1149" s="211">
        <v>419</v>
      </c>
      <c r="I1149" s="211">
        <v>241.6</v>
      </c>
      <c r="J1149" s="211">
        <v>401.9</v>
      </c>
      <c r="K1149" s="211">
        <f t="shared" si="390"/>
        <v>22909.74</v>
      </c>
      <c r="L1149" s="211">
        <v>0</v>
      </c>
      <c r="M1149" s="211">
        <v>0</v>
      </c>
      <c r="N1149" s="211">
        <v>0</v>
      </c>
      <c r="O1149" s="211">
        <f>IFERROR(
  IF(LOOKUP(2,1/($R$16:$R1149&lt;&gt;""),$R$16:$R1149)="12.2026",
    VLOOKUP(LOOKUP(2,1/($B$16:$B1149&lt;&gt;""),$B$16:$B1149), [1]Лист1!$C$12:$D$1205, 2, 0),
  IF(LOOKUP(2,1/($R$16:$R1149&lt;&gt;""),$R$16:$R1149)="12.2027",
    VLOOKUP(LOOKUP(2,1/($B$16:$B1149&lt;&gt;""),$B$16:$B1149), [1]Лист1!$C$1209:$D$2016, 2, 0),
  IF(LOOKUP(2,1/($R$16:$R1149&lt;&gt;""),$R$16:$R1149)="12.2028",
    VLOOKUP(LOOKUP(2,1/($B$16:$B1149&lt;&gt;""),$B$16:$B1149), [1]Лист1!$C$2020:$D$2907, 2, 0),
  ""))), "")</f>
        <v>22909.74</v>
      </c>
      <c r="P1149" s="211">
        <f t="shared" si="391"/>
        <v>54.677183770883062</v>
      </c>
      <c r="Q1149" s="211">
        <v>9673</v>
      </c>
      <c r="R1149" s="218" t="s">
        <v>565</v>
      </c>
      <c r="S1149" s="51"/>
      <c r="T1149" s="20"/>
      <c r="U1149" s="20"/>
    </row>
    <row r="1150" spans="1:21" s="21" customFormat="1" ht="30" customHeight="1" x14ac:dyDescent="0.25">
      <c r="A1150" s="212">
        <f>IF(B1150&lt;&gt;"",MAX(A$1:A1149)+1,"")</f>
        <v>1028</v>
      </c>
      <c r="B1150" s="223" t="s">
        <v>1034</v>
      </c>
      <c r="C1150" s="212">
        <v>1968</v>
      </c>
      <c r="D1150" s="212" t="s">
        <v>1844</v>
      </c>
      <c r="E1150" s="212" t="s">
        <v>16</v>
      </c>
      <c r="F1150" s="210">
        <v>2</v>
      </c>
      <c r="G1150" s="210">
        <v>2</v>
      </c>
      <c r="H1150" s="211">
        <v>419</v>
      </c>
      <c r="I1150" s="211">
        <v>241.6</v>
      </c>
      <c r="J1150" s="211">
        <v>401.9</v>
      </c>
      <c r="K1150" s="211">
        <f t="shared" si="390"/>
        <v>22909.74</v>
      </c>
      <c r="L1150" s="211">
        <v>0</v>
      </c>
      <c r="M1150" s="211">
        <v>0</v>
      </c>
      <c r="N1150" s="211">
        <v>0</v>
      </c>
      <c r="O1150" s="211">
        <f>IFERROR(
  IF(LOOKUP(2,1/($R$16:$R1150&lt;&gt;""),$R$16:$R1150)="12.2026",
    VLOOKUP(LOOKUP(2,1/($B$16:$B1150&lt;&gt;""),$B$16:$B1150), [1]Лист1!$C$12:$D$1205, 2, 0),
  IF(LOOKUP(2,1/($R$16:$R1150&lt;&gt;""),$R$16:$R1150)="12.2027",
    VLOOKUP(LOOKUP(2,1/($B$16:$B1150&lt;&gt;""),$B$16:$B1150), [1]Лист1!$C$1209:$D$2016, 2, 0),
  IF(LOOKUP(2,1/($R$16:$R1150&lt;&gt;""),$R$16:$R1150)="12.2028",
    VLOOKUP(LOOKUP(2,1/($B$16:$B1150&lt;&gt;""),$B$16:$B1150), [1]Лист1!$C$2020:$D$2907, 2, 0),
  ""))), "")</f>
        <v>22909.74</v>
      </c>
      <c r="P1150" s="211">
        <f t="shared" si="391"/>
        <v>54.677183770883062</v>
      </c>
      <c r="Q1150" s="211">
        <v>9673</v>
      </c>
      <c r="R1150" s="218" t="s">
        <v>565</v>
      </c>
      <c r="S1150" s="51"/>
      <c r="T1150" s="20"/>
      <c r="U1150" s="20"/>
    </row>
    <row r="1151" spans="1:21" s="21" customFormat="1" ht="30" customHeight="1" x14ac:dyDescent="0.25">
      <c r="A1151" s="212">
        <f>IF(B1151&lt;&gt;"",MAX(A$1:A1150)+1,"")</f>
        <v>1029</v>
      </c>
      <c r="B1151" s="223" t="s">
        <v>1035</v>
      </c>
      <c r="C1151" s="212">
        <v>1976</v>
      </c>
      <c r="D1151" s="212" t="s">
        <v>1844</v>
      </c>
      <c r="E1151" s="212" t="s">
        <v>16</v>
      </c>
      <c r="F1151" s="210">
        <v>2</v>
      </c>
      <c r="G1151" s="210">
        <v>2</v>
      </c>
      <c r="H1151" s="211">
        <v>668.11</v>
      </c>
      <c r="I1151" s="211">
        <v>264.41000000000003</v>
      </c>
      <c r="J1151" s="211">
        <v>403.7</v>
      </c>
      <c r="K1151" s="211">
        <f t="shared" si="390"/>
        <v>38402.449999999997</v>
      </c>
      <c r="L1151" s="211">
        <v>0</v>
      </c>
      <c r="M1151" s="211">
        <v>0</v>
      </c>
      <c r="N1151" s="211">
        <v>0</v>
      </c>
      <c r="O1151" s="211">
        <f>IFERROR(
  IF(LOOKUP(2,1/($R$16:$R1151&lt;&gt;""),$R$16:$R1151)="12.2026",
    VLOOKUP(LOOKUP(2,1/($B$16:$B1151&lt;&gt;""),$B$16:$B1151), [1]Лист1!$C$12:$D$1205, 2, 0),
  IF(LOOKUP(2,1/($R$16:$R1151&lt;&gt;""),$R$16:$R1151)="12.2027",
    VLOOKUP(LOOKUP(2,1/($B$16:$B1151&lt;&gt;""),$B$16:$B1151), [1]Лист1!$C$1209:$D$2016, 2, 0),
  IF(LOOKUP(2,1/($R$16:$R1151&lt;&gt;""),$R$16:$R1151)="12.2028",
    VLOOKUP(LOOKUP(2,1/($B$16:$B1151&lt;&gt;""),$B$16:$B1151), [1]Лист1!$C$2020:$D$2907, 2, 0),
  ""))), "")</f>
        <v>38402.449999999997</v>
      </c>
      <c r="P1151" s="211">
        <f t="shared" si="391"/>
        <v>57.479232461720372</v>
      </c>
      <c r="Q1151" s="211">
        <v>9673</v>
      </c>
      <c r="R1151" s="218" t="s">
        <v>565</v>
      </c>
      <c r="S1151" s="51"/>
      <c r="T1151" s="20"/>
      <c r="U1151" s="20"/>
    </row>
    <row r="1152" spans="1:21" s="21" customFormat="1" ht="30" customHeight="1" x14ac:dyDescent="0.25">
      <c r="A1152" s="212">
        <f>IF(B1152&lt;&gt;"",MAX(A$1:A1151)+1,"")</f>
        <v>1030</v>
      </c>
      <c r="B1152" s="223" t="s">
        <v>139</v>
      </c>
      <c r="C1152" s="212">
        <v>1963</v>
      </c>
      <c r="D1152" s="50" t="s">
        <v>1844</v>
      </c>
      <c r="E1152" s="212" t="s">
        <v>16</v>
      </c>
      <c r="F1152" s="210">
        <v>2</v>
      </c>
      <c r="G1152" s="210">
        <v>1</v>
      </c>
      <c r="H1152" s="211">
        <v>314</v>
      </c>
      <c r="I1152" s="211">
        <v>120.5</v>
      </c>
      <c r="J1152" s="211">
        <v>220.5</v>
      </c>
      <c r="K1152" s="211">
        <f t="shared" si="390"/>
        <v>1128276</v>
      </c>
      <c r="L1152" s="211">
        <v>0</v>
      </c>
      <c r="M1152" s="211">
        <v>0</v>
      </c>
      <c r="N1152" s="211">
        <v>0</v>
      </c>
      <c r="O1152" s="211">
        <f>IFERROR(
  IF(LOOKUP(2,1/($R$16:$R1152&lt;&gt;""),$R$16:$R1152)="12.2026",
    VLOOKUP(LOOKUP(2,1/($B$16:$B1152&lt;&gt;""),$B$16:$B1152), [1]Лист1!$C$12:$D$1205, 2, 0),
  IF(LOOKUP(2,1/($R$16:$R1152&lt;&gt;""),$R$16:$R1152)="12.2027",
    VLOOKUP(LOOKUP(2,1/($B$16:$B1152&lt;&gt;""),$B$16:$B1152), [1]Лист1!$C$1209:$D$2016, 2, 0),
  IF(LOOKUP(2,1/($R$16:$R1152&lt;&gt;""),$R$16:$R1152)="12.2028",
    VLOOKUP(LOOKUP(2,1/($B$16:$B1152&lt;&gt;""),$B$16:$B1152), [1]Лист1!$C$2020:$D$2907, 2, 0),
  ""))), "")</f>
        <v>1128276</v>
      </c>
      <c r="P1152" s="211">
        <f t="shared" si="391"/>
        <v>3593.2356687898091</v>
      </c>
      <c r="Q1152" s="211">
        <v>9673</v>
      </c>
      <c r="R1152" s="218" t="s">
        <v>564</v>
      </c>
      <c r="S1152" s="51"/>
      <c r="T1152" s="20"/>
      <c r="U1152" s="20"/>
    </row>
    <row r="1153" spans="1:21" s="21" customFormat="1" ht="30" customHeight="1" x14ac:dyDescent="0.25">
      <c r="A1153" s="212">
        <f>IF(B1153&lt;&gt;"",MAX(A$1:A1152)+1,"")</f>
        <v>1031</v>
      </c>
      <c r="B1153" s="223" t="s">
        <v>1889</v>
      </c>
      <c r="C1153" s="212">
        <v>1965</v>
      </c>
      <c r="D1153" s="50" t="s">
        <v>1844</v>
      </c>
      <c r="E1153" s="210" t="s">
        <v>16</v>
      </c>
      <c r="F1153" s="210">
        <v>2</v>
      </c>
      <c r="G1153" s="210">
        <v>2</v>
      </c>
      <c r="H1153" s="211">
        <v>522</v>
      </c>
      <c r="I1153" s="211">
        <v>0</v>
      </c>
      <c r="J1153" s="211">
        <v>494.07</v>
      </c>
      <c r="K1153" s="211">
        <f t="shared" si="390"/>
        <v>4494746</v>
      </c>
      <c r="L1153" s="211">
        <v>0</v>
      </c>
      <c r="M1153" s="211">
        <v>0</v>
      </c>
      <c r="N1153" s="211">
        <v>0</v>
      </c>
      <c r="O1153" s="211">
        <f>IFERROR(
  IF(LOOKUP(2,1/($R$16:$R1153&lt;&gt;""),$R$16:$R1153)="12.2026",
    VLOOKUP(LOOKUP(2,1/($B$16:$B1153&lt;&gt;""),$B$16:$B1153), [1]Лист1!$C$12:$D$1205, 2, 0),
  IF(LOOKUP(2,1/($R$16:$R1153&lt;&gt;""),$R$16:$R1153)="12.2027",
    VLOOKUP(LOOKUP(2,1/($B$16:$B1153&lt;&gt;""),$B$16:$B1153), [1]Лист1!$C$1209:$D$2016, 2, 0),
  IF(LOOKUP(2,1/($R$16:$R1153&lt;&gt;""),$R$16:$R1153)="12.2028",
    VLOOKUP(LOOKUP(2,1/($B$16:$B1153&lt;&gt;""),$B$16:$B1153), [1]Лист1!$C$2020:$D$2907, 2, 0),
  ""))), "")</f>
        <v>4494746</v>
      </c>
      <c r="P1153" s="211">
        <f t="shared" si="391"/>
        <v>8610.6245210727975</v>
      </c>
      <c r="Q1153" s="211">
        <v>9673</v>
      </c>
      <c r="R1153" s="218" t="s">
        <v>563</v>
      </c>
      <c r="S1153" s="51"/>
      <c r="T1153" s="20"/>
      <c r="U1153" s="20"/>
    </row>
    <row r="1154" spans="1:21" s="21" customFormat="1" ht="30" customHeight="1" x14ac:dyDescent="0.25">
      <c r="A1154" s="212">
        <f>IF(B1154&lt;&gt;"",MAX(A$1:A1153)+1,"")</f>
        <v>1032</v>
      </c>
      <c r="B1154" s="223" t="s">
        <v>1890</v>
      </c>
      <c r="C1154" s="212">
        <v>1966</v>
      </c>
      <c r="D1154" s="50" t="s">
        <v>1844</v>
      </c>
      <c r="E1154" s="210" t="s">
        <v>16</v>
      </c>
      <c r="F1154" s="210">
        <v>2</v>
      </c>
      <c r="G1154" s="210">
        <v>2</v>
      </c>
      <c r="H1154" s="211">
        <v>660</v>
      </c>
      <c r="I1154" s="211">
        <v>0</v>
      </c>
      <c r="J1154" s="211">
        <v>659</v>
      </c>
      <c r="K1154" s="211">
        <f t="shared" si="390"/>
        <v>4764260</v>
      </c>
      <c r="L1154" s="211">
        <v>0</v>
      </c>
      <c r="M1154" s="211">
        <v>0</v>
      </c>
      <c r="N1154" s="211">
        <v>0</v>
      </c>
      <c r="O1154" s="211">
        <f>IFERROR(
  IF(LOOKUP(2,1/($R$16:$R1154&lt;&gt;""),$R$16:$R1154)="12.2026",
    VLOOKUP(LOOKUP(2,1/($B$16:$B1154&lt;&gt;""),$B$16:$B1154), [1]Лист1!$C$12:$D$1205, 2, 0),
  IF(LOOKUP(2,1/($R$16:$R1154&lt;&gt;""),$R$16:$R1154)="12.2027",
    VLOOKUP(LOOKUP(2,1/($B$16:$B1154&lt;&gt;""),$B$16:$B1154), [1]Лист1!$C$1209:$D$2016, 2, 0),
  IF(LOOKUP(2,1/($R$16:$R1154&lt;&gt;""),$R$16:$R1154)="12.2028",
    VLOOKUP(LOOKUP(2,1/($B$16:$B1154&lt;&gt;""),$B$16:$B1154), [1]Лист1!$C$2020:$D$2907, 2, 0),
  ""))), "")</f>
        <v>4764260</v>
      </c>
      <c r="P1154" s="211">
        <f t="shared" si="391"/>
        <v>7218.575757575758</v>
      </c>
      <c r="Q1154" s="211">
        <v>9673</v>
      </c>
      <c r="R1154" s="218" t="s">
        <v>563</v>
      </c>
      <c r="S1154" s="51"/>
      <c r="T1154" s="20"/>
      <c r="U1154" s="20"/>
    </row>
    <row r="1155" spans="1:21" s="21" customFormat="1" ht="30" customHeight="1" x14ac:dyDescent="0.25">
      <c r="A1155" s="212">
        <f>IF(B1155&lt;&gt;"",MAX(A$1:A1154)+1,"")</f>
        <v>1033</v>
      </c>
      <c r="B1155" s="223" t="s">
        <v>123</v>
      </c>
      <c r="C1155" s="212">
        <v>1962</v>
      </c>
      <c r="D1155" s="50" t="s">
        <v>1844</v>
      </c>
      <c r="E1155" s="212" t="s">
        <v>16</v>
      </c>
      <c r="F1155" s="210">
        <v>2</v>
      </c>
      <c r="G1155" s="210">
        <v>2</v>
      </c>
      <c r="H1155" s="211">
        <v>472</v>
      </c>
      <c r="I1155" s="211">
        <v>44.9</v>
      </c>
      <c r="J1155" s="211">
        <v>361.9</v>
      </c>
      <c r="K1155" s="211">
        <f t="shared" si="390"/>
        <v>6412526</v>
      </c>
      <c r="L1155" s="211">
        <v>0</v>
      </c>
      <c r="M1155" s="211">
        <v>0</v>
      </c>
      <c r="N1155" s="211">
        <v>0</v>
      </c>
      <c r="O1155" s="211">
        <f>IFERROR(
  IF(LOOKUP(2,1/($R$16:$R1155&lt;&gt;""),$R$16:$R1155)="12.2026",
    VLOOKUP(LOOKUP(2,1/($B$16:$B1155&lt;&gt;""),$B$16:$B1155), [1]Лист1!$C$12:$D$1205, 2, 0),
  IF(LOOKUP(2,1/($R$16:$R1155&lt;&gt;""),$R$16:$R1155)="12.2027",
    VLOOKUP(LOOKUP(2,1/($B$16:$B1155&lt;&gt;""),$B$16:$B1155), [1]Лист1!$C$1209:$D$2016, 2, 0),
  IF(LOOKUP(2,1/($R$16:$R1155&lt;&gt;""),$R$16:$R1155)="12.2028",
    VLOOKUP(LOOKUP(2,1/($B$16:$B1155&lt;&gt;""),$B$16:$B1155), [1]Лист1!$C$2020:$D$2907, 2, 0),
  ""))), "")</f>
        <v>6412526</v>
      </c>
      <c r="P1155" s="211">
        <f t="shared" si="391"/>
        <v>13585.860169491525</v>
      </c>
      <c r="Q1155" s="211">
        <v>9673</v>
      </c>
      <c r="R1155" s="218" t="s">
        <v>564</v>
      </c>
      <c r="S1155" s="51"/>
      <c r="T1155" s="20"/>
      <c r="U1155" s="20"/>
    </row>
    <row r="1156" spans="1:21" s="21" customFormat="1" ht="30" customHeight="1" x14ac:dyDescent="0.25">
      <c r="A1156" s="212">
        <f>IF(B1156&lt;&gt;"",MAX(A$1:A1155)+1,"")</f>
        <v>1034</v>
      </c>
      <c r="B1156" s="223" t="s">
        <v>1036</v>
      </c>
      <c r="C1156" s="212">
        <v>1969</v>
      </c>
      <c r="D1156" s="212" t="s">
        <v>1844</v>
      </c>
      <c r="E1156" s="212" t="s">
        <v>16</v>
      </c>
      <c r="F1156" s="210">
        <v>2</v>
      </c>
      <c r="G1156" s="210">
        <v>2</v>
      </c>
      <c r="H1156" s="211">
        <v>371.6</v>
      </c>
      <c r="I1156" s="211">
        <v>0</v>
      </c>
      <c r="J1156" s="211">
        <v>350</v>
      </c>
      <c r="K1156" s="211">
        <f t="shared" si="390"/>
        <v>32652.400000000001</v>
      </c>
      <c r="L1156" s="211">
        <v>0</v>
      </c>
      <c r="M1156" s="211">
        <v>0</v>
      </c>
      <c r="N1156" s="211">
        <v>0</v>
      </c>
      <c r="O1156" s="211">
        <f>IFERROR(
  IF(LOOKUP(2,1/($R$16:$R1156&lt;&gt;""),$R$16:$R1156)="12.2026",
    VLOOKUP(LOOKUP(2,1/($B$16:$B1156&lt;&gt;""),$B$16:$B1156), [1]Лист1!$C$12:$D$1205, 2, 0),
  IF(LOOKUP(2,1/($R$16:$R1156&lt;&gt;""),$R$16:$R1156)="12.2027",
    VLOOKUP(LOOKUP(2,1/($B$16:$B1156&lt;&gt;""),$B$16:$B1156), [1]Лист1!$C$1209:$D$2016, 2, 0),
  IF(LOOKUP(2,1/($R$16:$R1156&lt;&gt;""),$R$16:$R1156)="12.2028",
    VLOOKUP(LOOKUP(2,1/($B$16:$B1156&lt;&gt;""),$B$16:$B1156), [1]Лист1!$C$2020:$D$2907, 2, 0),
  ""))), "")</f>
        <v>32652.400000000001</v>
      </c>
      <c r="P1156" s="211">
        <f t="shared" si="391"/>
        <v>87.869752421959092</v>
      </c>
      <c r="Q1156" s="211">
        <v>9673</v>
      </c>
      <c r="R1156" s="218" t="s">
        <v>565</v>
      </c>
      <c r="S1156" s="51"/>
      <c r="T1156" s="20"/>
      <c r="U1156" s="20"/>
    </row>
    <row r="1157" spans="1:21" s="21" customFormat="1" ht="30" customHeight="1" x14ac:dyDescent="0.25">
      <c r="A1157" s="212">
        <f>IF(B1157&lt;&gt;"",MAX(A$1:A1156)+1,"")</f>
        <v>1035</v>
      </c>
      <c r="B1157" s="223" t="s">
        <v>124</v>
      </c>
      <c r="C1157" s="212">
        <v>1965</v>
      </c>
      <c r="D1157" s="50" t="s">
        <v>1844</v>
      </c>
      <c r="E1157" s="212" t="s">
        <v>16</v>
      </c>
      <c r="F1157" s="210">
        <v>2</v>
      </c>
      <c r="G1157" s="210">
        <v>2</v>
      </c>
      <c r="H1157" s="211">
        <v>426.8</v>
      </c>
      <c r="I1157" s="211">
        <v>38.700000000000003</v>
      </c>
      <c r="J1157" s="211">
        <v>384.5</v>
      </c>
      <c r="K1157" s="211">
        <f t="shared" si="390"/>
        <v>459728</v>
      </c>
      <c r="L1157" s="211">
        <v>0</v>
      </c>
      <c r="M1157" s="211">
        <v>0</v>
      </c>
      <c r="N1157" s="211">
        <v>0</v>
      </c>
      <c r="O1157" s="211">
        <f>IFERROR(
  IF(LOOKUP(2,1/($R$16:$R1157&lt;&gt;""),$R$16:$R1157)="12.2026",
    VLOOKUP(LOOKUP(2,1/($B$16:$B1157&lt;&gt;""),$B$16:$B1157), [1]Лист1!$C$12:$D$1205, 2, 0),
  IF(LOOKUP(2,1/($R$16:$R1157&lt;&gt;""),$R$16:$R1157)="12.2027",
    VLOOKUP(LOOKUP(2,1/($B$16:$B1157&lt;&gt;""),$B$16:$B1157), [1]Лист1!$C$1209:$D$2016, 2, 0),
  IF(LOOKUP(2,1/($R$16:$R1157&lt;&gt;""),$R$16:$R1157)="12.2028",
    VLOOKUP(LOOKUP(2,1/($B$16:$B1157&lt;&gt;""),$B$16:$B1157), [1]Лист1!$C$2020:$D$2907, 2, 0),
  ""))), "")</f>
        <v>459728</v>
      </c>
      <c r="P1157" s="211">
        <f t="shared" si="391"/>
        <v>1077.1508903467666</v>
      </c>
      <c r="Q1157" s="211">
        <v>9673</v>
      </c>
      <c r="R1157" s="218" t="s">
        <v>564</v>
      </c>
      <c r="S1157" s="51"/>
      <c r="T1157" s="20"/>
      <c r="U1157" s="20"/>
    </row>
    <row r="1158" spans="1:21" s="33" customFormat="1" ht="30" customHeight="1" x14ac:dyDescent="0.25">
      <c r="A1158" s="212">
        <f>IF(B1158&lt;&gt;"",MAX(A$1:A1157)+1,"")</f>
        <v>1036</v>
      </c>
      <c r="B1158" s="223" t="s">
        <v>2430</v>
      </c>
      <c r="C1158" s="210">
        <v>1963</v>
      </c>
      <c r="D1158" s="212" t="s">
        <v>1844</v>
      </c>
      <c r="E1158" s="210" t="s">
        <v>16</v>
      </c>
      <c r="F1158" s="238">
        <v>2</v>
      </c>
      <c r="G1158" s="238">
        <v>2</v>
      </c>
      <c r="H1158" s="10">
        <v>427</v>
      </c>
      <c r="I1158" s="10">
        <v>90.300000000000011</v>
      </c>
      <c r="J1158" s="10">
        <v>383.7</v>
      </c>
      <c r="K1158" s="211">
        <f t="shared" si="390"/>
        <v>4851084.5999999996</v>
      </c>
      <c r="L1158" s="211">
        <v>0</v>
      </c>
      <c r="M1158" s="211">
        <v>0</v>
      </c>
      <c r="N1158" s="211">
        <v>0</v>
      </c>
      <c r="O1158" s="211">
        <f>IFERROR(
  IF(LOOKUP(2,1/($R$16:$R1158&lt;&gt;""),$R$16:$R1158)="12.2026",
    VLOOKUP(LOOKUP(2,1/($B$16:$B1158&lt;&gt;""),$B$16:$B1158), [1]Лист1!$C$12:$D$1205, 2, 0),
  IF(LOOKUP(2,1/($R$16:$R1158&lt;&gt;""),$R$16:$R1158)="12.2027",
    VLOOKUP(LOOKUP(2,1/($B$16:$B1158&lt;&gt;""),$B$16:$B1158), [1]Лист1!$C$1209:$D$2016, 2, 0),
  IF(LOOKUP(2,1/($R$16:$R1158&lt;&gt;""),$R$16:$R1158)="12.2028",
    VLOOKUP(LOOKUP(2,1/($B$16:$B1158&lt;&gt;""),$B$16:$B1158), [1]Лист1!$C$2020:$D$2907, 2, 0),
  ""))), "")</f>
        <v>4851084.5999999996</v>
      </c>
      <c r="P1158" s="211">
        <f t="shared" si="391"/>
        <v>11360.853864168617</v>
      </c>
      <c r="Q1158" s="237">
        <v>9673</v>
      </c>
      <c r="R1158" s="30" t="s">
        <v>565</v>
      </c>
      <c r="S1158" s="32"/>
      <c r="T1158" s="32"/>
      <c r="U1158" s="32"/>
    </row>
    <row r="1159" spans="1:21" s="21" customFormat="1" ht="30" customHeight="1" x14ac:dyDescent="0.25">
      <c r="A1159" s="212">
        <f>IF(B1159&lt;&gt;"",MAX(A$1:A1158)+1,"")</f>
        <v>1037</v>
      </c>
      <c r="B1159" s="223" t="s">
        <v>1891</v>
      </c>
      <c r="C1159" s="212">
        <v>1957</v>
      </c>
      <c r="D1159" s="50" t="s">
        <v>1844</v>
      </c>
      <c r="E1159" s="210" t="s">
        <v>16</v>
      </c>
      <c r="F1159" s="210">
        <v>2</v>
      </c>
      <c r="G1159" s="210">
        <v>2</v>
      </c>
      <c r="H1159" s="211">
        <v>502</v>
      </c>
      <c r="I1159" s="211">
        <v>0</v>
      </c>
      <c r="J1159" s="211">
        <v>350.4</v>
      </c>
      <c r="K1159" s="211">
        <f t="shared" si="390"/>
        <v>4455686</v>
      </c>
      <c r="L1159" s="211">
        <v>0</v>
      </c>
      <c r="M1159" s="211">
        <v>0</v>
      </c>
      <c r="N1159" s="211">
        <v>0</v>
      </c>
      <c r="O1159" s="211">
        <f>IFERROR(
  IF(LOOKUP(2,1/($R$16:$R1159&lt;&gt;""),$R$16:$R1159)="12.2026",
    VLOOKUP(LOOKUP(2,1/($B$16:$B1159&lt;&gt;""),$B$16:$B1159), [1]Лист1!$C$12:$D$1205, 2, 0),
  IF(LOOKUP(2,1/($R$16:$R1159&lt;&gt;""),$R$16:$R1159)="12.2027",
    VLOOKUP(LOOKUP(2,1/($B$16:$B1159&lt;&gt;""),$B$16:$B1159), [1]Лист1!$C$1209:$D$2016, 2, 0),
  IF(LOOKUP(2,1/($R$16:$R1159&lt;&gt;""),$R$16:$R1159)="12.2028",
    VLOOKUP(LOOKUP(2,1/($B$16:$B1159&lt;&gt;""),$B$16:$B1159), [1]Лист1!$C$2020:$D$2907, 2, 0),
  ""))), "")</f>
        <v>4455686</v>
      </c>
      <c r="P1159" s="211">
        <f t="shared" si="391"/>
        <v>8875.8685258964142</v>
      </c>
      <c r="Q1159" s="211">
        <v>9673</v>
      </c>
      <c r="R1159" s="218" t="s">
        <v>563</v>
      </c>
      <c r="S1159" s="51"/>
      <c r="T1159" s="20"/>
      <c r="U1159" s="20"/>
    </row>
    <row r="1160" spans="1:21" s="33" customFormat="1" ht="30" customHeight="1" x14ac:dyDescent="0.25">
      <c r="A1160" s="212">
        <f>IF(B1160&lt;&gt;"",MAX(A$1:A1159)+1,"")</f>
        <v>1038</v>
      </c>
      <c r="B1160" s="223" t="s">
        <v>2431</v>
      </c>
      <c r="C1160" s="210">
        <v>1965</v>
      </c>
      <c r="D1160" s="212" t="s">
        <v>1844</v>
      </c>
      <c r="E1160" s="210" t="s">
        <v>16</v>
      </c>
      <c r="F1160" s="238">
        <v>2</v>
      </c>
      <c r="G1160" s="238">
        <v>2</v>
      </c>
      <c r="H1160" s="10">
        <v>370.5</v>
      </c>
      <c r="I1160" s="10">
        <v>0</v>
      </c>
      <c r="J1160" s="10">
        <v>317.39999999999998</v>
      </c>
      <c r="K1160" s="211">
        <f t="shared" si="390"/>
        <v>5081467.45</v>
      </c>
      <c r="L1160" s="211">
        <v>0</v>
      </c>
      <c r="M1160" s="211">
        <v>0</v>
      </c>
      <c r="N1160" s="211">
        <v>0</v>
      </c>
      <c r="O1160" s="211">
        <f>IFERROR(
  IF(LOOKUP(2,1/($R$16:$R1160&lt;&gt;""),$R$16:$R1160)="12.2026",
    VLOOKUP(LOOKUP(2,1/($B$16:$B1160&lt;&gt;""),$B$16:$B1160), [1]Лист1!$C$12:$D$1205, 2, 0),
  IF(LOOKUP(2,1/($R$16:$R1160&lt;&gt;""),$R$16:$R1160)="12.2027",
    VLOOKUP(LOOKUP(2,1/($B$16:$B1160&lt;&gt;""),$B$16:$B1160), [1]Лист1!$C$1209:$D$2016, 2, 0),
  IF(LOOKUP(2,1/($R$16:$R1160&lt;&gt;""),$R$16:$R1160)="12.2028",
    VLOOKUP(LOOKUP(2,1/($B$16:$B1160&lt;&gt;""),$B$16:$B1160), [1]Лист1!$C$2020:$D$2907, 2, 0),
  ""))), "")</f>
        <v>5081467.45</v>
      </c>
      <c r="P1160" s="211">
        <f t="shared" si="391"/>
        <v>13715.161808367073</v>
      </c>
      <c r="Q1160" s="237">
        <v>9673</v>
      </c>
      <c r="R1160" s="30" t="s">
        <v>565</v>
      </c>
      <c r="S1160" s="32"/>
      <c r="T1160" s="32"/>
      <c r="U1160" s="32"/>
    </row>
    <row r="1161" spans="1:21" s="21" customFormat="1" ht="30" customHeight="1" x14ac:dyDescent="0.25">
      <c r="A1161" s="212">
        <f>IF(B1161&lt;&gt;"",MAX(A$1:A1160)+1,"")</f>
        <v>1039</v>
      </c>
      <c r="B1161" s="223" t="s">
        <v>1892</v>
      </c>
      <c r="C1161" s="212">
        <v>1967</v>
      </c>
      <c r="D1161" s="50" t="s">
        <v>1844</v>
      </c>
      <c r="E1161" s="210" t="s">
        <v>16</v>
      </c>
      <c r="F1161" s="210">
        <v>2</v>
      </c>
      <c r="G1161" s="210">
        <v>2</v>
      </c>
      <c r="H1161" s="211">
        <v>551.79999999999995</v>
      </c>
      <c r="I1161" s="211">
        <v>0</v>
      </c>
      <c r="J1161" s="211">
        <v>506.5</v>
      </c>
      <c r="K1161" s="211">
        <f t="shared" si="390"/>
        <v>5052975.4000000004</v>
      </c>
      <c r="L1161" s="211">
        <v>0</v>
      </c>
      <c r="M1161" s="211">
        <v>0</v>
      </c>
      <c r="N1161" s="211">
        <v>0</v>
      </c>
      <c r="O1161" s="211">
        <f>IFERROR(
  IF(LOOKUP(2,1/($R$16:$R1161&lt;&gt;""),$R$16:$R1161)="12.2026",
    VLOOKUP(LOOKUP(2,1/($B$16:$B1161&lt;&gt;""),$B$16:$B1161), [1]Лист1!$C$12:$D$1205, 2, 0),
  IF(LOOKUP(2,1/($R$16:$R1161&lt;&gt;""),$R$16:$R1161)="12.2027",
    VLOOKUP(LOOKUP(2,1/($B$16:$B1161&lt;&gt;""),$B$16:$B1161), [1]Лист1!$C$1209:$D$2016, 2, 0),
  IF(LOOKUP(2,1/($R$16:$R1161&lt;&gt;""),$R$16:$R1161)="12.2028",
    VLOOKUP(LOOKUP(2,1/($B$16:$B1161&lt;&gt;""),$B$16:$B1161), [1]Лист1!$C$2020:$D$2907, 2, 0),
  ""))), "")</f>
        <v>5052975.4000000004</v>
      </c>
      <c r="P1161" s="211">
        <f t="shared" si="391"/>
        <v>9157.2587894164571</v>
      </c>
      <c r="Q1161" s="211">
        <v>9673</v>
      </c>
      <c r="R1161" s="218" t="s">
        <v>563</v>
      </c>
      <c r="S1161" s="51"/>
      <c r="T1161" s="20"/>
      <c r="U1161" s="20"/>
    </row>
    <row r="1162" spans="1:21" s="21" customFormat="1" ht="30" customHeight="1" x14ac:dyDescent="0.25">
      <c r="A1162" s="285">
        <f>IF(B1162&lt;&gt;"",MAX(A$1:A1161)+1,"")</f>
        <v>1040</v>
      </c>
      <c r="B1162" s="283" t="s">
        <v>1037</v>
      </c>
      <c r="C1162" s="285">
        <v>1967</v>
      </c>
      <c r="D1162" s="285" t="s">
        <v>1844</v>
      </c>
      <c r="E1162" s="285" t="s">
        <v>16</v>
      </c>
      <c r="F1162" s="285">
        <v>2</v>
      </c>
      <c r="G1162" s="285">
        <v>2</v>
      </c>
      <c r="H1162" s="282">
        <v>552.5</v>
      </c>
      <c r="I1162" s="282">
        <v>48</v>
      </c>
      <c r="J1162" s="282">
        <v>504.5</v>
      </c>
      <c r="K1162" s="282">
        <f t="shared" si="390"/>
        <v>32243.32</v>
      </c>
      <c r="L1162" s="282">
        <v>0</v>
      </c>
      <c r="M1162" s="282">
        <v>0</v>
      </c>
      <c r="N1162" s="282">
        <v>0</v>
      </c>
      <c r="O1162" s="282">
        <f>IFERROR(
  IF(LOOKUP(2,1/($R$16:$R1162&lt;&gt;""),$R$16:$R1162)="12.2026",
    VLOOKUP(LOOKUP(2,1/($B$16:$B1162&lt;&gt;""),$B$16:$B1162), [1]Лист1!$C$12:$D$1205, 2, 0),
  IF(LOOKUP(2,1/($R$16:$R1162&lt;&gt;""),$R$16:$R1162)="12.2027",
    VLOOKUP(LOOKUP(2,1/($B$16:$B1162&lt;&gt;""),$B$16:$B1162), [1]Лист1!$C$1209:$D$2016, 2, 0),
  IF(LOOKUP(2,1/($R$16:$R1162&lt;&gt;""),$R$16:$R1162)="12.2028",
    VLOOKUP(LOOKUP(2,1/($B$16:$B1162&lt;&gt;""),$B$16:$B1162), [1]Лист1!$C$2020:$D$2907, 2, 0),
  ""))), "")</f>
        <v>32243.32</v>
      </c>
      <c r="P1162" s="282">
        <f t="shared" si="391"/>
        <v>58.358950226244346</v>
      </c>
      <c r="Q1162" s="282">
        <v>9673</v>
      </c>
      <c r="R1162" s="294" t="s">
        <v>565</v>
      </c>
      <c r="S1162" s="51"/>
      <c r="T1162" s="20"/>
      <c r="U1162" s="20"/>
    </row>
    <row r="1163" spans="1:21" s="21" customFormat="1" ht="30" customHeight="1" x14ac:dyDescent="0.25">
      <c r="A1163" s="212">
        <f>IF(B1163&lt;&gt;"",MAX(A$1:A1162)+1,"")</f>
        <v>1041</v>
      </c>
      <c r="B1163" s="223" t="s">
        <v>1038</v>
      </c>
      <c r="C1163" s="212">
        <v>1970</v>
      </c>
      <c r="D1163" s="212" t="s">
        <v>1844</v>
      </c>
      <c r="E1163" s="212" t="s">
        <v>16</v>
      </c>
      <c r="F1163" s="212">
        <v>2</v>
      </c>
      <c r="G1163" s="212">
        <v>2</v>
      </c>
      <c r="H1163" s="211">
        <v>571</v>
      </c>
      <c r="I1163" s="211">
        <v>48</v>
      </c>
      <c r="J1163" s="211">
        <v>523</v>
      </c>
      <c r="K1163" s="211">
        <f t="shared" si="390"/>
        <v>31879.63</v>
      </c>
      <c r="L1163" s="211">
        <v>0</v>
      </c>
      <c r="M1163" s="211">
        <v>0</v>
      </c>
      <c r="N1163" s="211">
        <v>0</v>
      </c>
      <c r="O1163" s="211">
        <f>IFERROR(
  IF(LOOKUP(2,1/($R$16:$R1163&lt;&gt;""),$R$16:$R1163)="12.2026",
    VLOOKUP(LOOKUP(2,1/($B$16:$B1163&lt;&gt;""),$B$16:$B1163), [1]Лист1!$C$12:$D$1205, 2, 0),
  IF(LOOKUP(2,1/($R$16:$R1163&lt;&gt;""),$R$16:$R1163)="12.2027",
    VLOOKUP(LOOKUP(2,1/($B$16:$B1163&lt;&gt;""),$B$16:$B1163), [1]Лист1!$C$1209:$D$2016, 2, 0),
  IF(LOOKUP(2,1/($R$16:$R1163&lt;&gt;""),$R$16:$R1163)="12.2028",
    VLOOKUP(LOOKUP(2,1/($B$16:$B1163&lt;&gt;""),$B$16:$B1163), [1]Лист1!$C$2020:$D$2907, 2, 0),
  ""))), "")</f>
        <v>31879.63</v>
      </c>
      <c r="P1163" s="211">
        <f t="shared" si="391"/>
        <v>55.831225919439582</v>
      </c>
      <c r="Q1163" s="211">
        <v>9673</v>
      </c>
      <c r="R1163" s="218" t="s">
        <v>565</v>
      </c>
      <c r="S1163" s="51"/>
      <c r="T1163" s="20"/>
      <c r="U1163" s="20"/>
    </row>
    <row r="1164" spans="1:21" s="21" customFormat="1" ht="30" customHeight="1" x14ac:dyDescent="0.25">
      <c r="A1164" s="212">
        <f>IF(B1164&lt;&gt;"",MAX(A$1:A1163)+1,"")</f>
        <v>1042</v>
      </c>
      <c r="B1164" s="223" t="s">
        <v>1051</v>
      </c>
      <c r="C1164" s="212">
        <v>1970</v>
      </c>
      <c r="D1164" s="50" t="s">
        <v>1844</v>
      </c>
      <c r="E1164" s="212" t="s">
        <v>16</v>
      </c>
      <c r="F1164" s="210">
        <v>2</v>
      </c>
      <c r="G1164" s="210">
        <v>2</v>
      </c>
      <c r="H1164" s="211">
        <v>583</v>
      </c>
      <c r="I1164" s="211">
        <v>0</v>
      </c>
      <c r="J1164" s="211">
        <v>292.89999999999998</v>
      </c>
      <c r="K1164" s="211">
        <f t="shared" si="390"/>
        <v>72006.8</v>
      </c>
      <c r="L1164" s="211">
        <v>0</v>
      </c>
      <c r="M1164" s="211">
        <v>0</v>
      </c>
      <c r="N1164" s="211">
        <v>0</v>
      </c>
      <c r="O1164" s="211">
        <f>IFERROR(
  IF(LOOKUP(2,1/($R$16:$R1164&lt;&gt;""),$R$16:$R1164)="12.2026",
    VLOOKUP(LOOKUP(2,1/($B$16:$B1164&lt;&gt;""),$B$16:$B1164), [1]Лист1!$C$12:$D$1205, 2, 0),
  IF(LOOKUP(2,1/($R$16:$R1164&lt;&gt;""),$R$16:$R1164)="12.2027",
    VLOOKUP(LOOKUP(2,1/($B$16:$B1164&lt;&gt;""),$B$16:$B1164), [1]Лист1!$C$1209:$D$2016, 2, 0),
  IF(LOOKUP(2,1/($R$16:$R1164&lt;&gt;""),$R$16:$R1164)="12.2028",
    VLOOKUP(LOOKUP(2,1/($B$16:$B1164&lt;&gt;""),$B$16:$B1164), [1]Лист1!$C$2020:$D$2907, 2, 0),
  ""))), "")</f>
        <v>72006.8</v>
      </c>
      <c r="P1164" s="211">
        <f t="shared" si="391"/>
        <v>123.51080617495712</v>
      </c>
      <c r="Q1164" s="211">
        <v>9673</v>
      </c>
      <c r="R1164" s="218" t="s">
        <v>564</v>
      </c>
      <c r="S1164" s="51"/>
      <c r="T1164" s="20"/>
      <c r="U1164" s="20"/>
    </row>
    <row r="1165" spans="1:21" s="21" customFormat="1" ht="30" customHeight="1" x14ac:dyDescent="0.25">
      <c r="A1165" s="212">
        <f>IF(B1165&lt;&gt;"",MAX(A$1:A1164)+1,"")</f>
        <v>1043</v>
      </c>
      <c r="B1165" s="223" t="s">
        <v>1052</v>
      </c>
      <c r="C1165" s="212">
        <v>1972</v>
      </c>
      <c r="D1165" s="50" t="s">
        <v>1844</v>
      </c>
      <c r="E1165" s="212" t="s">
        <v>16</v>
      </c>
      <c r="F1165" s="210">
        <v>2</v>
      </c>
      <c r="G1165" s="210">
        <v>2</v>
      </c>
      <c r="H1165" s="211">
        <v>579.1</v>
      </c>
      <c r="I1165" s="211">
        <v>0</v>
      </c>
      <c r="J1165" s="211">
        <v>298.7</v>
      </c>
      <c r="K1165" s="211">
        <f t="shared" si="390"/>
        <v>71584.62</v>
      </c>
      <c r="L1165" s="211">
        <v>0</v>
      </c>
      <c r="M1165" s="211">
        <v>0</v>
      </c>
      <c r="N1165" s="211">
        <v>0</v>
      </c>
      <c r="O1165" s="211">
        <f>IFERROR(
  IF(LOOKUP(2,1/($R$16:$R1165&lt;&gt;""),$R$16:$R1165)="12.2026",
    VLOOKUP(LOOKUP(2,1/($B$16:$B1165&lt;&gt;""),$B$16:$B1165), [1]Лист1!$C$12:$D$1205, 2, 0),
  IF(LOOKUP(2,1/($R$16:$R1165&lt;&gt;""),$R$16:$R1165)="12.2027",
    VLOOKUP(LOOKUP(2,1/($B$16:$B1165&lt;&gt;""),$B$16:$B1165), [1]Лист1!$C$1209:$D$2016, 2, 0),
  IF(LOOKUP(2,1/($R$16:$R1165&lt;&gt;""),$R$16:$R1165)="12.2028",
    VLOOKUP(LOOKUP(2,1/($B$16:$B1165&lt;&gt;""),$B$16:$B1165), [1]Лист1!$C$2020:$D$2907, 2, 0),
  ""))), "")</f>
        <v>71584.62</v>
      </c>
      <c r="P1165" s="211">
        <f t="shared" si="391"/>
        <v>123.61357278535658</v>
      </c>
      <c r="Q1165" s="211">
        <v>9673</v>
      </c>
      <c r="R1165" s="218" t="s">
        <v>564</v>
      </c>
      <c r="S1165" s="51"/>
      <c r="T1165" s="20"/>
      <c r="U1165" s="20"/>
    </row>
    <row r="1166" spans="1:21" s="21" customFormat="1" ht="30" customHeight="1" x14ac:dyDescent="0.25">
      <c r="A1166" s="212">
        <f>IF(B1166&lt;&gt;"",MAX(A$1:A1165)+1,"")</f>
        <v>1044</v>
      </c>
      <c r="B1166" s="223" t="s">
        <v>1053</v>
      </c>
      <c r="C1166" s="212">
        <v>1968</v>
      </c>
      <c r="D1166" s="50" t="s">
        <v>1844</v>
      </c>
      <c r="E1166" s="212" t="s">
        <v>16</v>
      </c>
      <c r="F1166" s="210">
        <v>2</v>
      </c>
      <c r="G1166" s="210">
        <v>2</v>
      </c>
      <c r="H1166" s="211">
        <v>361.1</v>
      </c>
      <c r="I1166" s="211">
        <v>0</v>
      </c>
      <c r="J1166" s="211">
        <v>249</v>
      </c>
      <c r="K1166" s="211">
        <f t="shared" si="390"/>
        <v>47985.24</v>
      </c>
      <c r="L1166" s="211">
        <v>0</v>
      </c>
      <c r="M1166" s="211">
        <v>0</v>
      </c>
      <c r="N1166" s="211">
        <v>0</v>
      </c>
      <c r="O1166" s="211">
        <f>IFERROR(
  IF(LOOKUP(2,1/($R$16:$R1166&lt;&gt;""),$R$16:$R1166)="12.2026",
    VLOOKUP(LOOKUP(2,1/($B$16:$B1166&lt;&gt;""),$B$16:$B1166), [1]Лист1!$C$12:$D$1205, 2, 0),
  IF(LOOKUP(2,1/($R$16:$R1166&lt;&gt;""),$R$16:$R1166)="12.2027",
    VLOOKUP(LOOKUP(2,1/($B$16:$B1166&lt;&gt;""),$B$16:$B1166), [1]Лист1!$C$1209:$D$2016, 2, 0),
  IF(LOOKUP(2,1/($R$16:$R1166&lt;&gt;""),$R$16:$R1166)="12.2028",
    VLOOKUP(LOOKUP(2,1/($B$16:$B1166&lt;&gt;""),$B$16:$B1166), [1]Лист1!$C$2020:$D$2907, 2, 0),
  ""))), "")</f>
        <v>47985.24</v>
      </c>
      <c r="P1166" s="211">
        <f t="shared" si="391"/>
        <v>132.88629188590417</v>
      </c>
      <c r="Q1166" s="211">
        <v>9673</v>
      </c>
      <c r="R1166" s="218" t="s">
        <v>564</v>
      </c>
      <c r="S1166" s="51"/>
      <c r="T1166" s="20"/>
      <c r="U1166" s="20"/>
    </row>
    <row r="1167" spans="1:21" s="21" customFormat="1" ht="30" customHeight="1" x14ac:dyDescent="0.25">
      <c r="A1167" s="309">
        <f>IF(B1167&lt;&gt;"",MAX(A$1:A1166)+1,"")</f>
        <v>1045</v>
      </c>
      <c r="B1167" s="317" t="s">
        <v>1039</v>
      </c>
      <c r="C1167" s="309">
        <v>1972</v>
      </c>
      <c r="D1167" s="309" t="s">
        <v>1844</v>
      </c>
      <c r="E1167" s="309" t="s">
        <v>16</v>
      </c>
      <c r="F1167" s="307">
        <v>2</v>
      </c>
      <c r="G1167" s="307">
        <v>2</v>
      </c>
      <c r="H1167" s="311">
        <v>558.5</v>
      </c>
      <c r="I1167" s="311">
        <v>0</v>
      </c>
      <c r="J1167" s="311">
        <v>295</v>
      </c>
      <c r="K1167" s="211">
        <f t="shared" si="390"/>
        <v>33652.449999999997</v>
      </c>
      <c r="L1167" s="211">
        <v>0</v>
      </c>
      <c r="M1167" s="211">
        <v>0</v>
      </c>
      <c r="N1167" s="211">
        <v>0</v>
      </c>
      <c r="O1167" s="211">
        <f>IFERROR(
  IF(LOOKUP(2,1/($R$16:$R1167&lt;&gt;""),$R$16:$R1167)="12.2026",
    VLOOKUP(LOOKUP(2,1/($B$16:$B1167&lt;&gt;""),$B$16:$B1167), [1]Лист1!$C$12:$D$1205, 2, 0),
  IF(LOOKUP(2,1/($R$16:$R1167&lt;&gt;""),$R$16:$R1167)="12.2027",
    VLOOKUP(LOOKUP(2,1/($B$16:$B1167&lt;&gt;""),$B$16:$B1167), [1]Лист1!$C$1209:$D$2016, 2, 0),
  IF(LOOKUP(2,1/($R$16:$R1167&lt;&gt;""),$R$16:$R1167)="12.2028",
    VLOOKUP(LOOKUP(2,1/($B$16:$B1167&lt;&gt;""),$B$16:$B1167), [1]Лист1!$C$2020:$D$2907, 2, 0),
  ""))), "")</f>
        <v>33652.449999999997</v>
      </c>
      <c r="P1167" s="211">
        <f t="shared" si="391"/>
        <v>60.255058191584595</v>
      </c>
      <c r="Q1167" s="211">
        <v>9673</v>
      </c>
      <c r="R1167" s="218" t="s">
        <v>565</v>
      </c>
      <c r="S1167" s="51"/>
      <c r="T1167" s="20"/>
      <c r="U1167" s="20"/>
    </row>
    <row r="1168" spans="1:21" s="21" customFormat="1" ht="30" customHeight="1" x14ac:dyDescent="0.25">
      <c r="A1168" s="310"/>
      <c r="B1168" s="318"/>
      <c r="C1168" s="310"/>
      <c r="D1168" s="310"/>
      <c r="E1168" s="310"/>
      <c r="F1168" s="308"/>
      <c r="G1168" s="308"/>
      <c r="H1168" s="312"/>
      <c r="I1168" s="312"/>
      <c r="J1168" s="312"/>
      <c r="K1168" s="211">
        <f t="shared" ref="K1168" si="392">SUM(L1168:O1168)</f>
        <v>4119900</v>
      </c>
      <c r="L1168" s="211">
        <v>0</v>
      </c>
      <c r="M1168" s="211">
        <v>0</v>
      </c>
      <c r="N1168" s="211">
        <v>0</v>
      </c>
      <c r="O1168" s="211">
        <f>IFERROR(
  IF(LOOKUP(2,1/($R$16:$R1168&lt;&gt;""),$R$16:$R1168)="12.2026",
    VLOOKUP(LOOKUP(2,1/($B$16:$B1168&lt;&gt;""),$B$16:$B1168), [1]Лист1!$C$12:$D$1205, 2, 0),
  IF(LOOKUP(2,1/($R$16:$R1168&lt;&gt;""),$R$16:$R1168)="12.2027",
    VLOOKUP(LOOKUP(2,1/($B$16:$B1168&lt;&gt;""),$B$16:$B1168), [1]Лист1!$C$1209:$D$2016, 2, 0),
  IF(LOOKUP(2,1/($R$16:$R1168&lt;&gt;""),$R$16:$R1168)="12.2028",
    VLOOKUP(LOOKUP(2,1/($B$16:$B1168&lt;&gt;""),$B$16:$B1168), [1]Лист1!$C$2020:$D$2907, 2, 0),
  ""))), "")</f>
        <v>4119900</v>
      </c>
      <c r="P1168" s="211">
        <f>K1168/H1167</f>
        <v>7376.7233661593555</v>
      </c>
      <c r="Q1168" s="211">
        <v>9673</v>
      </c>
      <c r="R1168" s="218" t="s">
        <v>564</v>
      </c>
      <c r="S1168" s="51"/>
      <c r="T1168" s="20"/>
      <c r="U1168" s="20"/>
    </row>
    <row r="1169" spans="1:21" s="21" customFormat="1" ht="30" customHeight="1" x14ac:dyDescent="0.25">
      <c r="A1169" s="212">
        <f>IF(B1169&lt;&gt;"",MAX(A$1:A1168)+1,"")</f>
        <v>1046</v>
      </c>
      <c r="B1169" s="223" t="s">
        <v>1054</v>
      </c>
      <c r="C1169" s="212">
        <v>1966</v>
      </c>
      <c r="D1169" s="50" t="s">
        <v>1844</v>
      </c>
      <c r="E1169" s="210" t="s">
        <v>16</v>
      </c>
      <c r="F1169" s="210">
        <v>2</v>
      </c>
      <c r="G1169" s="210">
        <v>2</v>
      </c>
      <c r="H1169" s="211">
        <v>675.9</v>
      </c>
      <c r="I1169" s="211">
        <v>0</v>
      </c>
      <c r="J1169" s="211">
        <v>436.4</v>
      </c>
      <c r="K1169" s="211">
        <f t="shared" si="390"/>
        <v>4118288</v>
      </c>
      <c r="L1169" s="211">
        <v>0</v>
      </c>
      <c r="M1169" s="211">
        <v>0</v>
      </c>
      <c r="N1169" s="211">
        <v>0</v>
      </c>
      <c r="O1169" s="211">
        <f>IFERROR(
  IF(LOOKUP(2,1/($R$16:$R1169&lt;&gt;""),$R$16:$R1169)="12.2026",
    VLOOKUP(LOOKUP(2,1/($B$16:$B1169&lt;&gt;""),$B$16:$B1169), [1]Лист1!$C$12:$D$1205, 2, 0),
  IF(LOOKUP(2,1/($R$16:$R1169&lt;&gt;""),$R$16:$R1169)="12.2027",
    VLOOKUP(LOOKUP(2,1/($B$16:$B1169&lt;&gt;""),$B$16:$B1169), [1]Лист1!$C$1209:$D$2016, 2, 0),
  IF(LOOKUP(2,1/($R$16:$R1169&lt;&gt;""),$R$16:$R1169)="12.2028",
    VLOOKUP(LOOKUP(2,1/($B$16:$B1169&lt;&gt;""),$B$16:$B1169), [1]Лист1!$C$2020:$D$2907, 2, 0),
  ""))), "")</f>
        <v>4118288</v>
      </c>
      <c r="P1169" s="211">
        <f t="shared" si="391"/>
        <v>6093.0433496079304</v>
      </c>
      <c r="Q1169" s="211">
        <v>9673</v>
      </c>
      <c r="R1169" s="218" t="s">
        <v>564</v>
      </c>
      <c r="S1169" s="51"/>
      <c r="T1169" s="20"/>
      <c r="U1169" s="20"/>
    </row>
    <row r="1170" spans="1:21" s="21" customFormat="1" ht="30" customHeight="1" x14ac:dyDescent="0.25">
      <c r="A1170" s="212">
        <f>IF(B1170&lt;&gt;"",MAX(A$1:A1169)+1,"")</f>
        <v>1047</v>
      </c>
      <c r="B1170" s="223" t="s">
        <v>140</v>
      </c>
      <c r="C1170" s="212">
        <v>1961</v>
      </c>
      <c r="D1170" s="50" t="s">
        <v>1844</v>
      </c>
      <c r="E1170" s="210" t="s">
        <v>16</v>
      </c>
      <c r="F1170" s="210">
        <v>2</v>
      </c>
      <c r="G1170" s="210">
        <v>2</v>
      </c>
      <c r="H1170" s="211">
        <v>423.8</v>
      </c>
      <c r="I1170" s="211">
        <v>0</v>
      </c>
      <c r="J1170" s="211">
        <v>263.60000000000002</v>
      </c>
      <c r="K1170" s="211">
        <f t="shared" si="390"/>
        <v>4118288</v>
      </c>
      <c r="L1170" s="211">
        <v>0</v>
      </c>
      <c r="M1170" s="211">
        <v>0</v>
      </c>
      <c r="N1170" s="211">
        <v>0</v>
      </c>
      <c r="O1170" s="211">
        <f>IFERROR(
  IF(LOOKUP(2,1/($R$16:$R1170&lt;&gt;""),$R$16:$R1170)="12.2026",
    VLOOKUP(LOOKUP(2,1/($B$16:$B1170&lt;&gt;""),$B$16:$B1170), [1]Лист1!$C$12:$D$1205, 2, 0),
  IF(LOOKUP(2,1/($R$16:$R1170&lt;&gt;""),$R$16:$R1170)="12.2027",
    VLOOKUP(LOOKUP(2,1/($B$16:$B1170&lt;&gt;""),$B$16:$B1170), [1]Лист1!$C$1209:$D$2016, 2, 0),
  IF(LOOKUP(2,1/($R$16:$R1170&lt;&gt;""),$R$16:$R1170)="12.2028",
    VLOOKUP(LOOKUP(2,1/($B$16:$B1170&lt;&gt;""),$B$16:$B1170), [1]Лист1!$C$2020:$D$2907, 2, 0),
  ""))), "")</f>
        <v>4118288</v>
      </c>
      <c r="P1170" s="211">
        <f t="shared" si="391"/>
        <v>9717.5271354412453</v>
      </c>
      <c r="Q1170" s="211">
        <v>9673</v>
      </c>
      <c r="R1170" s="218" t="s">
        <v>564</v>
      </c>
      <c r="S1170" s="51"/>
      <c r="T1170" s="20"/>
      <c r="U1170" s="20"/>
    </row>
    <row r="1171" spans="1:21" s="21" customFormat="1" ht="30" customHeight="1" x14ac:dyDescent="0.25">
      <c r="A1171" s="212">
        <f>IF(B1171&lt;&gt;"",MAX(A$1:A1170)+1,"")</f>
        <v>1048</v>
      </c>
      <c r="B1171" s="223" t="s">
        <v>2545</v>
      </c>
      <c r="C1171" s="189">
        <v>1962</v>
      </c>
      <c r="D1171" s="189" t="s">
        <v>1844</v>
      </c>
      <c r="E1171" s="189" t="s">
        <v>16</v>
      </c>
      <c r="F1171" s="202">
        <v>2</v>
      </c>
      <c r="G1171" s="202">
        <v>1</v>
      </c>
      <c r="H1171" s="209">
        <v>494.8</v>
      </c>
      <c r="I1171" s="209">
        <v>0</v>
      </c>
      <c r="J1171" s="209">
        <v>494.8</v>
      </c>
      <c r="K1171" s="211">
        <f t="shared" si="390"/>
        <v>2494283</v>
      </c>
      <c r="L1171" s="211">
        <v>0</v>
      </c>
      <c r="M1171" s="211">
        <v>0</v>
      </c>
      <c r="N1171" s="211">
        <v>0</v>
      </c>
      <c r="O1171" s="211">
        <f>IFERROR(
  IF(LOOKUP(2,1/($R$16:$R1171&lt;&gt;""),$R$16:$R1171)="12.2026",
    VLOOKUP(LOOKUP(2,1/($B$16:$B1171&lt;&gt;""),$B$16:$B1171), [1]Лист1!$C$12:$D$1205, 2, 0),
  IF(LOOKUP(2,1/($R$16:$R1171&lt;&gt;""),$R$16:$R1171)="12.2027",
    VLOOKUP(LOOKUP(2,1/($B$16:$B1171&lt;&gt;""),$B$16:$B1171), [1]Лист1!$C$1209:$D$2016, 2, 0),
  IF(LOOKUP(2,1/($R$16:$R1171&lt;&gt;""),$R$16:$R1171)="12.2028",
    VLOOKUP(LOOKUP(2,1/($B$16:$B1171&lt;&gt;""),$B$16:$B1171), [1]Лист1!$C$2020:$D$2907, 2, 0),
  ""))), "")</f>
        <v>2494283</v>
      </c>
      <c r="P1171" s="211">
        <f t="shared" si="391"/>
        <v>5040.992320129345</v>
      </c>
      <c r="Q1171" s="211">
        <v>9673</v>
      </c>
      <c r="R1171" s="218" t="s">
        <v>563</v>
      </c>
      <c r="S1171" s="51"/>
      <c r="T1171" s="20"/>
      <c r="U1171" s="20"/>
    </row>
    <row r="1172" spans="1:21" s="21" customFormat="1" ht="30" customHeight="1" x14ac:dyDescent="0.25">
      <c r="A1172" s="212">
        <f>IF(B1172&lt;&gt;"",MAX(A$1:A1171)+1,"")</f>
        <v>1049</v>
      </c>
      <c r="B1172" s="223" t="s">
        <v>1040</v>
      </c>
      <c r="C1172" s="212">
        <v>1964</v>
      </c>
      <c r="D1172" s="212" t="s">
        <v>1844</v>
      </c>
      <c r="E1172" s="210" t="s">
        <v>16</v>
      </c>
      <c r="F1172" s="210">
        <v>2</v>
      </c>
      <c r="G1172" s="210">
        <v>2</v>
      </c>
      <c r="H1172" s="211">
        <v>583.6</v>
      </c>
      <c r="I1172" s="211">
        <v>41.3</v>
      </c>
      <c r="J1172" s="211">
        <v>542.29999999999995</v>
      </c>
      <c r="K1172" s="211">
        <f t="shared" si="390"/>
        <v>32091.73</v>
      </c>
      <c r="L1172" s="211">
        <v>0</v>
      </c>
      <c r="M1172" s="211">
        <v>0</v>
      </c>
      <c r="N1172" s="211">
        <v>0</v>
      </c>
      <c r="O1172" s="211">
        <f>IFERROR(
  IF(LOOKUP(2,1/($R$16:$R1172&lt;&gt;""),$R$16:$R1172)="12.2026",
    VLOOKUP(LOOKUP(2,1/($B$16:$B1172&lt;&gt;""),$B$16:$B1172), [1]Лист1!$C$12:$D$1205, 2, 0),
  IF(LOOKUP(2,1/($R$16:$R1172&lt;&gt;""),$R$16:$R1172)="12.2027",
    VLOOKUP(LOOKUP(2,1/($B$16:$B1172&lt;&gt;""),$B$16:$B1172), [1]Лист1!$C$1209:$D$2016, 2, 0),
  IF(LOOKUP(2,1/($R$16:$R1172&lt;&gt;""),$R$16:$R1172)="12.2028",
    VLOOKUP(LOOKUP(2,1/($B$16:$B1172&lt;&gt;""),$B$16:$B1172), [1]Лист1!$C$2020:$D$2907, 2, 0),
  ""))), "")</f>
        <v>32091.73</v>
      </c>
      <c r="P1172" s="211">
        <f t="shared" si="391"/>
        <v>54.989256339958871</v>
      </c>
      <c r="Q1172" s="211">
        <v>9673</v>
      </c>
      <c r="R1172" s="218" t="s">
        <v>565</v>
      </c>
      <c r="S1172" s="51"/>
      <c r="T1172" s="20"/>
      <c r="U1172" s="20"/>
    </row>
    <row r="1173" spans="1:21" s="21" customFormat="1" ht="30" customHeight="1" x14ac:dyDescent="0.25">
      <c r="A1173" s="212">
        <f>IF(B1173&lt;&gt;"",MAX(A$1:A1172)+1,"")</f>
        <v>1050</v>
      </c>
      <c r="B1173" s="223" t="s">
        <v>1055</v>
      </c>
      <c r="C1173" s="212">
        <v>1969</v>
      </c>
      <c r="D1173" s="50" t="s">
        <v>1844</v>
      </c>
      <c r="E1173" s="210" t="s">
        <v>16</v>
      </c>
      <c r="F1173" s="210">
        <v>2</v>
      </c>
      <c r="G1173" s="210">
        <v>2</v>
      </c>
      <c r="H1173" s="211">
        <v>432.4</v>
      </c>
      <c r="I1173" s="211">
        <v>48.1</v>
      </c>
      <c r="J1173" s="211">
        <v>384.3</v>
      </c>
      <c r="K1173" s="211">
        <f t="shared" ref="K1173:K1184" si="393">SUM(L1173:O1173)</f>
        <v>55703.76</v>
      </c>
      <c r="L1173" s="211">
        <v>0</v>
      </c>
      <c r="M1173" s="211">
        <v>0</v>
      </c>
      <c r="N1173" s="211">
        <v>0</v>
      </c>
      <c r="O1173" s="211">
        <f>IFERROR(
  IF(LOOKUP(2,1/($R$16:$R1173&lt;&gt;""),$R$16:$R1173)="12.2026",
    VLOOKUP(LOOKUP(2,1/($B$16:$B1173&lt;&gt;""),$B$16:$B1173), [1]Лист1!$C$12:$D$1205, 2, 0),
  IF(LOOKUP(2,1/($R$16:$R1173&lt;&gt;""),$R$16:$R1173)="12.2027",
    VLOOKUP(LOOKUP(2,1/($B$16:$B1173&lt;&gt;""),$B$16:$B1173), [1]Лист1!$C$1209:$D$2016, 2, 0),
  IF(LOOKUP(2,1/($R$16:$R1173&lt;&gt;""),$R$16:$R1173)="12.2028",
    VLOOKUP(LOOKUP(2,1/($B$16:$B1173&lt;&gt;""),$B$16:$B1173), [1]Лист1!$C$2020:$D$2907, 2, 0),
  ""))), "")</f>
        <v>55703.76</v>
      </c>
      <c r="P1173" s="211">
        <f t="shared" ref="P1173:P1182" si="394">K1173/H1173</f>
        <v>128.82460684551342</v>
      </c>
      <c r="Q1173" s="211">
        <v>9673</v>
      </c>
      <c r="R1173" s="218" t="s">
        <v>564</v>
      </c>
      <c r="S1173" s="51"/>
      <c r="T1173" s="20"/>
      <c r="U1173" s="20"/>
    </row>
    <row r="1174" spans="1:21" s="21" customFormat="1" ht="30" customHeight="1" x14ac:dyDescent="0.25">
      <c r="A1174" s="212">
        <f>IF(B1174&lt;&gt;"",MAX(A$1:A1173)+1,"")</f>
        <v>1051</v>
      </c>
      <c r="B1174" s="223" t="s">
        <v>1056</v>
      </c>
      <c r="C1174" s="212">
        <v>1970</v>
      </c>
      <c r="D1174" s="50" t="s">
        <v>1844</v>
      </c>
      <c r="E1174" s="210" t="s">
        <v>16</v>
      </c>
      <c r="F1174" s="210">
        <v>2</v>
      </c>
      <c r="G1174" s="210">
        <v>2</v>
      </c>
      <c r="H1174" s="211">
        <v>402.7</v>
      </c>
      <c r="I1174" s="211">
        <v>45</v>
      </c>
      <c r="J1174" s="211">
        <v>357.7</v>
      </c>
      <c r="K1174" s="211">
        <f t="shared" si="393"/>
        <v>52488.61</v>
      </c>
      <c r="L1174" s="211">
        <v>0</v>
      </c>
      <c r="M1174" s="211">
        <v>0</v>
      </c>
      <c r="N1174" s="211">
        <v>0</v>
      </c>
      <c r="O1174" s="211">
        <f>IFERROR(
  IF(LOOKUP(2,1/($R$16:$R1174&lt;&gt;""),$R$16:$R1174)="12.2026",
    VLOOKUP(LOOKUP(2,1/($B$16:$B1174&lt;&gt;""),$B$16:$B1174), [1]Лист1!$C$12:$D$1205, 2, 0),
  IF(LOOKUP(2,1/($R$16:$R1174&lt;&gt;""),$R$16:$R1174)="12.2027",
    VLOOKUP(LOOKUP(2,1/($B$16:$B1174&lt;&gt;""),$B$16:$B1174), [1]Лист1!$C$1209:$D$2016, 2, 0),
  IF(LOOKUP(2,1/($R$16:$R1174&lt;&gt;""),$R$16:$R1174)="12.2028",
    VLOOKUP(LOOKUP(2,1/($B$16:$B1174&lt;&gt;""),$B$16:$B1174), [1]Лист1!$C$2020:$D$2907, 2, 0),
  ""))), "")</f>
        <v>52488.61</v>
      </c>
      <c r="P1174" s="211">
        <f t="shared" si="394"/>
        <v>130.34171840079463</v>
      </c>
      <c r="Q1174" s="211">
        <v>9673</v>
      </c>
      <c r="R1174" s="218" t="s">
        <v>564</v>
      </c>
      <c r="S1174" s="51"/>
      <c r="T1174" s="20"/>
      <c r="U1174" s="20"/>
    </row>
    <row r="1175" spans="1:21" s="21" customFormat="1" ht="30" customHeight="1" x14ac:dyDescent="0.25">
      <c r="A1175" s="212">
        <f>IF(B1175&lt;&gt;"",MAX(A$1:A1174)+1,"")</f>
        <v>1052</v>
      </c>
      <c r="B1175" s="223" t="s">
        <v>1064</v>
      </c>
      <c r="C1175" s="212">
        <v>1971</v>
      </c>
      <c r="D1175" s="50" t="s">
        <v>1844</v>
      </c>
      <c r="E1175" s="210" t="s">
        <v>16</v>
      </c>
      <c r="F1175" s="210">
        <v>2</v>
      </c>
      <c r="G1175" s="210">
        <v>2</v>
      </c>
      <c r="H1175" s="211">
        <v>389.5</v>
      </c>
      <c r="I1175" s="211">
        <v>34.9</v>
      </c>
      <c r="J1175" s="211">
        <v>354.6</v>
      </c>
      <c r="K1175" s="211">
        <f t="shared" si="393"/>
        <v>7262503.5</v>
      </c>
      <c r="L1175" s="211">
        <v>0</v>
      </c>
      <c r="M1175" s="211">
        <v>0</v>
      </c>
      <c r="N1175" s="211">
        <v>0</v>
      </c>
      <c r="O1175" s="211">
        <f>IFERROR(
  IF(LOOKUP(2,1/($R$16:$R1175&lt;&gt;""),$R$16:$R1175)="12.2026",
    VLOOKUP(LOOKUP(2,1/($B$16:$B1175&lt;&gt;""),$B$16:$B1175), [1]Лист1!$C$12:$D$1205, 2, 0),
  IF(LOOKUP(2,1/($R$16:$R1175&lt;&gt;""),$R$16:$R1175)="12.2027",
    VLOOKUP(LOOKUP(2,1/($B$16:$B1175&lt;&gt;""),$B$16:$B1175), [1]Лист1!$C$1209:$D$2016, 2, 0),
  IF(LOOKUP(2,1/($R$16:$R1175&lt;&gt;""),$R$16:$R1175)="12.2028",
    VLOOKUP(LOOKUP(2,1/($B$16:$B1175&lt;&gt;""),$B$16:$B1175), [1]Лист1!$C$2020:$D$2907, 2, 0),
  ""))), "")</f>
        <v>7262503.5</v>
      </c>
      <c r="P1175" s="211">
        <f t="shared" si="394"/>
        <v>18645.708600770216</v>
      </c>
      <c r="Q1175" s="211">
        <v>9673</v>
      </c>
      <c r="R1175" s="218" t="s">
        <v>563</v>
      </c>
      <c r="S1175" s="51"/>
      <c r="T1175" s="20"/>
      <c r="U1175" s="20"/>
    </row>
    <row r="1176" spans="1:21" s="21" customFormat="1" ht="30" customHeight="1" x14ac:dyDescent="0.25">
      <c r="A1176" s="212">
        <f>IF(B1176&lt;&gt;"",MAX(A$1:A1175)+1,"")</f>
        <v>1053</v>
      </c>
      <c r="B1176" s="223" t="s">
        <v>1057</v>
      </c>
      <c r="C1176" s="212">
        <v>1971</v>
      </c>
      <c r="D1176" s="50" t="s">
        <v>1844</v>
      </c>
      <c r="E1176" s="210" t="s">
        <v>16</v>
      </c>
      <c r="F1176" s="210">
        <v>2</v>
      </c>
      <c r="G1176" s="210">
        <v>2</v>
      </c>
      <c r="H1176" s="211">
        <v>389.5</v>
      </c>
      <c r="I1176" s="211">
        <v>0</v>
      </c>
      <c r="J1176" s="211">
        <v>351.7</v>
      </c>
      <c r="K1176" s="211">
        <f t="shared" si="393"/>
        <v>51059.66</v>
      </c>
      <c r="L1176" s="211">
        <v>0</v>
      </c>
      <c r="M1176" s="211">
        <v>0</v>
      </c>
      <c r="N1176" s="211">
        <v>0</v>
      </c>
      <c r="O1176" s="211">
        <f>IFERROR(
  IF(LOOKUP(2,1/($R$16:$R1176&lt;&gt;""),$R$16:$R1176)="12.2026",
    VLOOKUP(LOOKUP(2,1/($B$16:$B1176&lt;&gt;""),$B$16:$B1176), [1]Лист1!$C$12:$D$1205, 2, 0),
  IF(LOOKUP(2,1/($R$16:$R1176&lt;&gt;""),$R$16:$R1176)="12.2027",
    VLOOKUP(LOOKUP(2,1/($B$16:$B1176&lt;&gt;""),$B$16:$B1176), [1]Лист1!$C$1209:$D$2016, 2, 0),
  IF(LOOKUP(2,1/($R$16:$R1176&lt;&gt;""),$R$16:$R1176)="12.2028",
    VLOOKUP(LOOKUP(2,1/($B$16:$B1176&lt;&gt;""),$B$16:$B1176), [1]Лист1!$C$2020:$D$2907, 2, 0),
  ""))), "")</f>
        <v>51059.66</v>
      </c>
      <c r="P1176" s="211">
        <f t="shared" si="394"/>
        <v>131.09026957638</v>
      </c>
      <c r="Q1176" s="211">
        <v>9673</v>
      </c>
      <c r="R1176" s="218" t="s">
        <v>564</v>
      </c>
      <c r="S1176" s="51"/>
      <c r="T1176" s="20"/>
      <c r="U1176" s="20"/>
    </row>
    <row r="1177" spans="1:21" s="21" customFormat="1" ht="30" customHeight="1" x14ac:dyDescent="0.25">
      <c r="A1177" s="212">
        <f>IF(B1177&lt;&gt;"",MAX(A$1:A1176)+1,"")</f>
        <v>1054</v>
      </c>
      <c r="B1177" s="223" t="s">
        <v>1058</v>
      </c>
      <c r="C1177" s="212">
        <v>1972</v>
      </c>
      <c r="D1177" s="50" t="s">
        <v>1844</v>
      </c>
      <c r="E1177" s="210" t="s">
        <v>16</v>
      </c>
      <c r="F1177" s="210">
        <v>2</v>
      </c>
      <c r="G1177" s="210">
        <v>2</v>
      </c>
      <c r="H1177" s="211">
        <v>374</v>
      </c>
      <c r="I1177" s="211">
        <v>0</v>
      </c>
      <c r="J1177" s="211">
        <v>350.4</v>
      </c>
      <c r="K1177" s="211">
        <f t="shared" si="393"/>
        <v>49381.72</v>
      </c>
      <c r="L1177" s="211">
        <v>0</v>
      </c>
      <c r="M1177" s="211">
        <v>0</v>
      </c>
      <c r="N1177" s="211">
        <v>0</v>
      </c>
      <c r="O1177" s="211">
        <f>IFERROR(
  IF(LOOKUP(2,1/($R$16:$R1177&lt;&gt;""),$R$16:$R1177)="12.2026",
    VLOOKUP(LOOKUP(2,1/($B$16:$B1177&lt;&gt;""),$B$16:$B1177), [1]Лист1!$C$12:$D$1205, 2, 0),
  IF(LOOKUP(2,1/($R$16:$R1177&lt;&gt;""),$R$16:$R1177)="12.2027",
    VLOOKUP(LOOKUP(2,1/($B$16:$B1177&lt;&gt;""),$B$16:$B1177), [1]Лист1!$C$1209:$D$2016, 2, 0),
  IF(LOOKUP(2,1/($R$16:$R1177&lt;&gt;""),$R$16:$R1177)="12.2028",
    VLOOKUP(LOOKUP(2,1/($B$16:$B1177&lt;&gt;""),$B$16:$B1177), [1]Лист1!$C$2020:$D$2907, 2, 0),
  ""))), "")</f>
        <v>49381.72</v>
      </c>
      <c r="P1177" s="211">
        <f t="shared" si="394"/>
        <v>132.0366844919786</v>
      </c>
      <c r="Q1177" s="211">
        <v>9673</v>
      </c>
      <c r="R1177" s="218" t="s">
        <v>564</v>
      </c>
      <c r="S1177" s="51"/>
      <c r="T1177" s="20"/>
      <c r="U1177" s="20"/>
    </row>
    <row r="1178" spans="1:21" s="33" customFormat="1" ht="30" customHeight="1" x14ac:dyDescent="0.25">
      <c r="A1178" s="212">
        <f>IF(B1178&lt;&gt;"",MAX(A$1:A1177)+1,"")</f>
        <v>1055</v>
      </c>
      <c r="B1178" s="223" t="s">
        <v>1065</v>
      </c>
      <c r="C1178" s="198">
        <v>1972</v>
      </c>
      <c r="D1178" s="221" t="s">
        <v>1844</v>
      </c>
      <c r="E1178" s="189" t="s">
        <v>16</v>
      </c>
      <c r="F1178" s="189">
        <v>2</v>
      </c>
      <c r="G1178" s="189">
        <v>2</v>
      </c>
      <c r="H1178" s="191">
        <v>416.3</v>
      </c>
      <c r="I1178" s="191">
        <v>35.9</v>
      </c>
      <c r="J1178" s="191">
        <v>380.4</v>
      </c>
      <c r="K1178" s="211">
        <f t="shared" si="393"/>
        <v>5668497.9000000004</v>
      </c>
      <c r="L1178" s="211">
        <v>0</v>
      </c>
      <c r="M1178" s="211">
        <v>0</v>
      </c>
      <c r="N1178" s="211">
        <v>0</v>
      </c>
      <c r="O1178" s="211">
        <f>IFERROR(
  IF(LOOKUP(2,1/($R$16:$R1178&lt;&gt;""),$R$16:$R1178)="12.2026",
    VLOOKUP(LOOKUP(2,1/($B$16:$B1178&lt;&gt;""),$B$16:$B1178), [1]Лист1!$C$12:$D$1205, 2, 0),
  IF(LOOKUP(2,1/($R$16:$R1178&lt;&gt;""),$R$16:$R1178)="12.2027",
    VLOOKUP(LOOKUP(2,1/($B$16:$B1178&lt;&gt;""),$B$16:$B1178), [1]Лист1!$C$1209:$D$2016, 2, 0),
  IF(LOOKUP(2,1/($R$16:$R1178&lt;&gt;""),$R$16:$R1178)="12.2028",
    VLOOKUP(LOOKUP(2,1/($B$16:$B1178&lt;&gt;""),$B$16:$B1178), [1]Лист1!$C$2020:$D$2907, 2, 0),
  ""))), "")</f>
        <v>5668497.9000000004</v>
      </c>
      <c r="P1178" s="211">
        <f t="shared" si="394"/>
        <v>13616.377372087438</v>
      </c>
      <c r="Q1178" s="211">
        <v>9673</v>
      </c>
      <c r="R1178" s="218" t="s">
        <v>563</v>
      </c>
      <c r="S1178" s="32"/>
      <c r="T1178" s="32"/>
      <c r="U1178" s="32"/>
    </row>
    <row r="1179" spans="1:21" s="21" customFormat="1" ht="30" customHeight="1" x14ac:dyDescent="0.25">
      <c r="A1179" s="212">
        <f>IF(B1179&lt;&gt;"",MAX(A$1:A1178)+1,"")</f>
        <v>1056</v>
      </c>
      <c r="B1179" s="223" t="s">
        <v>1041</v>
      </c>
      <c r="C1179" s="212">
        <v>1970</v>
      </c>
      <c r="D1179" s="212" t="s">
        <v>1844</v>
      </c>
      <c r="E1179" s="210" t="s">
        <v>16</v>
      </c>
      <c r="F1179" s="210">
        <v>2</v>
      </c>
      <c r="G1179" s="210">
        <v>2</v>
      </c>
      <c r="H1179" s="211">
        <v>411.6</v>
      </c>
      <c r="I1179" s="211">
        <v>32.299999999999997</v>
      </c>
      <c r="J1179" s="211">
        <v>379.3</v>
      </c>
      <c r="K1179" s="211">
        <f t="shared" si="393"/>
        <v>25137.05</v>
      </c>
      <c r="L1179" s="211">
        <v>0</v>
      </c>
      <c r="M1179" s="211">
        <v>0</v>
      </c>
      <c r="N1179" s="211">
        <v>0</v>
      </c>
      <c r="O1179" s="211">
        <f>IFERROR(
  IF(LOOKUP(2,1/($R$16:$R1179&lt;&gt;""),$R$16:$R1179)="12.2026",
    VLOOKUP(LOOKUP(2,1/($B$16:$B1179&lt;&gt;""),$B$16:$B1179), [1]Лист1!$C$12:$D$1205, 2, 0),
  IF(LOOKUP(2,1/($R$16:$R1179&lt;&gt;""),$R$16:$R1179)="12.2027",
    VLOOKUP(LOOKUP(2,1/($B$16:$B1179&lt;&gt;""),$B$16:$B1179), [1]Лист1!$C$1209:$D$2016, 2, 0),
  IF(LOOKUP(2,1/($R$16:$R1179&lt;&gt;""),$R$16:$R1179)="12.2028",
    VLOOKUP(LOOKUP(2,1/($B$16:$B1179&lt;&gt;""),$B$16:$B1179), [1]Лист1!$C$2020:$D$2907, 2, 0),
  ""))), "")</f>
        <v>25137.05</v>
      </c>
      <c r="P1179" s="211">
        <f t="shared" si="394"/>
        <v>61.071550048590858</v>
      </c>
      <c r="Q1179" s="211">
        <v>9673</v>
      </c>
      <c r="R1179" s="218" t="s">
        <v>565</v>
      </c>
      <c r="S1179" s="51"/>
      <c r="T1179" s="20"/>
      <c r="U1179" s="20"/>
    </row>
    <row r="1180" spans="1:21" s="21" customFormat="1" ht="30" customHeight="1" x14ac:dyDescent="0.25">
      <c r="A1180" s="212">
        <f>IF(B1180&lt;&gt;"",MAX(A$1:A1179)+1,"")</f>
        <v>1057</v>
      </c>
      <c r="B1180" s="223" t="s">
        <v>1063</v>
      </c>
      <c r="C1180" s="212">
        <v>1972</v>
      </c>
      <c r="D1180" s="50" t="s">
        <v>1844</v>
      </c>
      <c r="E1180" s="210" t="s">
        <v>16</v>
      </c>
      <c r="F1180" s="210">
        <v>2</v>
      </c>
      <c r="G1180" s="210">
        <v>2</v>
      </c>
      <c r="H1180" s="211">
        <v>423.7</v>
      </c>
      <c r="I1180" s="211">
        <v>39.6</v>
      </c>
      <c r="J1180" s="211">
        <v>384.1</v>
      </c>
      <c r="K1180" s="211">
        <f t="shared" si="393"/>
        <v>6026779.7999999998</v>
      </c>
      <c r="L1180" s="211">
        <v>0</v>
      </c>
      <c r="M1180" s="211">
        <v>0</v>
      </c>
      <c r="N1180" s="211">
        <v>0</v>
      </c>
      <c r="O1180" s="211">
        <f>IFERROR(
  IF(LOOKUP(2,1/($R$16:$R1180&lt;&gt;""),$R$16:$R1180)="12.2026",
    VLOOKUP(LOOKUP(2,1/($B$16:$B1180&lt;&gt;""),$B$16:$B1180), [1]Лист1!$C$12:$D$1205, 2, 0),
  IF(LOOKUP(2,1/($R$16:$R1180&lt;&gt;""),$R$16:$R1180)="12.2027",
    VLOOKUP(LOOKUP(2,1/($B$16:$B1180&lt;&gt;""),$B$16:$B1180), [1]Лист1!$C$1209:$D$2016, 2, 0),
  IF(LOOKUP(2,1/($R$16:$R1180&lt;&gt;""),$R$16:$R1180)="12.2028",
    VLOOKUP(LOOKUP(2,1/($B$16:$B1180&lt;&gt;""),$B$16:$B1180), [1]Лист1!$C$2020:$D$2907, 2, 0),
  ""))), "")</f>
        <v>6026779.7999999998</v>
      </c>
      <c r="P1180" s="211">
        <f t="shared" si="394"/>
        <v>14224.167571394855</v>
      </c>
      <c r="Q1180" s="211">
        <v>9673</v>
      </c>
      <c r="R1180" s="218" t="s">
        <v>563</v>
      </c>
      <c r="S1180" s="51"/>
      <c r="T1180" s="20"/>
      <c r="U1180" s="20"/>
    </row>
    <row r="1181" spans="1:21" s="21" customFormat="1" ht="30" customHeight="1" x14ac:dyDescent="0.25">
      <c r="A1181" s="212">
        <f>IF(B1181&lt;&gt;"",MAX(A$1:A1180)+1,"")</f>
        <v>1058</v>
      </c>
      <c r="B1181" s="223" t="s">
        <v>2432</v>
      </c>
      <c r="C1181" s="210">
        <v>1962</v>
      </c>
      <c r="D1181" s="210">
        <v>2009</v>
      </c>
      <c r="E1181" s="210" t="s">
        <v>16</v>
      </c>
      <c r="F1181" s="238">
        <v>2</v>
      </c>
      <c r="G1181" s="238">
        <v>1</v>
      </c>
      <c r="H1181" s="10">
        <v>293.7</v>
      </c>
      <c r="I1181" s="10">
        <v>0</v>
      </c>
      <c r="J1181" s="10">
        <v>270.2</v>
      </c>
      <c r="K1181" s="211">
        <f t="shared" si="393"/>
        <v>1892459.8800000001</v>
      </c>
      <c r="L1181" s="211">
        <v>0</v>
      </c>
      <c r="M1181" s="211">
        <v>0</v>
      </c>
      <c r="N1181" s="211">
        <v>0</v>
      </c>
      <c r="O1181" s="211">
        <f>IFERROR(
  IF(LOOKUP(2,1/($R$16:$R1181&lt;&gt;""),$R$16:$R1181)="12.2026",
    VLOOKUP(LOOKUP(2,1/($B$16:$B1181&lt;&gt;""),$B$16:$B1181), [1]Лист1!$C$12:$D$1205, 2, 0),
  IF(LOOKUP(2,1/($R$16:$R1181&lt;&gt;""),$R$16:$R1181)="12.2027",
    VLOOKUP(LOOKUP(2,1/($B$16:$B1181&lt;&gt;""),$B$16:$B1181), [1]Лист1!$C$1209:$D$2016, 2, 0),
  IF(LOOKUP(2,1/($R$16:$R1181&lt;&gt;""),$R$16:$R1181)="12.2028",
    VLOOKUP(LOOKUP(2,1/($B$16:$B1181&lt;&gt;""),$B$16:$B1181), [1]Лист1!$C$2020:$D$2907, 2, 0),
  ""))), "")</f>
        <v>1892459.8800000001</v>
      </c>
      <c r="P1181" s="211">
        <f t="shared" si="394"/>
        <v>6443.513381001022</v>
      </c>
      <c r="Q1181" s="237">
        <v>9673</v>
      </c>
      <c r="R1181" s="30" t="s">
        <v>565</v>
      </c>
      <c r="S1181" s="51"/>
      <c r="T1181" s="20"/>
      <c r="U1181" s="20"/>
    </row>
    <row r="1182" spans="1:21" s="33" customFormat="1" ht="30" customHeight="1" x14ac:dyDescent="0.25">
      <c r="A1182" s="309">
        <f>IF(B1182&lt;&gt;"",MAX(A$1:A1181)+1,"")</f>
        <v>1059</v>
      </c>
      <c r="B1182" s="317" t="s">
        <v>2433</v>
      </c>
      <c r="C1182" s="307">
        <v>1962</v>
      </c>
      <c r="D1182" s="309" t="s">
        <v>1844</v>
      </c>
      <c r="E1182" s="307" t="s">
        <v>16</v>
      </c>
      <c r="F1182" s="331">
        <v>2</v>
      </c>
      <c r="G1182" s="331">
        <v>1</v>
      </c>
      <c r="H1182" s="333">
        <v>294.39999999999998</v>
      </c>
      <c r="I1182" s="333">
        <v>23.8</v>
      </c>
      <c r="J1182" s="333">
        <v>270.60000000000002</v>
      </c>
      <c r="K1182" s="211">
        <f t="shared" si="393"/>
        <v>2562985.54</v>
      </c>
      <c r="L1182" s="211">
        <v>0</v>
      </c>
      <c r="M1182" s="211">
        <v>0</v>
      </c>
      <c r="N1182" s="211">
        <v>0</v>
      </c>
      <c r="O1182" s="211">
        <f>IFERROR(
  IF(LOOKUP(2,1/($R$16:$R1182&lt;&gt;""),$R$16:$R1182)="12.2026",
    VLOOKUP(LOOKUP(2,1/($B$16:$B1182&lt;&gt;""),$B$16:$B1182), [1]Лист1!$C$12:$D$1205, 2, 0),
  IF(LOOKUP(2,1/($R$16:$R1182&lt;&gt;""),$R$16:$R1182)="12.2027",
    VLOOKUP(LOOKUP(2,1/($B$16:$B1182&lt;&gt;""),$B$16:$B1182), [1]Лист1!$C$1209:$D$2016, 2, 0),
  IF(LOOKUP(2,1/($R$16:$R1182&lt;&gt;""),$R$16:$R1182)="12.2028",
    VLOOKUP(LOOKUP(2,1/($B$16:$B1182&lt;&gt;""),$B$16:$B1182), [1]Лист1!$C$2020:$D$2907, 2, 0),
  ""))), "")</f>
        <v>2562985.54</v>
      </c>
      <c r="P1182" s="211">
        <f t="shared" si="394"/>
        <v>8705.7932744565223</v>
      </c>
      <c r="Q1182" s="237">
        <v>9673</v>
      </c>
      <c r="R1182" s="30" t="s">
        <v>565</v>
      </c>
      <c r="S1182" s="32"/>
      <c r="T1182" s="32"/>
      <c r="U1182" s="32"/>
    </row>
    <row r="1183" spans="1:21" s="33" customFormat="1" ht="30" customHeight="1" x14ac:dyDescent="0.25">
      <c r="A1183" s="310"/>
      <c r="B1183" s="318"/>
      <c r="C1183" s="308"/>
      <c r="D1183" s="310"/>
      <c r="E1183" s="308"/>
      <c r="F1183" s="332"/>
      <c r="G1183" s="332"/>
      <c r="H1183" s="334"/>
      <c r="I1183" s="334"/>
      <c r="J1183" s="334"/>
      <c r="K1183" s="211">
        <f t="shared" si="393"/>
        <v>1537910</v>
      </c>
      <c r="L1183" s="211">
        <v>0</v>
      </c>
      <c r="M1183" s="211">
        <v>0</v>
      </c>
      <c r="N1183" s="211">
        <v>0</v>
      </c>
      <c r="O1183" s="211">
        <f>IFERROR(
  IF(LOOKUP(2,1/($R$16:$R1183&lt;&gt;""),$R$16:$R1183)="12.2026",
    VLOOKUP(LOOKUP(2,1/($B$16:$B1183&lt;&gt;""),$B$16:$B1183), [1]Лист1!$C$12:$D$1205, 2, 0),
  IF(LOOKUP(2,1/($R$16:$R1183&lt;&gt;""),$R$16:$R1183)="12.2027",
    VLOOKUP(LOOKUP(2,1/($B$16:$B1183&lt;&gt;""),$B$16:$B1183), [1]Лист1!$C$1209:$D$2016, 2, 0),
  IF(LOOKUP(2,1/($R$16:$R1183&lt;&gt;""),$R$16:$R1183)="12.2028",
    VLOOKUP(LOOKUP(2,1/($B$16:$B1183&lt;&gt;""),$B$16:$B1183), [1]Лист1!$C$2020:$D$2907, 2, 0),
  ""))), "")</f>
        <v>1537910</v>
      </c>
      <c r="P1183" s="211">
        <f>K1183/H1182</f>
        <v>5223.879076086957</v>
      </c>
      <c r="Q1183" s="237">
        <v>9673</v>
      </c>
      <c r="R1183" s="30" t="s">
        <v>563</v>
      </c>
      <c r="S1183" s="32"/>
      <c r="T1183" s="32"/>
      <c r="U1183" s="32"/>
    </row>
    <row r="1184" spans="1:21" s="33" customFormat="1" ht="30" customHeight="1" x14ac:dyDescent="0.25">
      <c r="A1184" s="212">
        <f>IF(B1184&lt;&gt;"",MAX(A$1:A1183)+1,"")</f>
        <v>1060</v>
      </c>
      <c r="B1184" s="223" t="s">
        <v>2434</v>
      </c>
      <c r="C1184" s="210">
        <v>1962</v>
      </c>
      <c r="D1184" s="210">
        <v>2011</v>
      </c>
      <c r="E1184" s="210" t="s">
        <v>16</v>
      </c>
      <c r="F1184" s="238">
        <v>2</v>
      </c>
      <c r="G1184" s="238">
        <v>1</v>
      </c>
      <c r="H1184" s="10">
        <v>294.3</v>
      </c>
      <c r="I1184" s="10">
        <v>23.7</v>
      </c>
      <c r="J1184" s="10">
        <v>270.60000000000002</v>
      </c>
      <c r="K1184" s="211">
        <f t="shared" si="393"/>
        <v>3762408</v>
      </c>
      <c r="L1184" s="211">
        <v>0</v>
      </c>
      <c r="M1184" s="211">
        <v>0</v>
      </c>
      <c r="N1184" s="211">
        <v>0</v>
      </c>
      <c r="O1184" s="211">
        <f>IFERROR(
  IF(LOOKUP(2,1/($R$16:$R1184&lt;&gt;""),$R$16:$R1184)="12.2026",
    VLOOKUP(LOOKUP(2,1/($B$16:$B1184&lt;&gt;""),$B$16:$B1184), [1]Лист1!$C$12:$D$1205, 2, 0),
  IF(LOOKUP(2,1/($R$16:$R1184&lt;&gt;""),$R$16:$R1184)="12.2027",
    VLOOKUP(LOOKUP(2,1/($B$16:$B1184&lt;&gt;""),$B$16:$B1184), [1]Лист1!$C$1209:$D$2016, 2, 0),
  IF(LOOKUP(2,1/($R$16:$R1184&lt;&gt;""),$R$16:$R1184)="12.2028",
    VLOOKUP(LOOKUP(2,1/($B$16:$B1184&lt;&gt;""),$B$16:$B1184), [1]Лист1!$C$2020:$D$2907, 2, 0),
  ""))), "")</f>
        <v>3762408</v>
      </c>
      <c r="P1184" s="211">
        <f t="shared" ref="P1184" si="395">K1184/H1184</f>
        <v>12784.260958205912</v>
      </c>
      <c r="Q1184" s="237">
        <v>9673</v>
      </c>
      <c r="R1184" s="30" t="s">
        <v>565</v>
      </c>
      <c r="S1184" s="32"/>
      <c r="T1184" s="32"/>
      <c r="U1184" s="32"/>
    </row>
    <row r="1185" spans="1:21" ht="30" customHeight="1" x14ac:dyDescent="0.25">
      <c r="A1185" s="182" t="s">
        <v>2104</v>
      </c>
      <c r="B1185" s="182"/>
      <c r="C1185" s="182"/>
      <c r="D1185" s="182"/>
      <c r="E1185" s="182"/>
      <c r="F1185" s="182"/>
      <c r="G1185" s="182"/>
      <c r="H1185" s="182"/>
      <c r="I1185" s="182"/>
      <c r="J1185" s="182"/>
      <c r="K1185" s="182"/>
      <c r="L1185" s="182"/>
      <c r="M1185" s="182"/>
      <c r="N1185" s="182"/>
      <c r="O1185" s="182"/>
      <c r="P1185" s="182"/>
      <c r="Q1185" s="182"/>
      <c r="R1185" s="182"/>
      <c r="S1185" s="48"/>
    </row>
    <row r="1186" spans="1:21" ht="30" customHeight="1" x14ac:dyDescent="0.25">
      <c r="A1186" s="382" t="s">
        <v>2105</v>
      </c>
      <c r="B1186" s="382"/>
      <c r="C1186" s="217" t="s">
        <v>17</v>
      </c>
      <c r="D1186" s="61" t="s">
        <v>17</v>
      </c>
      <c r="E1186" s="217" t="s">
        <v>17</v>
      </c>
      <c r="F1186" s="217" t="s">
        <v>17</v>
      </c>
      <c r="G1186" s="217" t="s">
        <v>17</v>
      </c>
      <c r="H1186" s="27">
        <f t="shared" ref="H1186:O1186" si="396">SUM(H1187:H2452)</f>
        <v>4749148.95</v>
      </c>
      <c r="I1186" s="27">
        <f t="shared" si="396"/>
        <v>140383.71000000011</v>
      </c>
      <c r="J1186" s="27">
        <f t="shared" si="396"/>
        <v>3398424.1799999997</v>
      </c>
      <c r="K1186" s="27">
        <f t="shared" si="396"/>
        <v>13144762449.799999</v>
      </c>
      <c r="L1186" s="27">
        <f t="shared" si="396"/>
        <v>0</v>
      </c>
      <c r="M1186" s="27">
        <f t="shared" si="396"/>
        <v>0</v>
      </c>
      <c r="N1186" s="27">
        <f t="shared" si="396"/>
        <v>0</v>
      </c>
      <c r="O1186" s="27">
        <f t="shared" si="396"/>
        <v>13144762449.799999</v>
      </c>
      <c r="P1186" s="27">
        <f t="shared" ref="P1186:P1211" si="397">K1186/H1186</f>
        <v>2767.814315404868</v>
      </c>
      <c r="Q1186" s="27" t="s">
        <v>17</v>
      </c>
      <c r="R1186" s="78" t="s">
        <v>17</v>
      </c>
      <c r="S1186" s="48"/>
    </row>
    <row r="1187" spans="1:21" s="21" customFormat="1" ht="30" customHeight="1" x14ac:dyDescent="0.25">
      <c r="A1187" s="212">
        <f>IF(B1187&lt;&gt;"",MAX(A$1:A1186)+1,"")</f>
        <v>1061</v>
      </c>
      <c r="B1187" s="223" t="s">
        <v>2323</v>
      </c>
      <c r="C1187" s="212">
        <v>1960</v>
      </c>
      <c r="D1187" s="212" t="s">
        <v>1844</v>
      </c>
      <c r="E1187" s="212" t="s">
        <v>16</v>
      </c>
      <c r="F1187" s="210">
        <v>4</v>
      </c>
      <c r="G1187" s="210">
        <v>4</v>
      </c>
      <c r="H1187" s="211">
        <v>3925.2</v>
      </c>
      <c r="I1187" s="211">
        <v>112.6</v>
      </c>
      <c r="J1187" s="211">
        <v>1988.06</v>
      </c>
      <c r="K1187" s="211">
        <f t="shared" ref="K1187:K1210" si="398">SUM(L1187:O1187)</f>
        <v>15066465.93</v>
      </c>
      <c r="L1187" s="211">
        <v>0</v>
      </c>
      <c r="M1187" s="211">
        <v>0</v>
      </c>
      <c r="N1187" s="211">
        <v>0</v>
      </c>
      <c r="O1187" s="211">
        <f>IFERROR(
  IF(LOOKUP(2,1/($R$16:$R1187&lt;&gt;""),$R$16:$R1187)="12.2026",
    VLOOKUP(LOOKUP(2,1/($B$16:$B1187&lt;&gt;""),$B$16:$B1187), [1]Лист1!$C$12:$D$1205, 2, 0),
  IF(LOOKUP(2,1/($R$16:$R1187&lt;&gt;""),$R$16:$R1187)="12.2027",
    VLOOKUP(LOOKUP(2,1/($B$16:$B1187&lt;&gt;""),$B$16:$B1187), [1]Лист1!$C$1209:$D$2016, 2, 0),
  IF(LOOKUP(2,1/($R$16:$R1187&lt;&gt;""),$R$16:$R1187)="12.2028",
    VLOOKUP(LOOKUP(2,1/($B$16:$B1187&lt;&gt;""),$B$16:$B1187), [1]Лист1!$C$2020:$D$2907, 2, 0),
  ""))), "")</f>
        <v>15066465.93</v>
      </c>
      <c r="P1187" s="211">
        <f t="shared" ref="P1187:P1210" si="399">K1187/H1187</f>
        <v>3838.3944588810764</v>
      </c>
      <c r="Q1187" s="211">
        <v>9673</v>
      </c>
      <c r="R1187" s="218" t="s">
        <v>565</v>
      </c>
      <c r="S1187" s="38"/>
      <c r="T1187" s="20"/>
      <c r="U1187" s="20"/>
    </row>
    <row r="1188" spans="1:21" s="21" customFormat="1" ht="30" customHeight="1" x14ac:dyDescent="0.25">
      <c r="A1188" s="212">
        <f>IF(B1188&lt;&gt;"",MAX(A$1:A1187)+1,"")</f>
        <v>1062</v>
      </c>
      <c r="B1188" s="223" t="s">
        <v>142</v>
      </c>
      <c r="C1188" s="212">
        <v>1962</v>
      </c>
      <c r="D1188" s="212" t="s">
        <v>1844</v>
      </c>
      <c r="E1188" s="212" t="s">
        <v>16</v>
      </c>
      <c r="F1188" s="210">
        <v>5</v>
      </c>
      <c r="G1188" s="210">
        <v>4</v>
      </c>
      <c r="H1188" s="211">
        <v>5377.5</v>
      </c>
      <c r="I1188" s="211">
        <v>0</v>
      </c>
      <c r="J1188" s="211">
        <v>2556.96</v>
      </c>
      <c r="K1188" s="211">
        <f t="shared" si="398"/>
        <v>7229895.1799999997</v>
      </c>
      <c r="L1188" s="211">
        <v>0</v>
      </c>
      <c r="M1188" s="211">
        <v>0</v>
      </c>
      <c r="N1188" s="211">
        <v>0</v>
      </c>
      <c r="O1188" s="211">
        <f>IFERROR(
  IF(LOOKUP(2,1/($R$16:$R1188&lt;&gt;""),$R$16:$R1188)="12.2026",
    VLOOKUP(LOOKUP(2,1/($B$16:$B1188&lt;&gt;""),$B$16:$B1188), [1]Лист1!$C$12:$D$1205, 2, 0),
  IF(LOOKUP(2,1/($R$16:$R1188&lt;&gt;""),$R$16:$R1188)="12.2027",
    VLOOKUP(LOOKUP(2,1/($B$16:$B1188&lt;&gt;""),$B$16:$B1188), [1]Лист1!$C$1209:$D$2016, 2, 0),
  IF(LOOKUP(2,1/($R$16:$R1188&lt;&gt;""),$R$16:$R1188)="12.2028",
    VLOOKUP(LOOKUP(2,1/($B$16:$B1188&lt;&gt;""),$B$16:$B1188), [1]Лист1!$C$2020:$D$2907, 2, 0),
  ""))), "")</f>
        <v>7229895.1799999997</v>
      </c>
      <c r="P1188" s="211">
        <f t="shared" si="399"/>
        <v>1344.4714421199442</v>
      </c>
      <c r="Q1188" s="211">
        <v>9673</v>
      </c>
      <c r="R1188" s="218" t="s">
        <v>564</v>
      </c>
      <c r="S1188" s="38"/>
      <c r="T1188" s="20"/>
      <c r="U1188" s="20"/>
    </row>
    <row r="1189" spans="1:21" s="21" customFormat="1" ht="30" customHeight="1" x14ac:dyDescent="0.25">
      <c r="A1189" s="212">
        <f>IF(B1189&lt;&gt;"",MAX(A$1:A1188)+1,"")</f>
        <v>1063</v>
      </c>
      <c r="B1189" s="223" t="s">
        <v>143</v>
      </c>
      <c r="C1189" s="212">
        <v>1962</v>
      </c>
      <c r="D1189" s="212" t="s">
        <v>1844</v>
      </c>
      <c r="E1189" s="212" t="s">
        <v>16</v>
      </c>
      <c r="F1189" s="210">
        <v>4</v>
      </c>
      <c r="G1189" s="210">
        <v>2</v>
      </c>
      <c r="H1189" s="211">
        <v>2045</v>
      </c>
      <c r="I1189" s="211">
        <v>86.2</v>
      </c>
      <c r="J1189" s="211">
        <v>1116.68</v>
      </c>
      <c r="K1189" s="211">
        <f t="shared" si="398"/>
        <v>12675362.27</v>
      </c>
      <c r="L1189" s="211">
        <v>0</v>
      </c>
      <c r="M1189" s="211">
        <v>0</v>
      </c>
      <c r="N1189" s="211">
        <v>0</v>
      </c>
      <c r="O1189" s="211">
        <f>IFERROR(
  IF(LOOKUP(2,1/($R$16:$R1189&lt;&gt;""),$R$16:$R1189)="12.2026",
    VLOOKUP(LOOKUP(2,1/($B$16:$B1189&lt;&gt;""),$B$16:$B1189), [1]Лист1!$C$12:$D$1205, 2, 0),
  IF(LOOKUP(2,1/($R$16:$R1189&lt;&gt;""),$R$16:$R1189)="12.2027",
    VLOOKUP(LOOKUP(2,1/($B$16:$B1189&lt;&gt;""),$B$16:$B1189), [1]Лист1!$C$1209:$D$2016, 2, 0),
  IF(LOOKUP(2,1/($R$16:$R1189&lt;&gt;""),$R$16:$R1189)="12.2028",
    VLOOKUP(LOOKUP(2,1/($B$16:$B1189&lt;&gt;""),$B$16:$B1189), [1]Лист1!$C$2020:$D$2907, 2, 0),
  ""))), "")</f>
        <v>12675362.27</v>
      </c>
      <c r="P1189" s="211">
        <f t="shared" si="399"/>
        <v>6198.2211589242052</v>
      </c>
      <c r="Q1189" s="211">
        <v>9673</v>
      </c>
      <c r="R1189" s="218" t="s">
        <v>564</v>
      </c>
      <c r="S1189" s="38"/>
      <c r="T1189" s="20"/>
      <c r="U1189" s="20"/>
    </row>
    <row r="1190" spans="1:21" ht="30" customHeight="1" x14ac:dyDescent="0.25">
      <c r="A1190" s="212">
        <f>IF(B1190&lt;&gt;"",MAX(A$1:A1189)+1,"")</f>
        <v>1064</v>
      </c>
      <c r="B1190" s="223" t="s">
        <v>144</v>
      </c>
      <c r="C1190" s="212">
        <v>1963</v>
      </c>
      <c r="D1190" s="212" t="s">
        <v>1844</v>
      </c>
      <c r="E1190" s="213" t="s">
        <v>16</v>
      </c>
      <c r="F1190" s="210">
        <v>4</v>
      </c>
      <c r="G1190" s="210">
        <v>2</v>
      </c>
      <c r="H1190" s="211">
        <v>2418.5</v>
      </c>
      <c r="I1190" s="211">
        <v>99.5</v>
      </c>
      <c r="J1190" s="211">
        <v>1186.47</v>
      </c>
      <c r="K1190" s="211">
        <f t="shared" si="398"/>
        <v>21774052.5</v>
      </c>
      <c r="L1190" s="211">
        <v>0</v>
      </c>
      <c r="M1190" s="211">
        <v>0</v>
      </c>
      <c r="N1190" s="211">
        <v>0</v>
      </c>
      <c r="O1190" s="211">
        <f>IFERROR(
  IF(LOOKUP(2,1/($R$16:$R1190&lt;&gt;""),$R$16:$R1190)="12.2026",
    VLOOKUP(LOOKUP(2,1/($B$16:$B1190&lt;&gt;""),$B$16:$B1190), [1]Лист1!$C$12:$D$1205, 2, 0),
  IF(LOOKUP(2,1/($R$16:$R1190&lt;&gt;""),$R$16:$R1190)="12.2027",
    VLOOKUP(LOOKUP(2,1/($B$16:$B1190&lt;&gt;""),$B$16:$B1190), [1]Лист1!$C$1209:$D$2016, 2, 0),
  IF(LOOKUP(2,1/($R$16:$R1190&lt;&gt;""),$R$16:$R1190)="12.2028",
    VLOOKUP(LOOKUP(2,1/($B$16:$B1190&lt;&gt;""),$B$16:$B1190), [1]Лист1!$C$2020:$D$2907, 2, 0),
  ""))), "")</f>
        <v>21774052.5</v>
      </c>
      <c r="P1190" s="211">
        <f t="shared" si="399"/>
        <v>9003.1228033905318</v>
      </c>
      <c r="Q1190" s="211">
        <v>9673</v>
      </c>
      <c r="R1190" s="218" t="s">
        <v>564</v>
      </c>
    </row>
    <row r="1191" spans="1:21" ht="30" customHeight="1" x14ac:dyDescent="0.25">
      <c r="A1191" s="212">
        <f>IF(B1191&lt;&gt;"",MAX(A$1:A1190)+1,"")</f>
        <v>1065</v>
      </c>
      <c r="B1191" s="223" t="s">
        <v>1384</v>
      </c>
      <c r="C1191" s="212">
        <v>1961</v>
      </c>
      <c r="D1191" s="212" t="s">
        <v>1844</v>
      </c>
      <c r="E1191" s="212" t="s">
        <v>16</v>
      </c>
      <c r="F1191" s="210">
        <v>4</v>
      </c>
      <c r="G1191" s="210">
        <v>2</v>
      </c>
      <c r="H1191" s="211">
        <v>1827.2</v>
      </c>
      <c r="I1191" s="211">
        <v>0</v>
      </c>
      <c r="J1191" s="211">
        <v>1285.3</v>
      </c>
      <c r="K1191" s="211">
        <f t="shared" si="398"/>
        <v>11712458.75</v>
      </c>
      <c r="L1191" s="211">
        <v>0</v>
      </c>
      <c r="M1191" s="211">
        <v>0</v>
      </c>
      <c r="N1191" s="211">
        <v>0</v>
      </c>
      <c r="O1191" s="211">
        <f>IFERROR(
  IF(LOOKUP(2,1/($R$16:$R1191&lt;&gt;""),$R$16:$R1191)="12.2026",
    VLOOKUP(LOOKUP(2,1/($B$16:$B1191&lt;&gt;""),$B$16:$B1191), [1]Лист1!$C$12:$D$1205, 2, 0),
  IF(LOOKUP(2,1/($R$16:$R1191&lt;&gt;""),$R$16:$R1191)="12.2027",
    VLOOKUP(LOOKUP(2,1/($B$16:$B1191&lt;&gt;""),$B$16:$B1191), [1]Лист1!$C$1209:$D$2016, 2, 0),
  IF(LOOKUP(2,1/($R$16:$R1191&lt;&gt;""),$R$16:$R1191)="12.2028",
    VLOOKUP(LOOKUP(2,1/($B$16:$B1191&lt;&gt;""),$B$16:$B1191), [1]Лист1!$C$2020:$D$2907, 2, 0),
  ""))), "")</f>
        <v>11712458.75</v>
      </c>
      <c r="P1191" s="211">
        <f t="shared" si="399"/>
        <v>6410.0584227232921</v>
      </c>
      <c r="Q1191" s="211">
        <v>9673</v>
      </c>
      <c r="R1191" s="218" t="s">
        <v>564</v>
      </c>
      <c r="S1191" s="48"/>
    </row>
    <row r="1192" spans="1:21" ht="30" customHeight="1" x14ac:dyDescent="0.25">
      <c r="A1192" s="212">
        <f>IF(B1192&lt;&gt;"",MAX(A$1:A1191)+1,"")</f>
        <v>1066</v>
      </c>
      <c r="B1192" s="223" t="s">
        <v>145</v>
      </c>
      <c r="C1192" s="212">
        <v>1963</v>
      </c>
      <c r="D1192" s="212" t="s">
        <v>1844</v>
      </c>
      <c r="E1192" s="213" t="s">
        <v>16</v>
      </c>
      <c r="F1192" s="210">
        <v>4</v>
      </c>
      <c r="G1192" s="210">
        <v>2</v>
      </c>
      <c r="H1192" s="211">
        <v>1900.6</v>
      </c>
      <c r="I1192" s="211">
        <v>0</v>
      </c>
      <c r="J1192" s="211">
        <v>1270.02</v>
      </c>
      <c r="K1192" s="211">
        <f t="shared" si="398"/>
        <v>19329087</v>
      </c>
      <c r="L1192" s="211">
        <v>0</v>
      </c>
      <c r="M1192" s="211">
        <v>0</v>
      </c>
      <c r="N1192" s="211">
        <v>0</v>
      </c>
      <c r="O1192" s="211">
        <f>IFERROR(
  IF(LOOKUP(2,1/($R$16:$R1192&lt;&gt;""),$R$16:$R1192)="12.2026",
    VLOOKUP(LOOKUP(2,1/($B$16:$B1192&lt;&gt;""),$B$16:$B1192), [1]Лист1!$C$12:$D$1205, 2, 0),
  IF(LOOKUP(2,1/($R$16:$R1192&lt;&gt;""),$R$16:$R1192)="12.2027",
    VLOOKUP(LOOKUP(2,1/($B$16:$B1192&lt;&gt;""),$B$16:$B1192), [1]Лист1!$C$1209:$D$2016, 2, 0),
  IF(LOOKUP(2,1/($R$16:$R1192&lt;&gt;""),$R$16:$R1192)="12.2028",
    VLOOKUP(LOOKUP(2,1/($B$16:$B1192&lt;&gt;""),$B$16:$B1192), [1]Лист1!$C$2020:$D$2907, 2, 0),
  ""))), "")</f>
        <v>19329087</v>
      </c>
      <c r="P1192" s="211">
        <f t="shared" si="399"/>
        <v>10169.992107755446</v>
      </c>
      <c r="Q1192" s="211">
        <v>9673</v>
      </c>
      <c r="R1192" s="218" t="s">
        <v>564</v>
      </c>
      <c r="S1192" s="48"/>
    </row>
    <row r="1193" spans="1:21" ht="30" customHeight="1" x14ac:dyDescent="0.25">
      <c r="A1193" s="212">
        <f>IF(B1193&lt;&gt;"",MAX(A$1:A1192)+1,"")</f>
        <v>1067</v>
      </c>
      <c r="B1193" s="223" t="s">
        <v>2658</v>
      </c>
      <c r="C1193" s="212">
        <v>1962</v>
      </c>
      <c r="D1193" s="212" t="s">
        <v>1844</v>
      </c>
      <c r="E1193" s="213" t="s">
        <v>16</v>
      </c>
      <c r="F1193" s="210">
        <v>4</v>
      </c>
      <c r="G1193" s="210">
        <v>2</v>
      </c>
      <c r="H1193" s="211">
        <v>2024.1</v>
      </c>
      <c r="I1193" s="211">
        <v>104</v>
      </c>
      <c r="J1193" s="211">
        <v>1280.78</v>
      </c>
      <c r="K1193" s="211">
        <f t="shared" si="398"/>
        <v>10925950</v>
      </c>
      <c r="L1193" s="211">
        <v>0</v>
      </c>
      <c r="M1193" s="211">
        <v>0</v>
      </c>
      <c r="N1193" s="211">
        <v>0</v>
      </c>
      <c r="O1193" s="211">
        <f>IFERROR(
  IF(LOOKUP(2,1/($R$16:$R1193&lt;&gt;""),$R$16:$R1193)="12.2026",
    VLOOKUP(LOOKUP(2,1/($B$16:$B1193&lt;&gt;""),$B$16:$B1193), [1]Лист1!$C$12:$D$1205, 2, 0),
  IF(LOOKUP(2,1/($R$16:$R1193&lt;&gt;""),$R$16:$R1193)="12.2027",
    VLOOKUP(LOOKUP(2,1/($B$16:$B1193&lt;&gt;""),$B$16:$B1193), [1]Лист1!$C$1209:$D$2016, 2, 0),
  IF(LOOKUP(2,1/($R$16:$R1193&lt;&gt;""),$R$16:$R1193)="12.2028",
    VLOOKUP(LOOKUP(2,1/($B$16:$B1193&lt;&gt;""),$B$16:$B1193), [1]Лист1!$C$2020:$D$2907, 2, 0),
  ""))), "")</f>
        <v>10925950</v>
      </c>
      <c r="P1193" s="211">
        <f t="shared" si="399"/>
        <v>5397.9299441727189</v>
      </c>
      <c r="Q1193" s="211">
        <v>9673</v>
      </c>
      <c r="R1193" s="218" t="s">
        <v>564</v>
      </c>
      <c r="S1193" s="49"/>
      <c r="T1193" s="49"/>
      <c r="U1193" s="49"/>
    </row>
    <row r="1194" spans="1:21" s="21" customFormat="1" ht="30" customHeight="1" x14ac:dyDescent="0.25">
      <c r="A1194" s="212">
        <f>IF(B1194&lt;&gt;"",MAX(A$1:A1193)+1,"")</f>
        <v>1068</v>
      </c>
      <c r="B1194" s="223" t="s">
        <v>141</v>
      </c>
      <c r="C1194" s="212">
        <v>1964</v>
      </c>
      <c r="D1194" s="212" t="s">
        <v>1844</v>
      </c>
      <c r="E1194" s="212" t="s">
        <v>16</v>
      </c>
      <c r="F1194" s="210">
        <v>5</v>
      </c>
      <c r="G1194" s="210">
        <v>4</v>
      </c>
      <c r="H1194" s="211">
        <v>5204.3999999999996</v>
      </c>
      <c r="I1194" s="211">
        <v>630.9</v>
      </c>
      <c r="J1194" s="211">
        <v>2592.84</v>
      </c>
      <c r="K1194" s="211">
        <f t="shared" ref="K1194" si="400">SUM(L1194:O1194)</f>
        <v>30386474.079999994</v>
      </c>
      <c r="L1194" s="211">
        <v>0</v>
      </c>
      <c r="M1194" s="211">
        <v>0</v>
      </c>
      <c r="N1194" s="211">
        <v>0</v>
      </c>
      <c r="O1194" s="211">
        <f>IFERROR(
  IF(LOOKUP(2,1/($R$16:$R1194&lt;&gt;""),$R$16:$R1194)="12.2026",
    VLOOKUP(LOOKUP(2,1/($B$16:$B1194&lt;&gt;""),$B$16:$B1194), [1]Лист1!$C$12:$D$1205, 2, 0),
  IF(LOOKUP(2,1/($R$16:$R1194&lt;&gt;""),$R$16:$R1194)="12.2027",
    VLOOKUP(LOOKUP(2,1/($B$16:$B1194&lt;&gt;""),$B$16:$B1194), [1]Лист1!$C$1209:$D$2016, 2, 0),
  IF(LOOKUP(2,1/($R$16:$R1194&lt;&gt;""),$R$16:$R1194)="12.2028",
    VLOOKUP(LOOKUP(2,1/($B$16:$B1194&lt;&gt;""),$B$16:$B1194), [1]Лист1!$C$2020:$D$2907, 2, 0),
  ""))), "")</f>
        <v>30386474.079999994</v>
      </c>
      <c r="P1194" s="211">
        <f t="shared" ref="P1194" si="401">K1194/H1194</f>
        <v>5838.6123434017363</v>
      </c>
      <c r="Q1194" s="211">
        <v>9673</v>
      </c>
      <c r="R1194" s="218" t="s">
        <v>564</v>
      </c>
      <c r="S1194" s="38"/>
      <c r="T1194" s="20"/>
      <c r="U1194" s="20"/>
    </row>
    <row r="1195" spans="1:21" ht="30" customHeight="1" x14ac:dyDescent="0.25">
      <c r="A1195" s="212">
        <f>IF(B1195&lt;&gt;"",MAX(A$1:A1194)+1,"")</f>
        <v>1069</v>
      </c>
      <c r="B1195" s="223" t="s">
        <v>2726</v>
      </c>
      <c r="C1195" s="56">
        <v>1979</v>
      </c>
      <c r="D1195" s="212" t="s">
        <v>1844</v>
      </c>
      <c r="E1195" s="213" t="s">
        <v>16</v>
      </c>
      <c r="F1195" s="210">
        <v>5</v>
      </c>
      <c r="G1195" s="210">
        <v>2</v>
      </c>
      <c r="H1195" s="211">
        <v>3026.3</v>
      </c>
      <c r="I1195" s="211">
        <v>38</v>
      </c>
      <c r="J1195" s="211">
        <v>2144.6999999999998</v>
      </c>
      <c r="K1195" s="211">
        <f t="shared" ref="K1195" si="402">SUM(L1195:O1195)</f>
        <v>8252200</v>
      </c>
      <c r="L1195" s="211">
        <v>0</v>
      </c>
      <c r="M1195" s="211">
        <v>0</v>
      </c>
      <c r="N1195" s="211">
        <v>0</v>
      </c>
      <c r="O1195" s="211">
        <f>IFERROR(
  IF(LOOKUP(2,1/($R$16:$R1195&lt;&gt;""),$R$16:$R1195)="12.2026",
    VLOOKUP(LOOKUP(2,1/($B$16:$B1195&lt;&gt;""),$B$16:$B1195), [1]Лист1!$C$12:$D$1205, 2, 0),
  IF(LOOKUP(2,1/($R$16:$R1195&lt;&gt;""),$R$16:$R1195)="12.2027",
    VLOOKUP(LOOKUP(2,1/($B$16:$B1195&lt;&gt;""),$B$16:$B1195), [1]Лист1!$C$1209:$D$2016, 2, 0),
  IF(LOOKUP(2,1/($R$16:$R1195&lt;&gt;""),$R$16:$R1195)="12.2028",
    VLOOKUP(LOOKUP(2,1/($B$16:$B1195&lt;&gt;""),$B$16:$B1195), [1]Лист1!$C$2020:$D$2907, 2, 0),
  ""))), "")</f>
        <v>8252200</v>
      </c>
      <c r="P1195" s="211">
        <f t="shared" ref="P1195" si="403">K1195/H1195</f>
        <v>2726.828139972904</v>
      </c>
      <c r="Q1195" s="211">
        <v>9673</v>
      </c>
      <c r="R1195" s="218" t="s">
        <v>564</v>
      </c>
      <c r="S1195" s="49"/>
      <c r="T1195" s="49"/>
      <c r="U1195" s="49"/>
    </row>
    <row r="1196" spans="1:21" ht="30" customHeight="1" x14ac:dyDescent="0.25">
      <c r="A1196" s="212">
        <f>IF(B1196&lt;&gt;"",MAX(A$1:A1195)+1,"")</f>
        <v>1070</v>
      </c>
      <c r="B1196" s="223" t="s">
        <v>1068</v>
      </c>
      <c r="C1196" s="56">
        <v>1958</v>
      </c>
      <c r="D1196" s="212" t="s">
        <v>1844</v>
      </c>
      <c r="E1196" s="213" t="s">
        <v>16</v>
      </c>
      <c r="F1196" s="210">
        <v>3</v>
      </c>
      <c r="G1196" s="210">
        <v>2</v>
      </c>
      <c r="H1196" s="211">
        <v>1380.1</v>
      </c>
      <c r="I1196" s="211">
        <v>0</v>
      </c>
      <c r="J1196" s="211">
        <v>925.2</v>
      </c>
      <c r="K1196" s="211">
        <f t="shared" si="398"/>
        <v>12257.27</v>
      </c>
      <c r="L1196" s="211">
        <v>0</v>
      </c>
      <c r="M1196" s="211">
        <v>0</v>
      </c>
      <c r="N1196" s="211">
        <v>0</v>
      </c>
      <c r="O1196" s="211">
        <f>IFERROR(
  IF(LOOKUP(2,1/($R$16:$R1196&lt;&gt;""),$R$16:$R1196)="12.2026",
    VLOOKUP(LOOKUP(2,1/($B$16:$B1196&lt;&gt;""),$B$16:$B1196), [1]Лист1!$C$12:$D$1205, 2, 0),
  IF(LOOKUP(2,1/($R$16:$R1196&lt;&gt;""),$R$16:$R1196)="12.2027",
    VLOOKUP(LOOKUP(2,1/($B$16:$B1196&lt;&gt;""),$B$16:$B1196), [1]Лист1!$C$1209:$D$2016, 2, 0),
  IF(LOOKUP(2,1/($R$16:$R1196&lt;&gt;""),$R$16:$R1196)="12.2028",
    VLOOKUP(LOOKUP(2,1/($B$16:$B1196&lt;&gt;""),$B$16:$B1196), [1]Лист1!$C$2020:$D$2907, 2, 0),
  ""))), "")</f>
        <v>12257.27</v>
      </c>
      <c r="P1196" s="211">
        <f t="shared" si="399"/>
        <v>8.8814361278168263</v>
      </c>
      <c r="Q1196" s="211">
        <v>9673</v>
      </c>
      <c r="R1196" s="218" t="s">
        <v>565</v>
      </c>
      <c r="S1196" s="49"/>
      <c r="T1196" s="49"/>
      <c r="U1196" s="49"/>
    </row>
    <row r="1197" spans="1:21" s="21" customFormat="1" ht="30" customHeight="1" x14ac:dyDescent="0.25">
      <c r="A1197" s="212">
        <f>IF(B1197&lt;&gt;"",MAX(A$1:A1196)+1,"")</f>
        <v>1071</v>
      </c>
      <c r="B1197" s="223" t="s">
        <v>2611</v>
      </c>
      <c r="C1197" s="212">
        <v>1958</v>
      </c>
      <c r="D1197" s="212" t="s">
        <v>1844</v>
      </c>
      <c r="E1197" s="212" t="s">
        <v>108</v>
      </c>
      <c r="F1197" s="75">
        <v>3</v>
      </c>
      <c r="G1197" s="75">
        <v>3</v>
      </c>
      <c r="H1197" s="237">
        <v>3154.02</v>
      </c>
      <c r="I1197" s="162">
        <v>712.5</v>
      </c>
      <c r="J1197" s="162">
        <v>800.22</v>
      </c>
      <c r="K1197" s="211">
        <f t="shared" ref="K1197" si="404">SUM(L1197:O1197)</f>
        <v>420833.31</v>
      </c>
      <c r="L1197" s="211">
        <v>0</v>
      </c>
      <c r="M1197" s="211">
        <v>0</v>
      </c>
      <c r="N1197" s="211">
        <v>0</v>
      </c>
      <c r="O1197" s="211">
        <f>IFERROR(
  IF(LOOKUP(2,1/($R$16:$R1197&lt;&gt;""),$R$16:$R1197)="12.2026",
    VLOOKUP(LOOKUP(2,1/($B$16:$B1197&lt;&gt;""),$B$16:$B1197), [1]Лист1!$C$12:$D$1205, 2, 0),
  IF(LOOKUP(2,1/($R$16:$R1197&lt;&gt;""),$R$16:$R1197)="12.2027",
    VLOOKUP(LOOKUP(2,1/($B$16:$B1197&lt;&gt;""),$B$16:$B1197), [1]Лист1!$C$1209:$D$2016, 2, 0),
  IF(LOOKUP(2,1/($R$16:$R1197&lt;&gt;""),$R$16:$R1197)="12.2028",
    VLOOKUP(LOOKUP(2,1/($B$16:$B1197&lt;&gt;""),$B$16:$B1197), [1]Лист1!$C$2020:$D$2907, 2, 0),
  ""))), "")</f>
        <v>420833.31</v>
      </c>
      <c r="P1197" s="211">
        <f t="shared" ref="P1197:P1198" si="405">K1197/H1197</f>
        <v>133.42759716171742</v>
      </c>
      <c r="Q1197" s="211">
        <v>9673</v>
      </c>
      <c r="R1197" s="218" t="s">
        <v>565</v>
      </c>
      <c r="S1197" s="38"/>
      <c r="T1197" s="20"/>
      <c r="U1197" s="20"/>
    </row>
    <row r="1198" spans="1:21" ht="30" customHeight="1" x14ac:dyDescent="0.25">
      <c r="A1198" s="309">
        <f>IF(B1198&lt;&gt;"",MAX(A$1:A1197)+1,"")</f>
        <v>1072</v>
      </c>
      <c r="B1198" s="317" t="s">
        <v>492</v>
      </c>
      <c r="C1198" s="329">
        <v>1959</v>
      </c>
      <c r="D1198" s="309" t="s">
        <v>1844</v>
      </c>
      <c r="E1198" s="309" t="s">
        <v>16</v>
      </c>
      <c r="F1198" s="307">
        <v>4</v>
      </c>
      <c r="G1198" s="307">
        <v>1</v>
      </c>
      <c r="H1198" s="311">
        <v>893.98</v>
      </c>
      <c r="I1198" s="311">
        <v>45.4</v>
      </c>
      <c r="J1198" s="311">
        <v>453.78</v>
      </c>
      <c r="K1198" s="211">
        <f t="shared" ref="K1198" si="406">SUM(L1198:O1198)</f>
        <v>51455.94</v>
      </c>
      <c r="L1198" s="211">
        <v>0</v>
      </c>
      <c r="M1198" s="211">
        <v>0</v>
      </c>
      <c r="N1198" s="211">
        <v>0</v>
      </c>
      <c r="O1198" s="211">
        <f>IFERROR(
  IF(LOOKUP(2,1/($R$16:$R1198&lt;&gt;""),$R$16:$R1198)="12.2026",
    VLOOKUP(LOOKUP(2,1/($B$16:$B1198&lt;&gt;""),$B$16:$B1198), [1]Лист1!$C$12:$D$1205, 2, 0),
  IF(LOOKUP(2,1/($R$16:$R1198&lt;&gt;""),$R$16:$R1198)="12.2027",
    VLOOKUP(LOOKUP(2,1/($B$16:$B1198&lt;&gt;""),$B$16:$B1198), [1]Лист1!$C$1209:$D$2016, 2, 0),
  IF(LOOKUP(2,1/($R$16:$R1198&lt;&gt;""),$R$16:$R1198)="12.2028",
    VLOOKUP(LOOKUP(2,1/($B$16:$B1198&lt;&gt;""),$B$16:$B1198), [1]Лист1!$C$2020:$D$2907, 2, 0),
  ""))), "")</f>
        <v>51455.94</v>
      </c>
      <c r="P1198" s="211">
        <f t="shared" si="405"/>
        <v>57.558267522763373</v>
      </c>
      <c r="Q1198" s="211">
        <v>9673</v>
      </c>
      <c r="R1198" s="218" t="s">
        <v>565</v>
      </c>
      <c r="S1198" s="49"/>
      <c r="T1198" s="49"/>
      <c r="U1198" s="49"/>
    </row>
    <row r="1199" spans="1:21" ht="30" customHeight="1" x14ac:dyDescent="0.25">
      <c r="A1199" s="310"/>
      <c r="B1199" s="318"/>
      <c r="C1199" s="330"/>
      <c r="D1199" s="310"/>
      <c r="E1199" s="310"/>
      <c r="F1199" s="308"/>
      <c r="G1199" s="308"/>
      <c r="H1199" s="312"/>
      <c r="I1199" s="312"/>
      <c r="J1199" s="312"/>
      <c r="K1199" s="211">
        <f>SUM(L1199:O1199)</f>
        <v>3468579.52</v>
      </c>
      <c r="L1199" s="211">
        <v>0</v>
      </c>
      <c r="M1199" s="211">
        <v>0</v>
      </c>
      <c r="N1199" s="211">
        <v>0</v>
      </c>
      <c r="O1199" s="211">
        <f>IFERROR(
  IF(LOOKUP(2,1/($R$16:$R1199&lt;&gt;""),$R$16:$R1199)="12.2026",
    VLOOKUP(LOOKUP(2,1/($B$16:$B1199&lt;&gt;""),$B$16:$B1199), [1]Лист1!$C$12:$D$1205, 2, 0),
  IF(LOOKUP(2,1/($R$16:$R1199&lt;&gt;""),$R$16:$R1199)="12.2027",
    VLOOKUP(LOOKUP(2,1/($B$16:$B1199&lt;&gt;""),$B$16:$B1199), [1]Лист1!$C$1209:$D$2016, 2, 0),
  IF(LOOKUP(2,1/($R$16:$R1199&lt;&gt;""),$R$16:$R1199)="12.2028",
    VLOOKUP(LOOKUP(2,1/($B$16:$B1199&lt;&gt;""),$B$16:$B1199), [1]Лист1!$C$2020:$D$2907, 2, 0),
  ""))), "")</f>
        <v>3468579.52</v>
      </c>
      <c r="P1199" s="211">
        <f>K1199/H1198</f>
        <v>3879.9296628559923</v>
      </c>
      <c r="Q1199" s="211">
        <v>9673</v>
      </c>
      <c r="R1199" s="218" t="s">
        <v>564</v>
      </c>
      <c r="S1199" s="49"/>
      <c r="T1199" s="49"/>
      <c r="U1199" s="49"/>
    </row>
    <row r="1200" spans="1:21" ht="30" customHeight="1" x14ac:dyDescent="0.25">
      <c r="A1200" s="212">
        <f>IF(B1200&lt;&gt;"",MAX(A$1:A1199)+1,"")</f>
        <v>1073</v>
      </c>
      <c r="B1200" s="223" t="s">
        <v>1069</v>
      </c>
      <c r="C1200" s="207">
        <v>1952</v>
      </c>
      <c r="D1200" s="198" t="s">
        <v>1844</v>
      </c>
      <c r="E1200" s="207" t="s">
        <v>16</v>
      </c>
      <c r="F1200" s="189">
        <v>2</v>
      </c>
      <c r="G1200" s="189">
        <v>2</v>
      </c>
      <c r="H1200" s="191">
        <v>1917.37</v>
      </c>
      <c r="I1200" s="191">
        <v>254</v>
      </c>
      <c r="J1200" s="191">
        <v>697.1</v>
      </c>
      <c r="K1200" s="211">
        <f t="shared" si="398"/>
        <v>19325.57</v>
      </c>
      <c r="L1200" s="211">
        <v>0</v>
      </c>
      <c r="M1200" s="211">
        <v>0</v>
      </c>
      <c r="N1200" s="211">
        <v>0</v>
      </c>
      <c r="O1200" s="211">
        <f>IFERROR(
  IF(LOOKUP(2,1/($R$16:$R1200&lt;&gt;""),$R$16:$R1200)="12.2026",
    VLOOKUP(LOOKUP(2,1/($B$16:$B1200&lt;&gt;""),$B$16:$B1200), [1]Лист1!$C$12:$D$1205, 2, 0),
  IF(LOOKUP(2,1/($R$16:$R1200&lt;&gt;""),$R$16:$R1200)="12.2027",
    VLOOKUP(LOOKUP(2,1/($B$16:$B1200&lt;&gt;""),$B$16:$B1200), [1]Лист1!$C$1209:$D$2016, 2, 0),
  IF(LOOKUP(2,1/($R$16:$R1200&lt;&gt;""),$R$16:$R1200)="12.2028",
    VLOOKUP(LOOKUP(2,1/($B$16:$B1200&lt;&gt;""),$B$16:$B1200), [1]Лист1!$C$2020:$D$2907, 2, 0),
  ""))), "")</f>
        <v>19325.57</v>
      </c>
      <c r="P1200" s="211">
        <f t="shared" si="399"/>
        <v>10.079207456046564</v>
      </c>
      <c r="Q1200" s="211">
        <v>9673</v>
      </c>
      <c r="R1200" s="218" t="s">
        <v>565</v>
      </c>
      <c r="S1200" s="49"/>
      <c r="T1200" s="49"/>
      <c r="U1200" s="49"/>
    </row>
    <row r="1201" spans="1:21" s="21" customFormat="1" ht="30" customHeight="1" x14ac:dyDescent="0.25">
      <c r="A1201" s="285">
        <f>IF(B1201&lt;&gt;"",MAX(A$1:A1200)+1,"")</f>
        <v>1074</v>
      </c>
      <c r="B1201" s="283" t="s">
        <v>1070</v>
      </c>
      <c r="C1201" s="284">
        <v>1952</v>
      </c>
      <c r="D1201" s="285" t="s">
        <v>1844</v>
      </c>
      <c r="E1201" s="284" t="s">
        <v>16</v>
      </c>
      <c r="F1201" s="287">
        <v>2</v>
      </c>
      <c r="G1201" s="287">
        <v>1</v>
      </c>
      <c r="H1201" s="282">
        <v>1216.9000000000001</v>
      </c>
      <c r="I1201" s="282">
        <v>0</v>
      </c>
      <c r="J1201" s="282">
        <v>673.1</v>
      </c>
      <c r="K1201" s="282">
        <f t="shared" si="398"/>
        <v>16190.68</v>
      </c>
      <c r="L1201" s="282">
        <v>0</v>
      </c>
      <c r="M1201" s="282">
        <v>0</v>
      </c>
      <c r="N1201" s="282">
        <v>0</v>
      </c>
      <c r="O1201" s="282">
        <f>IFERROR(
  IF(LOOKUP(2,1/($R$16:$R1201&lt;&gt;""),$R$16:$R1201)="12.2026",
    VLOOKUP(LOOKUP(2,1/($B$16:$B1201&lt;&gt;""),$B$16:$B1201), [1]Лист1!$C$12:$D$1205, 2, 0),
  IF(LOOKUP(2,1/($R$16:$R1201&lt;&gt;""),$R$16:$R1201)="12.2027",
    VLOOKUP(LOOKUP(2,1/($B$16:$B1201&lt;&gt;""),$B$16:$B1201), [1]Лист1!$C$1209:$D$2016, 2, 0),
  IF(LOOKUP(2,1/($R$16:$R1201&lt;&gt;""),$R$16:$R1201)="12.2028",
    VLOOKUP(LOOKUP(2,1/($B$16:$B1201&lt;&gt;""),$B$16:$B1201), [1]Лист1!$C$2020:$D$2907, 2, 0),
  ""))), "")</f>
        <v>16190.68</v>
      </c>
      <c r="P1201" s="282">
        <f t="shared" si="399"/>
        <v>13.304856602843289</v>
      </c>
      <c r="Q1201" s="282">
        <v>9673</v>
      </c>
      <c r="R1201" s="294" t="s">
        <v>565</v>
      </c>
      <c r="S1201" s="38"/>
      <c r="T1201" s="20"/>
      <c r="U1201" s="20"/>
    </row>
    <row r="1202" spans="1:21" s="21" customFormat="1" ht="30" customHeight="1" x14ac:dyDescent="0.25">
      <c r="A1202" s="212">
        <f>IF(B1202&lt;&gt;"",MAX(A$1:A1201)+1,"")</f>
        <v>1075</v>
      </c>
      <c r="B1202" s="223" t="s">
        <v>1071</v>
      </c>
      <c r="C1202" s="56">
        <v>1957</v>
      </c>
      <c r="D1202" s="212" t="s">
        <v>1844</v>
      </c>
      <c r="E1202" s="213" t="s">
        <v>16</v>
      </c>
      <c r="F1202" s="210">
        <v>3</v>
      </c>
      <c r="G1202" s="210">
        <v>1</v>
      </c>
      <c r="H1202" s="211">
        <v>2032.4</v>
      </c>
      <c r="I1202" s="211">
        <v>0</v>
      </c>
      <c r="J1202" s="211">
        <v>1135.7</v>
      </c>
      <c r="K1202" s="211">
        <f t="shared" si="398"/>
        <v>44474</v>
      </c>
      <c r="L1202" s="211">
        <v>0</v>
      </c>
      <c r="M1202" s="211">
        <v>0</v>
      </c>
      <c r="N1202" s="211">
        <v>0</v>
      </c>
      <c r="O1202" s="211">
        <f>IFERROR(
  IF(LOOKUP(2,1/($R$16:$R1202&lt;&gt;""),$R$16:$R1202)="12.2026",
    VLOOKUP(LOOKUP(2,1/($B$16:$B1202&lt;&gt;""),$B$16:$B1202), [1]Лист1!$C$12:$D$1205, 2, 0),
  IF(LOOKUP(2,1/($R$16:$R1202&lt;&gt;""),$R$16:$R1202)="12.2027",
    VLOOKUP(LOOKUP(2,1/($B$16:$B1202&lt;&gt;""),$B$16:$B1202), [1]Лист1!$C$1209:$D$2016, 2, 0),
  IF(LOOKUP(2,1/($R$16:$R1202&lt;&gt;""),$R$16:$R1202)="12.2028",
    VLOOKUP(LOOKUP(2,1/($B$16:$B1202&lt;&gt;""),$B$16:$B1202), [1]Лист1!$C$2020:$D$2907, 2, 0),
  ""))), "")</f>
        <v>44474</v>
      </c>
      <c r="P1202" s="211">
        <f t="shared" si="399"/>
        <v>21.882503444203895</v>
      </c>
      <c r="Q1202" s="211">
        <v>9673</v>
      </c>
      <c r="R1202" s="218" t="s">
        <v>565</v>
      </c>
      <c r="S1202" s="38"/>
      <c r="T1202" s="20"/>
      <c r="U1202" s="20"/>
    </row>
    <row r="1203" spans="1:21" ht="30" customHeight="1" x14ac:dyDescent="0.25">
      <c r="A1203" s="212">
        <f>IF(B1203&lt;&gt;"",MAX(A$1:A1202)+1,"")</f>
        <v>1076</v>
      </c>
      <c r="B1203" s="223" t="s">
        <v>1072</v>
      </c>
      <c r="C1203" s="213">
        <v>1954</v>
      </c>
      <c r="D1203" s="212" t="s">
        <v>1844</v>
      </c>
      <c r="E1203" s="213" t="s">
        <v>16</v>
      </c>
      <c r="F1203" s="210">
        <v>2</v>
      </c>
      <c r="G1203" s="210">
        <v>1</v>
      </c>
      <c r="H1203" s="211">
        <v>1204.5</v>
      </c>
      <c r="I1203" s="211">
        <v>61.78</v>
      </c>
      <c r="J1203" s="211">
        <v>634.9</v>
      </c>
      <c r="K1203" s="211">
        <f t="shared" si="398"/>
        <v>19230.7</v>
      </c>
      <c r="L1203" s="211">
        <v>0</v>
      </c>
      <c r="M1203" s="211">
        <v>0</v>
      </c>
      <c r="N1203" s="211">
        <v>0</v>
      </c>
      <c r="O1203" s="211">
        <f>IFERROR(
  IF(LOOKUP(2,1/($R$16:$R1203&lt;&gt;""),$R$16:$R1203)="12.2026",
    VLOOKUP(LOOKUP(2,1/($B$16:$B1203&lt;&gt;""),$B$16:$B1203), [1]Лист1!$C$12:$D$1205, 2, 0),
  IF(LOOKUP(2,1/($R$16:$R1203&lt;&gt;""),$R$16:$R1203)="12.2027",
    VLOOKUP(LOOKUP(2,1/($B$16:$B1203&lt;&gt;""),$B$16:$B1203), [1]Лист1!$C$1209:$D$2016, 2, 0),
  IF(LOOKUP(2,1/($R$16:$R1203&lt;&gt;""),$R$16:$R1203)="12.2028",
    VLOOKUP(LOOKUP(2,1/($B$16:$B1203&lt;&gt;""),$B$16:$B1203), [1]Лист1!$C$2020:$D$2907, 2, 0),
  ""))), "")</f>
        <v>19230.7</v>
      </c>
      <c r="P1203" s="211">
        <f t="shared" si="399"/>
        <v>15.96571191365712</v>
      </c>
      <c r="Q1203" s="211">
        <v>9673</v>
      </c>
      <c r="R1203" s="218" t="s">
        <v>565</v>
      </c>
    </row>
    <row r="1204" spans="1:21" ht="30" customHeight="1" x14ac:dyDescent="0.25">
      <c r="A1204" s="212">
        <f>IF(B1204&lt;&gt;"",MAX(A$1:A1203)+1,"")</f>
        <v>1077</v>
      </c>
      <c r="B1204" s="223" t="s">
        <v>1073</v>
      </c>
      <c r="C1204" s="212">
        <v>1957</v>
      </c>
      <c r="D1204" s="212" t="s">
        <v>1844</v>
      </c>
      <c r="E1204" s="212" t="s">
        <v>16</v>
      </c>
      <c r="F1204" s="210">
        <v>3</v>
      </c>
      <c r="G1204" s="210">
        <v>2</v>
      </c>
      <c r="H1204" s="211">
        <v>2065.9</v>
      </c>
      <c r="I1204" s="211">
        <v>114.3</v>
      </c>
      <c r="J1204" s="211">
        <v>861.8</v>
      </c>
      <c r="K1204" s="211">
        <f t="shared" si="398"/>
        <v>40747</v>
      </c>
      <c r="L1204" s="211">
        <v>0</v>
      </c>
      <c r="M1204" s="211">
        <v>0</v>
      </c>
      <c r="N1204" s="211">
        <v>0</v>
      </c>
      <c r="O1204" s="211">
        <f>IFERROR(
  IF(LOOKUP(2,1/($R$16:$R1204&lt;&gt;""),$R$16:$R1204)="12.2026",
    VLOOKUP(LOOKUP(2,1/($B$16:$B1204&lt;&gt;""),$B$16:$B1204), [1]Лист1!$C$12:$D$1205, 2, 0),
  IF(LOOKUP(2,1/($R$16:$R1204&lt;&gt;""),$R$16:$R1204)="12.2027",
    VLOOKUP(LOOKUP(2,1/($B$16:$B1204&lt;&gt;""),$B$16:$B1204), [1]Лист1!$C$1209:$D$2016, 2, 0),
  IF(LOOKUP(2,1/($R$16:$R1204&lt;&gt;""),$R$16:$R1204)="12.2028",
    VLOOKUP(LOOKUP(2,1/($B$16:$B1204&lt;&gt;""),$B$16:$B1204), [1]Лист1!$C$2020:$D$2907, 2, 0),
  ""))), "")</f>
        <v>40747</v>
      </c>
      <c r="P1204" s="211">
        <f t="shared" si="399"/>
        <v>19.723607144585895</v>
      </c>
      <c r="Q1204" s="211">
        <v>9673</v>
      </c>
      <c r="R1204" s="218" t="s">
        <v>565</v>
      </c>
      <c r="S1204" s="49"/>
      <c r="T1204" s="49"/>
      <c r="U1204" s="49"/>
    </row>
    <row r="1205" spans="1:21" s="21" customFormat="1" ht="30" customHeight="1" x14ac:dyDescent="0.25">
      <c r="A1205" s="212">
        <f>IF(B1205&lt;&gt;"",MAX(A$1:A1204)+1,"")</f>
        <v>1078</v>
      </c>
      <c r="B1205" s="223" t="s">
        <v>1074</v>
      </c>
      <c r="C1205" s="213">
        <v>1953</v>
      </c>
      <c r="D1205" s="212" t="s">
        <v>1844</v>
      </c>
      <c r="E1205" s="213" t="s">
        <v>16</v>
      </c>
      <c r="F1205" s="210">
        <v>2</v>
      </c>
      <c r="G1205" s="210">
        <v>2</v>
      </c>
      <c r="H1205" s="211">
        <v>1377.19</v>
      </c>
      <c r="I1205" s="211">
        <v>0</v>
      </c>
      <c r="J1205" s="211">
        <v>789.3</v>
      </c>
      <c r="K1205" s="211">
        <f t="shared" si="398"/>
        <v>19973.580000000002</v>
      </c>
      <c r="L1205" s="211">
        <v>0</v>
      </c>
      <c r="M1205" s="211">
        <v>0</v>
      </c>
      <c r="N1205" s="211">
        <v>0</v>
      </c>
      <c r="O1205" s="211">
        <f>IFERROR(
  IF(LOOKUP(2,1/($R$16:$R1205&lt;&gt;""),$R$16:$R1205)="12.2026",
    VLOOKUP(LOOKUP(2,1/($B$16:$B1205&lt;&gt;""),$B$16:$B1205), [1]Лист1!$C$12:$D$1205, 2, 0),
  IF(LOOKUP(2,1/($R$16:$R1205&lt;&gt;""),$R$16:$R1205)="12.2027",
    VLOOKUP(LOOKUP(2,1/($B$16:$B1205&lt;&gt;""),$B$16:$B1205), [1]Лист1!$C$1209:$D$2016, 2, 0),
  IF(LOOKUP(2,1/($R$16:$R1205&lt;&gt;""),$R$16:$R1205)="12.2028",
    VLOOKUP(LOOKUP(2,1/($B$16:$B1205&lt;&gt;""),$B$16:$B1205), [1]Лист1!$C$2020:$D$2907, 2, 0),
  ""))), "")</f>
        <v>19973.580000000002</v>
      </c>
      <c r="P1205" s="211">
        <f t="shared" si="399"/>
        <v>14.503140452660853</v>
      </c>
      <c r="Q1205" s="211">
        <v>9673</v>
      </c>
      <c r="R1205" s="218" t="s">
        <v>565</v>
      </c>
      <c r="S1205" s="38"/>
      <c r="T1205" s="20"/>
      <c r="U1205" s="20"/>
    </row>
    <row r="1206" spans="1:21" s="21" customFormat="1" ht="30" customHeight="1" x14ac:dyDescent="0.25">
      <c r="A1206" s="212">
        <f>IF(B1206&lt;&gt;"",MAX(A$1:A1205)+1,"")</f>
        <v>1079</v>
      </c>
      <c r="B1206" s="223" t="s">
        <v>1075</v>
      </c>
      <c r="C1206" s="213">
        <v>1953</v>
      </c>
      <c r="D1206" s="212" t="s">
        <v>1844</v>
      </c>
      <c r="E1206" s="213" t="s">
        <v>16</v>
      </c>
      <c r="F1206" s="210">
        <v>2</v>
      </c>
      <c r="G1206" s="210">
        <v>2</v>
      </c>
      <c r="H1206" s="211">
        <v>1798.6</v>
      </c>
      <c r="I1206" s="211">
        <v>162.80000000000001</v>
      </c>
      <c r="J1206" s="211">
        <v>684.35</v>
      </c>
      <c r="K1206" s="211">
        <f t="shared" si="398"/>
        <v>15121.12</v>
      </c>
      <c r="L1206" s="211">
        <v>0</v>
      </c>
      <c r="M1206" s="211">
        <v>0</v>
      </c>
      <c r="N1206" s="211">
        <v>0</v>
      </c>
      <c r="O1206" s="211">
        <f>IFERROR(
  IF(LOOKUP(2,1/($R$16:$R1206&lt;&gt;""),$R$16:$R1206)="12.2026",
    VLOOKUP(LOOKUP(2,1/($B$16:$B1206&lt;&gt;""),$B$16:$B1206), [1]Лист1!$C$12:$D$1205, 2, 0),
  IF(LOOKUP(2,1/($R$16:$R1206&lt;&gt;""),$R$16:$R1206)="12.2027",
    VLOOKUP(LOOKUP(2,1/($B$16:$B1206&lt;&gt;""),$B$16:$B1206), [1]Лист1!$C$1209:$D$2016, 2, 0),
  IF(LOOKUP(2,1/($R$16:$R1206&lt;&gt;""),$R$16:$R1206)="12.2028",
    VLOOKUP(LOOKUP(2,1/($B$16:$B1206&lt;&gt;""),$B$16:$B1206), [1]Лист1!$C$2020:$D$2907, 2, 0),
  ""))), "")</f>
        <v>15121.12</v>
      </c>
      <c r="P1206" s="211">
        <f t="shared" si="399"/>
        <v>8.4071611253196945</v>
      </c>
      <c r="Q1206" s="211">
        <v>9673</v>
      </c>
      <c r="R1206" s="218" t="s">
        <v>565</v>
      </c>
      <c r="S1206" s="38"/>
      <c r="T1206" s="20"/>
      <c r="U1206" s="20"/>
    </row>
    <row r="1207" spans="1:21" s="21" customFormat="1" ht="30" customHeight="1" x14ac:dyDescent="0.25">
      <c r="A1207" s="212">
        <f>IF(B1207&lt;&gt;"",MAX(A$1:A1206)+1,"")</f>
        <v>1080</v>
      </c>
      <c r="B1207" s="223" t="s">
        <v>1076</v>
      </c>
      <c r="C1207" s="212">
        <v>1952</v>
      </c>
      <c r="D1207" s="212" t="s">
        <v>1844</v>
      </c>
      <c r="E1207" s="212" t="s">
        <v>16</v>
      </c>
      <c r="F1207" s="210">
        <v>2</v>
      </c>
      <c r="G1207" s="210">
        <v>1</v>
      </c>
      <c r="H1207" s="211">
        <v>901.67</v>
      </c>
      <c r="I1207" s="211">
        <v>567.70000000000005</v>
      </c>
      <c r="J1207" s="211">
        <v>380.7</v>
      </c>
      <c r="K1207" s="211">
        <f t="shared" si="398"/>
        <v>11570.04</v>
      </c>
      <c r="L1207" s="211">
        <v>0</v>
      </c>
      <c r="M1207" s="211">
        <v>0</v>
      </c>
      <c r="N1207" s="211">
        <v>0</v>
      </c>
      <c r="O1207" s="211">
        <f>IFERROR(
  IF(LOOKUP(2,1/($R$16:$R1207&lt;&gt;""),$R$16:$R1207)="12.2026",
    VLOOKUP(LOOKUP(2,1/($B$16:$B1207&lt;&gt;""),$B$16:$B1207), [1]Лист1!$C$12:$D$1205, 2, 0),
  IF(LOOKUP(2,1/($R$16:$R1207&lt;&gt;""),$R$16:$R1207)="12.2027",
    VLOOKUP(LOOKUP(2,1/($B$16:$B1207&lt;&gt;""),$B$16:$B1207), [1]Лист1!$C$1209:$D$2016, 2, 0),
  IF(LOOKUP(2,1/($R$16:$R1207&lt;&gt;""),$R$16:$R1207)="12.2028",
    VLOOKUP(LOOKUP(2,1/($B$16:$B1207&lt;&gt;""),$B$16:$B1207), [1]Лист1!$C$2020:$D$2907, 2, 0),
  ""))), "")</f>
        <v>11570.04</v>
      </c>
      <c r="P1207" s="211">
        <f t="shared" si="399"/>
        <v>12.831789900961551</v>
      </c>
      <c r="Q1207" s="211">
        <v>9673</v>
      </c>
      <c r="R1207" s="218" t="s">
        <v>565</v>
      </c>
      <c r="S1207" s="38"/>
      <c r="T1207" s="20"/>
      <c r="U1207" s="20"/>
    </row>
    <row r="1208" spans="1:21" ht="30" customHeight="1" x14ac:dyDescent="0.25">
      <c r="A1208" s="212">
        <f>IF(B1208&lt;&gt;"",MAX(A$1:A1207)+1,"")</f>
        <v>1081</v>
      </c>
      <c r="B1208" s="223" t="s">
        <v>1077</v>
      </c>
      <c r="C1208" s="213">
        <v>1952</v>
      </c>
      <c r="D1208" s="212" t="s">
        <v>1844</v>
      </c>
      <c r="E1208" s="213" t="s">
        <v>16</v>
      </c>
      <c r="F1208" s="210">
        <v>2</v>
      </c>
      <c r="G1208" s="210">
        <v>1</v>
      </c>
      <c r="H1208" s="211">
        <v>1091.8</v>
      </c>
      <c r="I1208" s="211">
        <v>0</v>
      </c>
      <c r="J1208" s="211">
        <v>489.5</v>
      </c>
      <c r="K1208" s="211">
        <f t="shared" si="398"/>
        <v>12646.79</v>
      </c>
      <c r="L1208" s="211">
        <v>0</v>
      </c>
      <c r="M1208" s="211">
        <v>0</v>
      </c>
      <c r="N1208" s="211">
        <v>0</v>
      </c>
      <c r="O1208" s="211">
        <f>IFERROR(
  IF(LOOKUP(2,1/($R$16:$R1208&lt;&gt;""),$R$16:$R1208)="12.2026",
    VLOOKUP(LOOKUP(2,1/($B$16:$B1208&lt;&gt;""),$B$16:$B1208), [1]Лист1!$C$12:$D$1205, 2, 0),
  IF(LOOKUP(2,1/($R$16:$R1208&lt;&gt;""),$R$16:$R1208)="12.2027",
    VLOOKUP(LOOKUP(2,1/($B$16:$B1208&lt;&gt;""),$B$16:$B1208), [1]Лист1!$C$1209:$D$2016, 2, 0),
  IF(LOOKUP(2,1/($R$16:$R1208&lt;&gt;""),$R$16:$R1208)="12.2028",
    VLOOKUP(LOOKUP(2,1/($B$16:$B1208&lt;&gt;""),$B$16:$B1208), [1]Лист1!$C$2020:$D$2907, 2, 0),
  ""))), "")</f>
        <v>12646.79</v>
      </c>
      <c r="P1208" s="211">
        <f t="shared" si="399"/>
        <v>11.58343103132442</v>
      </c>
      <c r="Q1208" s="211">
        <v>9673</v>
      </c>
      <c r="R1208" s="218" t="s">
        <v>565</v>
      </c>
    </row>
    <row r="1209" spans="1:21" ht="30" customHeight="1" x14ac:dyDescent="0.25">
      <c r="A1209" s="212">
        <f>IF(B1209&lt;&gt;"",MAX(A$1:A1208)+1,"")</f>
        <v>1082</v>
      </c>
      <c r="B1209" s="223" t="s">
        <v>1078</v>
      </c>
      <c r="C1209" s="213">
        <v>1951</v>
      </c>
      <c r="D1209" s="212" t="s">
        <v>1844</v>
      </c>
      <c r="E1209" s="213" t="s">
        <v>16</v>
      </c>
      <c r="F1209" s="210">
        <v>2</v>
      </c>
      <c r="G1209" s="210">
        <v>1</v>
      </c>
      <c r="H1209" s="211">
        <v>965.8</v>
      </c>
      <c r="I1209" s="211">
        <v>54.5</v>
      </c>
      <c r="J1209" s="211">
        <v>488</v>
      </c>
      <c r="K1209" s="211">
        <f t="shared" si="398"/>
        <v>12581.89</v>
      </c>
      <c r="L1209" s="211">
        <v>0</v>
      </c>
      <c r="M1209" s="211">
        <v>0</v>
      </c>
      <c r="N1209" s="211">
        <v>0</v>
      </c>
      <c r="O1209" s="211">
        <f>IFERROR(
  IF(LOOKUP(2,1/($R$16:$R1209&lt;&gt;""),$R$16:$R1209)="12.2026",
    VLOOKUP(LOOKUP(2,1/($B$16:$B1209&lt;&gt;""),$B$16:$B1209), [1]Лист1!$C$12:$D$1205, 2, 0),
  IF(LOOKUP(2,1/($R$16:$R1209&lt;&gt;""),$R$16:$R1209)="12.2027",
    VLOOKUP(LOOKUP(2,1/($B$16:$B1209&lt;&gt;""),$B$16:$B1209), [1]Лист1!$C$1209:$D$2016, 2, 0),
  IF(LOOKUP(2,1/($R$16:$R1209&lt;&gt;""),$R$16:$R1209)="12.2028",
    VLOOKUP(LOOKUP(2,1/($B$16:$B1209&lt;&gt;""),$B$16:$B1209), [1]Лист1!$C$2020:$D$2907, 2, 0),
  ""))), "")</f>
        <v>12581.89</v>
      </c>
      <c r="P1209" s="211">
        <f t="shared" si="399"/>
        <v>13.027428038931456</v>
      </c>
      <c r="Q1209" s="211">
        <v>9673</v>
      </c>
      <c r="R1209" s="218" t="s">
        <v>565</v>
      </c>
      <c r="S1209" s="49"/>
      <c r="T1209" s="49"/>
      <c r="U1209" s="49"/>
    </row>
    <row r="1210" spans="1:21" s="21" customFormat="1" ht="30" customHeight="1" x14ac:dyDescent="0.25">
      <c r="A1210" s="212">
        <f>IF(B1210&lt;&gt;"",MAX(A$1:A1209)+1,"")</f>
        <v>1083</v>
      </c>
      <c r="B1210" s="223" t="s">
        <v>1079</v>
      </c>
      <c r="C1210" s="56">
        <v>1958</v>
      </c>
      <c r="D1210" s="212" t="s">
        <v>1844</v>
      </c>
      <c r="E1210" s="213" t="s">
        <v>16</v>
      </c>
      <c r="F1210" s="210">
        <v>3</v>
      </c>
      <c r="G1210" s="210">
        <v>2</v>
      </c>
      <c r="H1210" s="211">
        <v>2592.39</v>
      </c>
      <c r="I1210" s="211">
        <v>183.6</v>
      </c>
      <c r="J1210" s="211">
        <v>1061.2</v>
      </c>
      <c r="K1210" s="211">
        <f t="shared" si="398"/>
        <v>55209.11</v>
      </c>
      <c r="L1210" s="211">
        <v>0</v>
      </c>
      <c r="M1210" s="211">
        <v>0</v>
      </c>
      <c r="N1210" s="211">
        <v>0</v>
      </c>
      <c r="O1210" s="211">
        <f>IFERROR(
  IF(LOOKUP(2,1/($R$16:$R1210&lt;&gt;""),$R$16:$R1210)="12.2026",
    VLOOKUP(LOOKUP(2,1/($B$16:$B1210&lt;&gt;""),$B$16:$B1210), [1]Лист1!$C$12:$D$1205, 2, 0),
  IF(LOOKUP(2,1/($R$16:$R1210&lt;&gt;""),$R$16:$R1210)="12.2027",
    VLOOKUP(LOOKUP(2,1/($B$16:$B1210&lt;&gt;""),$B$16:$B1210), [1]Лист1!$C$1209:$D$2016, 2, 0),
  IF(LOOKUP(2,1/($R$16:$R1210&lt;&gt;""),$R$16:$R1210)="12.2028",
    VLOOKUP(LOOKUP(2,1/($B$16:$B1210&lt;&gt;""),$B$16:$B1210), [1]Лист1!$C$2020:$D$2907, 2, 0),
  ""))), "")</f>
        <v>55209.11</v>
      </c>
      <c r="P1210" s="211">
        <f t="shared" si="399"/>
        <v>21.29660660625909</v>
      </c>
      <c r="Q1210" s="211">
        <v>9673</v>
      </c>
      <c r="R1210" s="218" t="s">
        <v>565</v>
      </c>
      <c r="S1210" s="38"/>
      <c r="T1210" s="20"/>
      <c r="U1210" s="20"/>
    </row>
    <row r="1211" spans="1:21" s="21" customFormat="1" ht="30" customHeight="1" x14ac:dyDescent="0.25">
      <c r="A1211" s="212">
        <f>IF(B1211&lt;&gt;"",MAX(A$1:A1210)+1,"")</f>
        <v>1084</v>
      </c>
      <c r="B1211" s="223" t="s">
        <v>1080</v>
      </c>
      <c r="C1211" s="213">
        <v>1951</v>
      </c>
      <c r="D1211" s="212" t="s">
        <v>1844</v>
      </c>
      <c r="E1211" s="213" t="s">
        <v>16</v>
      </c>
      <c r="F1211" s="210">
        <v>2</v>
      </c>
      <c r="G1211" s="210">
        <v>1</v>
      </c>
      <c r="H1211" s="211">
        <v>974.13</v>
      </c>
      <c r="I1211" s="211">
        <v>0</v>
      </c>
      <c r="J1211" s="211">
        <v>383.63</v>
      </c>
      <c r="K1211" s="211">
        <f t="shared" ref="K1211" si="407">SUM(L1211:O1211)</f>
        <v>8972.5400000000009</v>
      </c>
      <c r="L1211" s="211">
        <v>0</v>
      </c>
      <c r="M1211" s="211">
        <v>0</v>
      </c>
      <c r="N1211" s="211">
        <v>0</v>
      </c>
      <c r="O1211" s="211">
        <f>IFERROR(
  IF(LOOKUP(2,1/($R$16:$R1211&lt;&gt;""),$R$16:$R1211)="12.2026",
    VLOOKUP(LOOKUP(2,1/($B$16:$B1211&lt;&gt;""),$B$16:$B1211), [1]Лист1!$C$12:$D$1205, 2, 0),
  IF(LOOKUP(2,1/($R$16:$R1211&lt;&gt;""),$R$16:$R1211)="12.2027",
    VLOOKUP(LOOKUP(2,1/($B$16:$B1211&lt;&gt;""),$B$16:$B1211), [1]Лист1!$C$1209:$D$2016, 2, 0),
  IF(LOOKUP(2,1/($R$16:$R1211&lt;&gt;""),$R$16:$R1211)="12.2028",
    VLOOKUP(LOOKUP(2,1/($B$16:$B1211&lt;&gt;""),$B$16:$B1211), [1]Лист1!$C$2020:$D$2907, 2, 0),
  ""))), "")</f>
        <v>8972.5400000000009</v>
      </c>
      <c r="P1211" s="211">
        <f t="shared" si="397"/>
        <v>9.2108240173282834</v>
      </c>
      <c r="Q1211" s="211">
        <v>9673</v>
      </c>
      <c r="R1211" s="218" t="s">
        <v>565</v>
      </c>
      <c r="S1211" s="38"/>
      <c r="T1211" s="20"/>
      <c r="U1211" s="20"/>
    </row>
    <row r="1212" spans="1:21" s="21" customFormat="1" ht="30" customHeight="1" x14ac:dyDescent="0.25">
      <c r="A1212" s="212">
        <f>IF(B1212&lt;&gt;"",MAX(A$1:A1211)+1,"")</f>
        <v>1085</v>
      </c>
      <c r="B1212" s="58" t="s">
        <v>1083</v>
      </c>
      <c r="C1212" s="213" t="s">
        <v>1639</v>
      </c>
      <c r="D1212" s="212" t="s">
        <v>1844</v>
      </c>
      <c r="E1212" s="212" t="s">
        <v>16</v>
      </c>
      <c r="F1212" s="210">
        <v>2</v>
      </c>
      <c r="G1212" s="210">
        <v>2</v>
      </c>
      <c r="H1212" s="211">
        <v>707.77</v>
      </c>
      <c r="I1212" s="211">
        <v>21.2</v>
      </c>
      <c r="J1212" s="211">
        <v>625.29999999999995</v>
      </c>
      <c r="K1212" s="211">
        <f t="shared" ref="K1212:K1243" si="408">SUM(L1212:O1212)</f>
        <v>33576.9</v>
      </c>
      <c r="L1212" s="211">
        <v>0</v>
      </c>
      <c r="M1212" s="211">
        <v>0</v>
      </c>
      <c r="N1212" s="211">
        <v>0</v>
      </c>
      <c r="O1212" s="211">
        <f>IFERROR(
  IF(LOOKUP(2,1/($R$16:$R1212&lt;&gt;""),$R$16:$R1212)="12.2026",
    VLOOKUP(LOOKUP(2,1/($B$16:$B1212&lt;&gt;""),$B$16:$B1212), [1]Лист1!$C$12:$D$1205, 2, 0),
  IF(LOOKUP(2,1/($R$16:$R1212&lt;&gt;""),$R$16:$R1212)="12.2027",
    VLOOKUP(LOOKUP(2,1/($B$16:$B1212&lt;&gt;""),$B$16:$B1212), [1]Лист1!$C$1209:$D$2016, 2, 0),
  IF(LOOKUP(2,1/($R$16:$R1212&lt;&gt;""),$R$16:$R1212)="12.2028",
    VLOOKUP(LOOKUP(2,1/($B$16:$B1212&lt;&gt;""),$B$16:$B1212), [1]Лист1!$C$2020:$D$2907, 2, 0),
  ""))), "")</f>
        <v>33576.9</v>
      </c>
      <c r="P1212" s="211">
        <f t="shared" ref="P1212:P1243" si="409">K1212/H1212</f>
        <v>47.440411433092677</v>
      </c>
      <c r="Q1212" s="211">
        <v>9673</v>
      </c>
      <c r="R1212" s="218" t="s">
        <v>565</v>
      </c>
      <c r="S1212" s="38"/>
      <c r="T1212" s="20"/>
      <c r="U1212" s="20"/>
    </row>
    <row r="1213" spans="1:21" ht="30" customHeight="1" x14ac:dyDescent="0.25">
      <c r="A1213" s="212">
        <f>IF(B1213&lt;&gt;"",MAX(A$1:A1212)+1,"")</f>
        <v>1086</v>
      </c>
      <c r="B1213" s="58" t="s">
        <v>150</v>
      </c>
      <c r="C1213" s="213">
        <v>1917</v>
      </c>
      <c r="D1213" s="212" t="s">
        <v>1844</v>
      </c>
      <c r="E1213" s="213" t="s">
        <v>16</v>
      </c>
      <c r="F1213" s="210">
        <v>2</v>
      </c>
      <c r="G1213" s="210">
        <v>1</v>
      </c>
      <c r="H1213" s="211">
        <v>425.7</v>
      </c>
      <c r="I1213" s="211">
        <v>0</v>
      </c>
      <c r="J1213" s="211">
        <v>402.3</v>
      </c>
      <c r="K1213" s="211">
        <f t="shared" si="408"/>
        <v>9811.34</v>
      </c>
      <c r="L1213" s="211">
        <v>0</v>
      </c>
      <c r="M1213" s="211">
        <v>0</v>
      </c>
      <c r="N1213" s="211">
        <v>0</v>
      </c>
      <c r="O1213" s="211">
        <f>IFERROR(
  IF(LOOKUP(2,1/($R$16:$R1213&lt;&gt;""),$R$16:$R1213)="12.2026",
    VLOOKUP(LOOKUP(2,1/($B$16:$B1213&lt;&gt;""),$B$16:$B1213), [1]Лист1!$C$12:$D$1205, 2, 0),
  IF(LOOKUP(2,1/($R$16:$R1213&lt;&gt;""),$R$16:$R1213)="12.2027",
    VLOOKUP(LOOKUP(2,1/($B$16:$B1213&lt;&gt;""),$B$16:$B1213), [1]Лист1!$C$1209:$D$2016, 2, 0),
  IF(LOOKUP(2,1/($R$16:$R1213&lt;&gt;""),$R$16:$R1213)="12.2028",
    VLOOKUP(LOOKUP(2,1/($B$16:$B1213&lt;&gt;""),$B$16:$B1213), [1]Лист1!$C$2020:$D$2907, 2, 0),
  ""))), "")</f>
        <v>9811.34</v>
      </c>
      <c r="P1213" s="211">
        <f t="shared" si="409"/>
        <v>23.047545219638245</v>
      </c>
      <c r="Q1213" s="211">
        <v>9673</v>
      </c>
      <c r="R1213" s="218" t="s">
        <v>565</v>
      </c>
      <c r="S1213" s="49"/>
      <c r="T1213" s="49"/>
      <c r="U1213" s="49"/>
    </row>
    <row r="1214" spans="1:21" ht="30" customHeight="1" x14ac:dyDescent="0.25">
      <c r="A1214" s="212">
        <f>IF(B1214&lt;&gt;"",MAX(A$1:A1213)+1,"")</f>
        <v>1087</v>
      </c>
      <c r="B1214" s="58" t="s">
        <v>151</v>
      </c>
      <c r="C1214" s="213">
        <v>1917</v>
      </c>
      <c r="D1214" s="212" t="s">
        <v>1844</v>
      </c>
      <c r="E1214" s="213" t="s">
        <v>16</v>
      </c>
      <c r="F1214" s="210">
        <v>2</v>
      </c>
      <c r="G1214" s="210">
        <v>1</v>
      </c>
      <c r="H1214" s="211">
        <v>307.3</v>
      </c>
      <c r="I1214" s="211">
        <v>0</v>
      </c>
      <c r="J1214" s="211">
        <v>281.39999999999998</v>
      </c>
      <c r="K1214" s="211">
        <f t="shared" si="408"/>
        <v>886895.20000000007</v>
      </c>
      <c r="L1214" s="211">
        <v>0</v>
      </c>
      <c r="M1214" s="211">
        <v>0</v>
      </c>
      <c r="N1214" s="211">
        <v>0</v>
      </c>
      <c r="O1214" s="211">
        <f>IFERROR(
  IF(LOOKUP(2,1/($R$16:$R1214&lt;&gt;""),$R$16:$R1214)="12.2026",
    VLOOKUP(LOOKUP(2,1/($B$16:$B1214&lt;&gt;""),$B$16:$B1214), [1]Лист1!$C$12:$D$1205, 2, 0),
  IF(LOOKUP(2,1/($R$16:$R1214&lt;&gt;""),$R$16:$R1214)="12.2027",
    VLOOKUP(LOOKUP(2,1/($B$16:$B1214&lt;&gt;""),$B$16:$B1214), [1]Лист1!$C$1209:$D$2016, 2, 0),
  IF(LOOKUP(2,1/($R$16:$R1214&lt;&gt;""),$R$16:$R1214)="12.2028",
    VLOOKUP(LOOKUP(2,1/($B$16:$B1214&lt;&gt;""),$B$16:$B1214), [1]Лист1!$C$2020:$D$2907, 2, 0),
  ""))), "")</f>
        <v>886895.20000000007</v>
      </c>
      <c r="P1214" s="211">
        <f t="shared" si="409"/>
        <v>2886.0891636836968</v>
      </c>
      <c r="Q1214" s="211">
        <v>9673</v>
      </c>
      <c r="R1214" s="218" t="s">
        <v>564</v>
      </c>
    </row>
    <row r="1215" spans="1:21" ht="30" customHeight="1" x14ac:dyDescent="0.25">
      <c r="A1215" s="212">
        <f>IF(B1215&lt;&gt;"",MAX(A$1:A1214)+1,"")</f>
        <v>1088</v>
      </c>
      <c r="B1215" s="223" t="s">
        <v>1084</v>
      </c>
      <c r="C1215" s="212">
        <v>1959</v>
      </c>
      <c r="D1215" s="212" t="s">
        <v>1844</v>
      </c>
      <c r="E1215" s="212" t="s">
        <v>16</v>
      </c>
      <c r="F1215" s="212">
        <v>2</v>
      </c>
      <c r="G1215" s="212">
        <v>1</v>
      </c>
      <c r="H1215" s="211">
        <v>300.2</v>
      </c>
      <c r="I1215" s="211">
        <v>0</v>
      </c>
      <c r="J1215" s="211">
        <v>190</v>
      </c>
      <c r="K1215" s="211">
        <f t="shared" si="408"/>
        <v>13484.03</v>
      </c>
      <c r="L1215" s="211">
        <v>0</v>
      </c>
      <c r="M1215" s="211">
        <v>0</v>
      </c>
      <c r="N1215" s="211">
        <v>0</v>
      </c>
      <c r="O1215" s="211">
        <f>IFERROR(
  IF(LOOKUP(2,1/($R$16:$R1215&lt;&gt;""),$R$16:$R1215)="12.2026",
    VLOOKUP(LOOKUP(2,1/($B$16:$B1215&lt;&gt;""),$B$16:$B1215), [1]Лист1!$C$12:$D$1205, 2, 0),
  IF(LOOKUP(2,1/($R$16:$R1215&lt;&gt;""),$R$16:$R1215)="12.2027",
    VLOOKUP(LOOKUP(2,1/($B$16:$B1215&lt;&gt;""),$B$16:$B1215), [1]Лист1!$C$1209:$D$2016, 2, 0),
  IF(LOOKUP(2,1/($R$16:$R1215&lt;&gt;""),$R$16:$R1215)="12.2028",
    VLOOKUP(LOOKUP(2,1/($B$16:$B1215&lt;&gt;""),$B$16:$B1215), [1]Лист1!$C$2020:$D$2907, 2, 0),
  ""))), "")</f>
        <v>13484.03</v>
      </c>
      <c r="P1215" s="211">
        <f t="shared" si="409"/>
        <v>44.916822118587611</v>
      </c>
      <c r="Q1215" s="211">
        <v>9673</v>
      </c>
      <c r="R1215" s="218" t="s">
        <v>565</v>
      </c>
      <c r="S1215" s="49"/>
      <c r="T1215" s="49"/>
      <c r="U1215" s="49"/>
    </row>
    <row r="1216" spans="1:21" s="21" customFormat="1" ht="30" customHeight="1" x14ac:dyDescent="0.25">
      <c r="A1216" s="212">
        <f>IF(B1216&lt;&gt;"",MAX(A$1:A1215)+1,"")</f>
        <v>1089</v>
      </c>
      <c r="B1216" s="58" t="s">
        <v>1085</v>
      </c>
      <c r="C1216" s="213" t="s">
        <v>1640</v>
      </c>
      <c r="D1216" s="212" t="s">
        <v>1844</v>
      </c>
      <c r="E1216" s="212" t="s">
        <v>16</v>
      </c>
      <c r="F1216" s="210">
        <v>2</v>
      </c>
      <c r="G1216" s="210">
        <v>2</v>
      </c>
      <c r="H1216" s="211">
        <v>499.7</v>
      </c>
      <c r="I1216" s="211">
        <v>0</v>
      </c>
      <c r="J1216" s="211">
        <v>453.8</v>
      </c>
      <c r="K1216" s="211">
        <f t="shared" si="408"/>
        <v>11620.9</v>
      </c>
      <c r="L1216" s="211">
        <v>0</v>
      </c>
      <c r="M1216" s="211">
        <v>0</v>
      </c>
      <c r="N1216" s="211">
        <v>0</v>
      </c>
      <c r="O1216" s="211">
        <f>IFERROR(
  IF(LOOKUP(2,1/($R$16:$R1216&lt;&gt;""),$R$16:$R1216)="12.2026",
    VLOOKUP(LOOKUP(2,1/($B$16:$B1216&lt;&gt;""),$B$16:$B1216), [1]Лист1!$C$12:$D$1205, 2, 0),
  IF(LOOKUP(2,1/($R$16:$R1216&lt;&gt;""),$R$16:$R1216)="12.2027",
    VLOOKUP(LOOKUP(2,1/($B$16:$B1216&lt;&gt;""),$B$16:$B1216), [1]Лист1!$C$1209:$D$2016, 2, 0),
  IF(LOOKUP(2,1/($R$16:$R1216&lt;&gt;""),$R$16:$R1216)="12.2028",
    VLOOKUP(LOOKUP(2,1/($B$16:$B1216&lt;&gt;""),$B$16:$B1216), [1]Лист1!$C$2020:$D$2907, 2, 0),
  ""))), "")</f>
        <v>11620.9</v>
      </c>
      <c r="P1216" s="211">
        <f t="shared" si="409"/>
        <v>23.255753452071243</v>
      </c>
      <c r="Q1216" s="211">
        <v>9673</v>
      </c>
      <c r="R1216" s="218" t="s">
        <v>565</v>
      </c>
      <c r="S1216" s="38"/>
      <c r="T1216" s="20"/>
      <c r="U1216" s="20"/>
    </row>
    <row r="1217" spans="1:21" s="21" customFormat="1" ht="30" customHeight="1" x14ac:dyDescent="0.25">
      <c r="A1217" s="212">
        <f>IF(B1217&lt;&gt;"",MAX(A$1:A1216)+1,"")</f>
        <v>1090</v>
      </c>
      <c r="B1217" s="58" t="s">
        <v>1893</v>
      </c>
      <c r="C1217" s="213">
        <v>1917</v>
      </c>
      <c r="D1217" s="212" t="s">
        <v>1844</v>
      </c>
      <c r="E1217" s="212" t="s">
        <v>16</v>
      </c>
      <c r="F1217" s="210">
        <v>2</v>
      </c>
      <c r="G1217" s="210">
        <v>2</v>
      </c>
      <c r="H1217" s="211">
        <v>506.8</v>
      </c>
      <c r="I1217" s="211">
        <v>0</v>
      </c>
      <c r="J1217" s="211">
        <v>460.5</v>
      </c>
      <c r="K1217" s="211">
        <f t="shared" si="408"/>
        <v>718590.00999999989</v>
      </c>
      <c r="L1217" s="211">
        <v>0</v>
      </c>
      <c r="M1217" s="211">
        <v>0</v>
      </c>
      <c r="N1217" s="211">
        <v>0</v>
      </c>
      <c r="O1217" s="211">
        <f>IFERROR(
  IF(LOOKUP(2,1/($R$16:$R1217&lt;&gt;""),$R$16:$R1217)="12.2026",
    VLOOKUP(LOOKUP(2,1/($B$16:$B1217&lt;&gt;""),$B$16:$B1217), [1]Лист1!$C$12:$D$1205, 2, 0),
  IF(LOOKUP(2,1/($R$16:$R1217&lt;&gt;""),$R$16:$R1217)="12.2027",
    VLOOKUP(LOOKUP(2,1/($B$16:$B1217&lt;&gt;""),$B$16:$B1217), [1]Лист1!$C$1209:$D$2016, 2, 0),
  IF(LOOKUP(2,1/($R$16:$R1217&lt;&gt;""),$R$16:$R1217)="12.2028",
    VLOOKUP(LOOKUP(2,1/($B$16:$B1217&lt;&gt;""),$B$16:$B1217), [1]Лист1!$C$2020:$D$2907, 2, 0),
  ""))), "")</f>
        <v>718590.00999999989</v>
      </c>
      <c r="P1217" s="211">
        <f t="shared" si="409"/>
        <v>1417.8966258879241</v>
      </c>
      <c r="Q1217" s="211">
        <v>9673</v>
      </c>
      <c r="R1217" s="218" t="s">
        <v>565</v>
      </c>
      <c r="S1217" s="38"/>
      <c r="T1217" s="20"/>
      <c r="U1217" s="20"/>
    </row>
    <row r="1218" spans="1:21" s="21" customFormat="1" ht="30" customHeight="1" x14ac:dyDescent="0.25">
      <c r="A1218" s="212">
        <f>IF(B1218&lt;&gt;"",MAX(A$1:A1217)+1,"")</f>
        <v>1091</v>
      </c>
      <c r="B1218" s="58" t="s">
        <v>1086</v>
      </c>
      <c r="C1218" s="56">
        <v>1959</v>
      </c>
      <c r="D1218" s="212" t="s">
        <v>1844</v>
      </c>
      <c r="E1218" s="212" t="s">
        <v>16</v>
      </c>
      <c r="F1218" s="210">
        <v>2</v>
      </c>
      <c r="G1218" s="210">
        <v>1</v>
      </c>
      <c r="H1218" s="211">
        <v>281.8</v>
      </c>
      <c r="I1218" s="211">
        <v>0</v>
      </c>
      <c r="J1218" s="211">
        <v>281.8</v>
      </c>
      <c r="K1218" s="211">
        <f t="shared" si="408"/>
        <v>13484.03</v>
      </c>
      <c r="L1218" s="211">
        <v>0</v>
      </c>
      <c r="M1218" s="211">
        <v>0</v>
      </c>
      <c r="N1218" s="211">
        <v>0</v>
      </c>
      <c r="O1218" s="211">
        <f>IFERROR(
  IF(LOOKUP(2,1/($R$16:$R1218&lt;&gt;""),$R$16:$R1218)="12.2026",
    VLOOKUP(LOOKUP(2,1/($B$16:$B1218&lt;&gt;""),$B$16:$B1218), [1]Лист1!$C$12:$D$1205, 2, 0),
  IF(LOOKUP(2,1/($R$16:$R1218&lt;&gt;""),$R$16:$R1218)="12.2027",
    VLOOKUP(LOOKUP(2,1/($B$16:$B1218&lt;&gt;""),$B$16:$B1218), [1]Лист1!$C$1209:$D$2016, 2, 0),
  IF(LOOKUP(2,1/($R$16:$R1218&lt;&gt;""),$R$16:$R1218)="12.2028",
    VLOOKUP(LOOKUP(2,1/($B$16:$B1218&lt;&gt;""),$B$16:$B1218), [1]Лист1!$C$2020:$D$2907, 2, 0),
  ""))), "")</f>
        <v>13484.03</v>
      </c>
      <c r="P1218" s="211">
        <f t="shared" si="409"/>
        <v>47.849645138396028</v>
      </c>
      <c r="Q1218" s="211">
        <v>9673</v>
      </c>
      <c r="R1218" s="218" t="s">
        <v>565</v>
      </c>
      <c r="S1218" s="38"/>
      <c r="T1218" s="20"/>
      <c r="U1218" s="20"/>
    </row>
    <row r="1219" spans="1:21" s="21" customFormat="1" ht="30" customHeight="1" x14ac:dyDescent="0.25">
      <c r="A1219" s="212">
        <f>IF(B1219&lt;&gt;"",MAX(A$1:A1218)+1,"")</f>
        <v>1092</v>
      </c>
      <c r="B1219" s="58" t="s">
        <v>1087</v>
      </c>
      <c r="C1219" s="213" t="s">
        <v>1641</v>
      </c>
      <c r="D1219" s="212" t="s">
        <v>1844</v>
      </c>
      <c r="E1219" s="212" t="s">
        <v>16</v>
      </c>
      <c r="F1219" s="210">
        <v>2</v>
      </c>
      <c r="G1219" s="210">
        <v>2</v>
      </c>
      <c r="H1219" s="211">
        <v>503.3</v>
      </c>
      <c r="I1219" s="211">
        <v>0</v>
      </c>
      <c r="J1219" s="211">
        <v>458.4</v>
      </c>
      <c r="K1219" s="211">
        <f t="shared" si="408"/>
        <v>11559.97</v>
      </c>
      <c r="L1219" s="211">
        <v>0</v>
      </c>
      <c r="M1219" s="211">
        <v>0</v>
      </c>
      <c r="N1219" s="211">
        <v>0</v>
      </c>
      <c r="O1219" s="211">
        <f>IFERROR(
  IF(LOOKUP(2,1/($R$16:$R1219&lt;&gt;""),$R$16:$R1219)="12.2026",
    VLOOKUP(LOOKUP(2,1/($B$16:$B1219&lt;&gt;""),$B$16:$B1219), [1]Лист1!$C$12:$D$1205, 2, 0),
  IF(LOOKUP(2,1/($R$16:$R1219&lt;&gt;""),$R$16:$R1219)="12.2027",
    VLOOKUP(LOOKUP(2,1/($B$16:$B1219&lt;&gt;""),$B$16:$B1219), [1]Лист1!$C$1209:$D$2016, 2, 0),
  IF(LOOKUP(2,1/($R$16:$R1219&lt;&gt;""),$R$16:$R1219)="12.2028",
    VLOOKUP(LOOKUP(2,1/($B$16:$B1219&lt;&gt;""),$B$16:$B1219), [1]Лист1!$C$2020:$D$2907, 2, 0),
  ""))), "")</f>
        <v>11559.97</v>
      </c>
      <c r="P1219" s="211">
        <f t="shared" si="409"/>
        <v>22.968348897277963</v>
      </c>
      <c r="Q1219" s="211">
        <v>9673</v>
      </c>
      <c r="R1219" s="218" t="s">
        <v>565</v>
      </c>
      <c r="S1219" s="38"/>
      <c r="T1219" s="20"/>
      <c r="U1219" s="20"/>
    </row>
    <row r="1220" spans="1:21" ht="30" customHeight="1" x14ac:dyDescent="0.25">
      <c r="A1220" s="212">
        <f>IF(B1220&lt;&gt;"",MAX(A$1:A1219)+1,"")</f>
        <v>1093</v>
      </c>
      <c r="B1220" s="219" t="s">
        <v>152</v>
      </c>
      <c r="C1220" s="207">
        <v>1966</v>
      </c>
      <c r="D1220" s="198" t="s">
        <v>1844</v>
      </c>
      <c r="E1220" s="207" t="s">
        <v>16</v>
      </c>
      <c r="F1220" s="189">
        <v>2</v>
      </c>
      <c r="G1220" s="189">
        <v>2</v>
      </c>
      <c r="H1220" s="191">
        <v>796.42</v>
      </c>
      <c r="I1220" s="191">
        <v>0</v>
      </c>
      <c r="J1220" s="191">
        <v>721.03</v>
      </c>
      <c r="K1220" s="191">
        <f t="shared" si="408"/>
        <v>11254276.079999998</v>
      </c>
      <c r="L1220" s="191">
        <v>0</v>
      </c>
      <c r="M1220" s="191">
        <v>0</v>
      </c>
      <c r="N1220" s="191">
        <v>0</v>
      </c>
      <c r="O1220" s="211">
        <f>IFERROR(
  IF(LOOKUP(2,1/($R$16:$R1220&lt;&gt;""),$R$16:$R1220)="12.2026",
    VLOOKUP(LOOKUP(2,1/($B$16:$B1220&lt;&gt;""),$B$16:$B1220), [1]Лист1!$C$12:$D$1205, 2, 0),
  IF(LOOKUP(2,1/($R$16:$R1220&lt;&gt;""),$R$16:$R1220)="12.2027",
    VLOOKUP(LOOKUP(2,1/($B$16:$B1220&lt;&gt;""),$B$16:$B1220), [1]Лист1!$C$1209:$D$2016, 2, 0),
  IF(LOOKUP(2,1/($R$16:$R1220&lt;&gt;""),$R$16:$R1220)="12.2028",
    VLOOKUP(LOOKUP(2,1/($B$16:$B1220&lt;&gt;""),$B$16:$B1220), [1]Лист1!$C$2020:$D$2907, 2, 0),
  ""))), "")</f>
        <v>11254276.079999998</v>
      </c>
      <c r="P1220" s="191">
        <f t="shared" si="409"/>
        <v>14131.081690565277</v>
      </c>
      <c r="Q1220" s="191">
        <v>9673</v>
      </c>
      <c r="R1220" s="101" t="s">
        <v>563</v>
      </c>
    </row>
    <row r="1221" spans="1:21" s="21" customFormat="1" ht="30" customHeight="1" x14ac:dyDescent="0.25">
      <c r="A1221" s="212">
        <f>IF(B1221&lt;&gt;"",MAX(A$1:A1220)+1,"")</f>
        <v>1094</v>
      </c>
      <c r="B1221" s="58" t="s">
        <v>1081</v>
      </c>
      <c r="C1221" s="56">
        <v>1917</v>
      </c>
      <c r="D1221" s="212" t="s">
        <v>1844</v>
      </c>
      <c r="E1221" s="213" t="s">
        <v>16</v>
      </c>
      <c r="F1221" s="210">
        <v>2</v>
      </c>
      <c r="G1221" s="210">
        <v>2</v>
      </c>
      <c r="H1221" s="211">
        <v>864.8</v>
      </c>
      <c r="I1221" s="211">
        <v>0</v>
      </c>
      <c r="J1221" s="211">
        <v>458.8</v>
      </c>
      <c r="K1221" s="211">
        <f t="shared" ref="K1221:K1227" si="410">SUM(L1221:O1221)</f>
        <v>23900.78</v>
      </c>
      <c r="L1221" s="211">
        <v>0</v>
      </c>
      <c r="M1221" s="211">
        <v>0</v>
      </c>
      <c r="N1221" s="211">
        <v>0</v>
      </c>
      <c r="O1221" s="211">
        <f>IFERROR(
  IF(LOOKUP(2,1/($R$16:$R1221&lt;&gt;""),$R$16:$R1221)="12.2026",
    VLOOKUP(LOOKUP(2,1/($B$16:$B1221&lt;&gt;""),$B$16:$B1221), [1]Лист1!$C$12:$D$1205, 2, 0),
  IF(LOOKUP(2,1/($R$16:$R1221&lt;&gt;""),$R$16:$R1221)="12.2027",
    VLOOKUP(LOOKUP(2,1/($B$16:$B1221&lt;&gt;""),$B$16:$B1221), [1]Лист1!$C$1209:$D$2016, 2, 0),
  IF(LOOKUP(2,1/($R$16:$R1221&lt;&gt;""),$R$16:$R1221)="12.2028",
    VLOOKUP(LOOKUP(2,1/($B$16:$B1221&lt;&gt;""),$B$16:$B1221), [1]Лист1!$C$2020:$D$2907, 2, 0),
  ""))), "")</f>
        <v>23900.78</v>
      </c>
      <c r="P1221" s="211">
        <f t="shared" ref="P1221:P1227" si="411">K1221/H1221</f>
        <v>27.637349676225718</v>
      </c>
      <c r="Q1221" s="211">
        <v>9673</v>
      </c>
      <c r="R1221" s="218" t="s">
        <v>565</v>
      </c>
      <c r="S1221" s="38"/>
      <c r="T1221" s="20"/>
      <c r="U1221" s="20"/>
    </row>
    <row r="1222" spans="1:21" ht="30" customHeight="1" x14ac:dyDescent="0.25">
      <c r="A1222" s="212">
        <f>IF(B1222&lt;&gt;"",MAX(A$1:A1221)+1,"")</f>
        <v>1095</v>
      </c>
      <c r="B1222" s="58" t="s">
        <v>146</v>
      </c>
      <c r="C1222" s="213">
        <v>1917</v>
      </c>
      <c r="D1222" s="212" t="s">
        <v>1844</v>
      </c>
      <c r="E1222" s="213" t="s">
        <v>16</v>
      </c>
      <c r="F1222" s="210">
        <v>2</v>
      </c>
      <c r="G1222" s="210">
        <v>2</v>
      </c>
      <c r="H1222" s="211">
        <v>505.1</v>
      </c>
      <c r="I1222" s="211">
        <v>0</v>
      </c>
      <c r="J1222" s="211">
        <v>458.1</v>
      </c>
      <c r="K1222" s="211">
        <f t="shared" si="410"/>
        <v>24109.18</v>
      </c>
      <c r="L1222" s="211">
        <v>0</v>
      </c>
      <c r="M1222" s="211">
        <v>0</v>
      </c>
      <c r="N1222" s="211">
        <v>0</v>
      </c>
      <c r="O1222" s="211">
        <f>IFERROR(
  IF(LOOKUP(2,1/($R$16:$R1222&lt;&gt;""),$R$16:$R1222)="12.2026",
    VLOOKUP(LOOKUP(2,1/($B$16:$B1222&lt;&gt;""),$B$16:$B1222), [1]Лист1!$C$12:$D$1205, 2, 0),
  IF(LOOKUP(2,1/($R$16:$R1222&lt;&gt;""),$R$16:$R1222)="12.2027",
    VLOOKUP(LOOKUP(2,1/($B$16:$B1222&lt;&gt;""),$B$16:$B1222), [1]Лист1!$C$1209:$D$2016, 2, 0),
  IF(LOOKUP(2,1/($R$16:$R1222&lt;&gt;""),$R$16:$R1222)="12.2028",
    VLOOKUP(LOOKUP(2,1/($B$16:$B1222&lt;&gt;""),$B$16:$B1222), [1]Лист1!$C$2020:$D$2907, 2, 0),
  ""))), "")</f>
        <v>24109.18</v>
      </c>
      <c r="P1222" s="211">
        <f t="shared" si="411"/>
        <v>47.731498713126115</v>
      </c>
      <c r="Q1222" s="211">
        <v>9673</v>
      </c>
      <c r="R1222" s="218" t="s">
        <v>565</v>
      </c>
    </row>
    <row r="1223" spans="1:21" s="21" customFormat="1" ht="30" customHeight="1" x14ac:dyDescent="0.25">
      <c r="A1223" s="212">
        <f>IF(B1223&lt;&gt;"",MAX(A$1:A1222)+1,"")</f>
        <v>1096</v>
      </c>
      <c r="B1223" s="58" t="s">
        <v>452</v>
      </c>
      <c r="C1223" s="213" t="s">
        <v>1637</v>
      </c>
      <c r="D1223" s="212" t="s">
        <v>1844</v>
      </c>
      <c r="E1223" s="212" t="s">
        <v>16</v>
      </c>
      <c r="F1223" s="210">
        <v>2</v>
      </c>
      <c r="G1223" s="210">
        <v>3</v>
      </c>
      <c r="H1223" s="211">
        <v>1216.0999999999999</v>
      </c>
      <c r="I1223" s="211">
        <v>713.6</v>
      </c>
      <c r="J1223" s="211">
        <v>102.9</v>
      </c>
      <c r="K1223" s="211">
        <f t="shared" si="410"/>
        <v>38565.43</v>
      </c>
      <c r="L1223" s="211">
        <v>0</v>
      </c>
      <c r="M1223" s="211">
        <v>0</v>
      </c>
      <c r="N1223" s="211">
        <v>0</v>
      </c>
      <c r="O1223" s="211">
        <f>IFERROR(
  IF(LOOKUP(2,1/($R$16:$R1223&lt;&gt;""),$R$16:$R1223)="12.2026",
    VLOOKUP(LOOKUP(2,1/($B$16:$B1223&lt;&gt;""),$B$16:$B1223), [1]Лист1!$C$12:$D$1205, 2, 0),
  IF(LOOKUP(2,1/($R$16:$R1223&lt;&gt;""),$R$16:$R1223)="12.2027",
    VLOOKUP(LOOKUP(2,1/($B$16:$B1223&lt;&gt;""),$B$16:$B1223), [1]Лист1!$C$1209:$D$2016, 2, 0),
  IF(LOOKUP(2,1/($R$16:$R1223&lt;&gt;""),$R$16:$R1223)="12.2028",
    VLOOKUP(LOOKUP(2,1/($B$16:$B1223&lt;&gt;""),$B$16:$B1223), [1]Лист1!$C$2020:$D$2907, 2, 0),
  ""))), "")</f>
        <v>38565.43</v>
      </c>
      <c r="P1223" s="211">
        <f t="shared" si="411"/>
        <v>31.712383850012337</v>
      </c>
      <c r="Q1223" s="211">
        <v>9673</v>
      </c>
      <c r="R1223" s="218" t="s">
        <v>565</v>
      </c>
      <c r="S1223" s="38"/>
      <c r="T1223" s="20"/>
      <c r="U1223" s="20"/>
    </row>
    <row r="1224" spans="1:21" ht="30" customHeight="1" x14ac:dyDescent="0.25">
      <c r="A1224" s="212">
        <f>IF(B1224&lt;&gt;"",MAX(A$1:A1223)+1,"")</f>
        <v>1097</v>
      </c>
      <c r="B1224" s="58" t="s">
        <v>1082</v>
      </c>
      <c r="C1224" s="213" t="s">
        <v>1638</v>
      </c>
      <c r="D1224" s="212" t="s">
        <v>1844</v>
      </c>
      <c r="E1224" s="212" t="s">
        <v>16</v>
      </c>
      <c r="F1224" s="210">
        <v>2</v>
      </c>
      <c r="G1224" s="210">
        <v>2</v>
      </c>
      <c r="H1224" s="211">
        <v>1114</v>
      </c>
      <c r="I1224" s="211">
        <v>0</v>
      </c>
      <c r="J1224" s="211">
        <v>610.6</v>
      </c>
      <c r="K1224" s="211">
        <f t="shared" si="410"/>
        <v>36570.86</v>
      </c>
      <c r="L1224" s="211">
        <v>0</v>
      </c>
      <c r="M1224" s="211">
        <v>0</v>
      </c>
      <c r="N1224" s="211">
        <v>0</v>
      </c>
      <c r="O1224" s="211">
        <f>IFERROR(
  IF(LOOKUP(2,1/($R$16:$R1224&lt;&gt;""),$R$16:$R1224)="12.2026",
    VLOOKUP(LOOKUP(2,1/($B$16:$B1224&lt;&gt;""),$B$16:$B1224), [1]Лист1!$C$12:$D$1205, 2, 0),
  IF(LOOKUP(2,1/($R$16:$R1224&lt;&gt;""),$R$16:$R1224)="12.2027",
    VLOOKUP(LOOKUP(2,1/($B$16:$B1224&lt;&gt;""),$B$16:$B1224), [1]Лист1!$C$1209:$D$2016, 2, 0),
  IF(LOOKUP(2,1/($R$16:$R1224&lt;&gt;""),$R$16:$R1224)="12.2028",
    VLOOKUP(LOOKUP(2,1/($B$16:$B1224&lt;&gt;""),$B$16:$B1224), [1]Лист1!$C$2020:$D$2907, 2, 0),
  ""))), "")</f>
        <v>36570.86</v>
      </c>
      <c r="P1224" s="211">
        <f t="shared" si="411"/>
        <v>32.828420107719928</v>
      </c>
      <c r="Q1224" s="211">
        <v>9673</v>
      </c>
      <c r="R1224" s="218" t="s">
        <v>565</v>
      </c>
      <c r="S1224" s="48"/>
    </row>
    <row r="1225" spans="1:21" ht="30" customHeight="1" x14ac:dyDescent="0.25">
      <c r="A1225" s="212">
        <f>IF(B1225&lt;&gt;"",MAX(A$1:A1224)+1,"")</f>
        <v>1098</v>
      </c>
      <c r="B1225" s="58" t="s">
        <v>147</v>
      </c>
      <c r="C1225" s="212">
        <v>1917</v>
      </c>
      <c r="D1225" s="212" t="s">
        <v>1844</v>
      </c>
      <c r="E1225" s="213" t="s">
        <v>16</v>
      </c>
      <c r="F1225" s="210">
        <v>2</v>
      </c>
      <c r="G1225" s="210">
        <v>1</v>
      </c>
      <c r="H1225" s="211">
        <v>952.7</v>
      </c>
      <c r="I1225" s="211">
        <v>0</v>
      </c>
      <c r="J1225" s="211">
        <v>528.5</v>
      </c>
      <c r="K1225" s="211">
        <f t="shared" si="410"/>
        <v>3693124.8000000003</v>
      </c>
      <c r="L1225" s="211">
        <v>0</v>
      </c>
      <c r="M1225" s="211">
        <v>0</v>
      </c>
      <c r="N1225" s="211">
        <v>0</v>
      </c>
      <c r="O1225" s="211">
        <f>IFERROR(
  IF(LOOKUP(2,1/($R$16:$R1225&lt;&gt;""),$R$16:$R1225)="12.2026",
    VLOOKUP(LOOKUP(2,1/($B$16:$B1225&lt;&gt;""),$B$16:$B1225), [1]Лист1!$C$12:$D$1205, 2, 0),
  IF(LOOKUP(2,1/($R$16:$R1225&lt;&gt;""),$R$16:$R1225)="12.2027",
    VLOOKUP(LOOKUP(2,1/($B$16:$B1225&lt;&gt;""),$B$16:$B1225), [1]Лист1!$C$1209:$D$2016, 2, 0),
  IF(LOOKUP(2,1/($R$16:$R1225&lt;&gt;""),$R$16:$R1225)="12.2028",
    VLOOKUP(LOOKUP(2,1/($B$16:$B1225&lt;&gt;""),$B$16:$B1225), [1]Лист1!$C$2020:$D$2907, 2, 0),
  ""))), "")</f>
        <v>3693124.8000000003</v>
      </c>
      <c r="P1225" s="211">
        <f t="shared" si="411"/>
        <v>3876.4824183898395</v>
      </c>
      <c r="Q1225" s="211">
        <v>9673</v>
      </c>
      <c r="R1225" s="218" t="s">
        <v>564</v>
      </c>
      <c r="S1225" s="49"/>
      <c r="T1225" s="49"/>
      <c r="U1225" s="49"/>
    </row>
    <row r="1226" spans="1:21" s="21" customFormat="1" ht="30" customHeight="1" x14ac:dyDescent="0.25">
      <c r="A1226" s="212">
        <f>IF(B1226&lt;&gt;"",MAX(A$1:A1225)+1,"")</f>
        <v>1099</v>
      </c>
      <c r="B1226" s="58" t="s">
        <v>148</v>
      </c>
      <c r="C1226" s="213">
        <v>1963</v>
      </c>
      <c r="D1226" s="212" t="s">
        <v>1844</v>
      </c>
      <c r="E1226" s="213" t="s">
        <v>16</v>
      </c>
      <c r="F1226" s="210">
        <v>4</v>
      </c>
      <c r="G1226" s="210">
        <v>4</v>
      </c>
      <c r="H1226" s="211">
        <v>2752.2</v>
      </c>
      <c r="I1226" s="211">
        <v>204.3</v>
      </c>
      <c r="J1226" s="211">
        <v>2336.85</v>
      </c>
      <c r="K1226" s="211">
        <f t="shared" si="410"/>
        <v>18324412.799999997</v>
      </c>
      <c r="L1226" s="211">
        <v>0</v>
      </c>
      <c r="M1226" s="211">
        <v>0</v>
      </c>
      <c r="N1226" s="211">
        <v>0</v>
      </c>
      <c r="O1226" s="211">
        <f>IFERROR(
  IF(LOOKUP(2,1/($R$16:$R1226&lt;&gt;""),$R$16:$R1226)="12.2026",
    VLOOKUP(LOOKUP(2,1/($B$16:$B1226&lt;&gt;""),$B$16:$B1226), [1]Лист1!$C$12:$D$1205, 2, 0),
  IF(LOOKUP(2,1/($R$16:$R1226&lt;&gt;""),$R$16:$R1226)="12.2027",
    VLOOKUP(LOOKUP(2,1/($B$16:$B1226&lt;&gt;""),$B$16:$B1226), [1]Лист1!$C$1209:$D$2016, 2, 0),
  IF(LOOKUP(2,1/($R$16:$R1226&lt;&gt;""),$R$16:$R1226)="12.2028",
    VLOOKUP(LOOKUP(2,1/($B$16:$B1226&lt;&gt;""),$B$16:$B1226), [1]Лист1!$C$2020:$D$2907, 2, 0),
  ""))), "")</f>
        <v>18324412.799999997</v>
      </c>
      <c r="P1226" s="211">
        <f t="shared" si="411"/>
        <v>6658.0963592762146</v>
      </c>
      <c r="Q1226" s="211">
        <v>9673</v>
      </c>
      <c r="R1226" s="218" t="s">
        <v>564</v>
      </c>
      <c r="S1226" s="38"/>
      <c r="T1226" s="20"/>
      <c r="U1226" s="20"/>
    </row>
    <row r="1227" spans="1:21" s="21" customFormat="1" ht="30" customHeight="1" x14ac:dyDescent="0.25">
      <c r="A1227" s="212">
        <f>IF(B1227&lt;&gt;"",MAX(A$1:A1226)+1,"")</f>
        <v>1100</v>
      </c>
      <c r="B1227" s="58" t="s">
        <v>149</v>
      </c>
      <c r="C1227" s="213">
        <v>1964</v>
      </c>
      <c r="D1227" s="212" t="s">
        <v>1844</v>
      </c>
      <c r="E1227" s="212" t="s">
        <v>16</v>
      </c>
      <c r="F1227" s="210">
        <v>4</v>
      </c>
      <c r="G1227" s="210">
        <v>4</v>
      </c>
      <c r="H1227" s="211">
        <v>2721.2</v>
      </c>
      <c r="I1227" s="211">
        <v>72.099999999999994</v>
      </c>
      <c r="J1227" s="211">
        <v>2438.0300000000002</v>
      </c>
      <c r="K1227" s="211">
        <f t="shared" si="410"/>
        <v>21956868.799999997</v>
      </c>
      <c r="L1227" s="211">
        <v>0</v>
      </c>
      <c r="M1227" s="211">
        <v>0</v>
      </c>
      <c r="N1227" s="211">
        <v>0</v>
      </c>
      <c r="O1227" s="211">
        <f>IFERROR(
  IF(LOOKUP(2,1/($R$16:$R1227&lt;&gt;""),$R$16:$R1227)="12.2026",
    VLOOKUP(LOOKUP(2,1/($B$16:$B1227&lt;&gt;""),$B$16:$B1227), [1]Лист1!$C$12:$D$1205, 2, 0),
  IF(LOOKUP(2,1/($R$16:$R1227&lt;&gt;""),$R$16:$R1227)="12.2027",
    VLOOKUP(LOOKUP(2,1/($B$16:$B1227&lt;&gt;""),$B$16:$B1227), [1]Лист1!$C$1209:$D$2016, 2, 0),
  IF(LOOKUP(2,1/($R$16:$R1227&lt;&gt;""),$R$16:$R1227)="12.2028",
    VLOOKUP(LOOKUP(2,1/($B$16:$B1227&lt;&gt;""),$B$16:$B1227), [1]Лист1!$C$2020:$D$2907, 2, 0),
  ""))), "")</f>
        <v>21956868.799999997</v>
      </c>
      <c r="P1227" s="211">
        <f t="shared" si="411"/>
        <v>8068.8184624430396</v>
      </c>
      <c r="Q1227" s="211">
        <v>9673</v>
      </c>
      <c r="R1227" s="218" t="s">
        <v>564</v>
      </c>
      <c r="S1227" s="38"/>
      <c r="T1227" s="20"/>
      <c r="U1227" s="20"/>
    </row>
    <row r="1228" spans="1:21" s="96" customFormat="1" ht="30" customHeight="1" x14ac:dyDescent="0.25">
      <c r="A1228" s="212">
        <f>IF(B1228&lt;&gt;"",MAX(A$1:A1227)+1,"")</f>
        <v>1101</v>
      </c>
      <c r="B1228" s="223" t="s">
        <v>2140</v>
      </c>
      <c r="C1228" s="210">
        <v>1998</v>
      </c>
      <c r="D1228" s="212" t="s">
        <v>1844</v>
      </c>
      <c r="E1228" s="210" t="s">
        <v>18</v>
      </c>
      <c r="F1228" s="210">
        <v>10</v>
      </c>
      <c r="G1228" s="210">
        <v>4</v>
      </c>
      <c r="H1228" s="211">
        <v>13846.72</v>
      </c>
      <c r="I1228" s="211">
        <v>0</v>
      </c>
      <c r="J1228" s="211">
        <v>12112.82</v>
      </c>
      <c r="K1228" s="211">
        <f t="shared" si="408"/>
        <v>12800000</v>
      </c>
      <c r="L1228" s="211">
        <v>0</v>
      </c>
      <c r="M1228" s="211">
        <v>0</v>
      </c>
      <c r="N1228" s="211">
        <v>0</v>
      </c>
      <c r="O1228" s="211">
        <f>IFERROR(
  IF(LOOKUP(2,1/($R$16:$R1228&lt;&gt;""),$R$16:$R1228)="12.2026",
    VLOOKUP(LOOKUP(2,1/($B$16:$B1228&lt;&gt;""),$B$16:$B1228), [1]Лист1!$C$12:$D$1205, 2, 0),
  IF(LOOKUP(2,1/($R$16:$R1228&lt;&gt;""),$R$16:$R1228)="12.2027",
    VLOOKUP(LOOKUP(2,1/($B$16:$B1228&lt;&gt;""),$B$16:$B1228), [1]Лист1!$C$1209:$D$2016, 2, 0),
  IF(LOOKUP(2,1/($R$16:$R1228&lt;&gt;""),$R$16:$R1228)="12.2028",
    VLOOKUP(LOOKUP(2,1/($B$16:$B1228&lt;&gt;""),$B$16:$B1228), [1]Лист1!$C$2020:$D$2907, 2, 0),
  ""))), "")</f>
        <v>12800000</v>
      </c>
      <c r="P1228" s="211">
        <f t="shared" si="409"/>
        <v>924.40664648378822</v>
      </c>
      <c r="Q1228" s="211">
        <v>9673</v>
      </c>
      <c r="R1228" s="30" t="s">
        <v>565</v>
      </c>
      <c r="S1228" s="95"/>
      <c r="T1228" s="95"/>
      <c r="U1228" s="95"/>
    </row>
    <row r="1229" spans="1:21" s="33" customFormat="1" ht="30" customHeight="1" x14ac:dyDescent="0.25">
      <c r="A1229" s="212">
        <f>IF(B1229&lt;&gt;"",MAX(A$1:A1228)+1,"")</f>
        <v>1102</v>
      </c>
      <c r="B1229" s="233" t="s">
        <v>2141</v>
      </c>
      <c r="C1229" s="234">
        <v>2003</v>
      </c>
      <c r="D1229" s="235" t="s">
        <v>1844</v>
      </c>
      <c r="E1229" s="234" t="s">
        <v>18</v>
      </c>
      <c r="F1229" s="234">
        <v>10</v>
      </c>
      <c r="G1229" s="234">
        <v>6</v>
      </c>
      <c r="H1229" s="236">
        <v>23422.03</v>
      </c>
      <c r="I1229" s="236">
        <v>0</v>
      </c>
      <c r="J1229" s="236">
        <v>15730.87</v>
      </c>
      <c r="K1229" s="236">
        <f t="shared" si="408"/>
        <v>21410000</v>
      </c>
      <c r="L1229" s="236">
        <v>0</v>
      </c>
      <c r="M1229" s="236">
        <v>0</v>
      </c>
      <c r="N1229" s="236">
        <v>0</v>
      </c>
      <c r="O1229" s="211">
        <f>IFERROR(
  IF(LOOKUP(2,1/($R$16:$R1229&lt;&gt;""),$R$16:$R1229)="12.2026",
    VLOOKUP(LOOKUP(2,1/($B$16:$B1229&lt;&gt;""),$B$16:$B1229), [1]Лист1!$C$12:$D$1205, 2, 0),
  IF(LOOKUP(2,1/($R$16:$R1229&lt;&gt;""),$R$16:$R1229)="12.2027",
    VLOOKUP(LOOKUP(2,1/($B$16:$B1229&lt;&gt;""),$B$16:$B1229), [1]Лист1!$C$1209:$D$2016, 2, 0),
  IF(LOOKUP(2,1/($R$16:$R1229&lt;&gt;""),$R$16:$R1229)="12.2028",
    VLOOKUP(LOOKUP(2,1/($B$16:$B1229&lt;&gt;""),$B$16:$B1229), [1]Лист1!$C$2020:$D$2907, 2, 0),
  ""))), "")</f>
        <v>21410000</v>
      </c>
      <c r="P1229" s="236">
        <f t="shared" si="409"/>
        <v>914.09668589784917</v>
      </c>
      <c r="Q1229" s="236">
        <v>9673</v>
      </c>
      <c r="R1229" s="130" t="s">
        <v>565</v>
      </c>
      <c r="S1229" s="32"/>
      <c r="T1229" s="32"/>
      <c r="U1229" s="32"/>
    </row>
    <row r="1230" spans="1:21" s="33" customFormat="1" ht="30" customHeight="1" x14ac:dyDescent="0.25">
      <c r="A1230" s="212">
        <f>IF(B1230&lt;&gt;"",MAX(A$1:A1229)+1,"")</f>
        <v>1103</v>
      </c>
      <c r="B1230" s="223" t="s">
        <v>2018</v>
      </c>
      <c r="C1230" s="213">
        <v>1989</v>
      </c>
      <c r="D1230" s="212" t="s">
        <v>1844</v>
      </c>
      <c r="E1230" s="213" t="s">
        <v>18</v>
      </c>
      <c r="F1230" s="210">
        <v>9</v>
      </c>
      <c r="G1230" s="210">
        <v>3</v>
      </c>
      <c r="H1230" s="211">
        <v>8283.6</v>
      </c>
      <c r="I1230" s="211">
        <v>0</v>
      </c>
      <c r="J1230" s="211">
        <v>5945.2</v>
      </c>
      <c r="K1230" s="211">
        <f t="shared" si="408"/>
        <v>10775275.02</v>
      </c>
      <c r="L1230" s="211">
        <v>0</v>
      </c>
      <c r="M1230" s="211">
        <v>0</v>
      </c>
      <c r="N1230" s="211">
        <v>0</v>
      </c>
      <c r="O1230" s="211">
        <f>IFERROR(
  IF(LOOKUP(2,1/($R$16:$R1230&lt;&gt;""),$R$16:$R1230)="12.2026",
    VLOOKUP(LOOKUP(2,1/($B$16:$B1230&lt;&gt;""),$B$16:$B1230), [1]Лист1!$C$12:$D$1205, 2, 0),
  IF(LOOKUP(2,1/($R$16:$R1230&lt;&gt;""),$R$16:$R1230)="12.2027",
    VLOOKUP(LOOKUP(2,1/($B$16:$B1230&lt;&gt;""),$B$16:$B1230), [1]Лист1!$C$1209:$D$2016, 2, 0),
  IF(LOOKUP(2,1/($R$16:$R1230&lt;&gt;""),$R$16:$R1230)="12.2028",
    VLOOKUP(LOOKUP(2,1/($B$16:$B1230&lt;&gt;""),$B$16:$B1230), [1]Лист1!$C$2020:$D$2907, 2, 0),
  ""))), "")</f>
        <v>10775275.02</v>
      </c>
      <c r="P1230" s="211">
        <f t="shared" si="409"/>
        <v>1300.7961538461536</v>
      </c>
      <c r="Q1230" s="211">
        <v>9673</v>
      </c>
      <c r="R1230" s="218" t="s">
        <v>564</v>
      </c>
      <c r="S1230" s="32"/>
      <c r="T1230" s="32"/>
      <c r="U1230" s="32"/>
    </row>
    <row r="1231" spans="1:21" s="33" customFormat="1" ht="30" customHeight="1" x14ac:dyDescent="0.25">
      <c r="A1231" s="212">
        <f>IF(B1231&lt;&gt;"",MAX(A$1:A1230)+1,"")</f>
        <v>1104</v>
      </c>
      <c r="B1231" s="223" t="s">
        <v>2142</v>
      </c>
      <c r="C1231" s="210">
        <v>1990</v>
      </c>
      <c r="D1231" s="212" t="s">
        <v>1844</v>
      </c>
      <c r="E1231" s="210" t="s">
        <v>18</v>
      </c>
      <c r="F1231" s="210">
        <v>9</v>
      </c>
      <c r="G1231" s="210">
        <v>5</v>
      </c>
      <c r="H1231" s="211">
        <v>9760.6</v>
      </c>
      <c r="I1231" s="211">
        <v>0</v>
      </c>
      <c r="J1231" s="211">
        <v>8900</v>
      </c>
      <c r="K1231" s="211">
        <f t="shared" si="408"/>
        <v>17875000</v>
      </c>
      <c r="L1231" s="211">
        <v>0</v>
      </c>
      <c r="M1231" s="211">
        <v>0</v>
      </c>
      <c r="N1231" s="211">
        <v>0</v>
      </c>
      <c r="O1231" s="211">
        <f>IFERROR(
  IF(LOOKUP(2,1/($R$16:$R1231&lt;&gt;""),$R$16:$R1231)="12.2026",
    VLOOKUP(LOOKUP(2,1/($B$16:$B1231&lt;&gt;""),$B$16:$B1231), [1]Лист1!$C$12:$D$1205, 2, 0),
  IF(LOOKUP(2,1/($R$16:$R1231&lt;&gt;""),$R$16:$R1231)="12.2027",
    VLOOKUP(LOOKUP(2,1/($B$16:$B1231&lt;&gt;""),$B$16:$B1231), [1]Лист1!$C$1209:$D$2016, 2, 0),
  IF(LOOKUP(2,1/($R$16:$R1231&lt;&gt;""),$R$16:$R1231)="12.2028",
    VLOOKUP(LOOKUP(2,1/($B$16:$B1231&lt;&gt;""),$B$16:$B1231), [1]Лист1!$C$2020:$D$2907, 2, 0),
  ""))), "")</f>
        <v>17875000</v>
      </c>
      <c r="P1231" s="211">
        <f t="shared" si="409"/>
        <v>1831.3423355121611</v>
      </c>
      <c r="Q1231" s="211">
        <v>9673</v>
      </c>
      <c r="R1231" s="30" t="s">
        <v>565</v>
      </c>
      <c r="S1231" s="32"/>
      <c r="T1231" s="32"/>
      <c r="U1231" s="32"/>
    </row>
    <row r="1232" spans="1:21" s="33" customFormat="1" ht="30" customHeight="1" x14ac:dyDescent="0.25">
      <c r="A1232" s="212">
        <f>IF(B1232&lt;&gt;"",MAX(A$1:A1231)+1,"")</f>
        <v>1105</v>
      </c>
      <c r="B1232" s="223" t="s">
        <v>2143</v>
      </c>
      <c r="C1232" s="210">
        <v>1988</v>
      </c>
      <c r="D1232" s="212" t="s">
        <v>1844</v>
      </c>
      <c r="E1232" s="210" t="s">
        <v>18</v>
      </c>
      <c r="F1232" s="210">
        <v>9</v>
      </c>
      <c r="G1232" s="210">
        <v>6</v>
      </c>
      <c r="H1232" s="211">
        <v>13232</v>
      </c>
      <c r="I1232" s="211">
        <v>0</v>
      </c>
      <c r="J1232" s="211">
        <v>5020.8</v>
      </c>
      <c r="K1232" s="211">
        <f t="shared" si="408"/>
        <v>21410000</v>
      </c>
      <c r="L1232" s="211">
        <v>0</v>
      </c>
      <c r="M1232" s="211">
        <v>0</v>
      </c>
      <c r="N1232" s="211">
        <v>0</v>
      </c>
      <c r="O1232" s="211">
        <f>IFERROR(
  IF(LOOKUP(2,1/($R$16:$R1232&lt;&gt;""),$R$16:$R1232)="12.2026",
    VLOOKUP(LOOKUP(2,1/($B$16:$B1232&lt;&gt;""),$B$16:$B1232), [1]Лист1!$C$12:$D$1205, 2, 0),
  IF(LOOKUP(2,1/($R$16:$R1232&lt;&gt;""),$R$16:$R1232)="12.2027",
    VLOOKUP(LOOKUP(2,1/($B$16:$B1232&lt;&gt;""),$B$16:$B1232), [1]Лист1!$C$1209:$D$2016, 2, 0),
  IF(LOOKUP(2,1/($R$16:$R1232&lt;&gt;""),$R$16:$R1232)="12.2028",
    VLOOKUP(LOOKUP(2,1/($B$16:$B1232&lt;&gt;""),$B$16:$B1232), [1]Лист1!$C$2020:$D$2907, 2, 0),
  ""))), "")</f>
        <v>21410000</v>
      </c>
      <c r="P1232" s="211">
        <f t="shared" si="409"/>
        <v>1618.0471584038694</v>
      </c>
      <c r="Q1232" s="211">
        <v>9673</v>
      </c>
      <c r="R1232" s="30" t="s">
        <v>565</v>
      </c>
      <c r="S1232" s="32"/>
      <c r="T1232" s="32"/>
      <c r="U1232" s="32"/>
    </row>
    <row r="1233" spans="1:21" s="112" customFormat="1" ht="30" customHeight="1" x14ac:dyDescent="0.25">
      <c r="A1233" s="212">
        <f>IF(B1233&lt;&gt;"",MAX(A$1:A1232)+1,"")</f>
        <v>1106</v>
      </c>
      <c r="B1233" s="223" t="s">
        <v>2144</v>
      </c>
      <c r="C1233" s="210">
        <v>1993</v>
      </c>
      <c r="D1233" s="212" t="s">
        <v>1844</v>
      </c>
      <c r="E1233" s="210" t="s">
        <v>16</v>
      </c>
      <c r="F1233" s="210">
        <v>9</v>
      </c>
      <c r="G1233" s="210">
        <v>4</v>
      </c>
      <c r="H1233" s="211">
        <v>8803.5</v>
      </c>
      <c r="I1233" s="211">
        <v>0</v>
      </c>
      <c r="J1233" s="211">
        <v>4922</v>
      </c>
      <c r="K1233" s="211">
        <f t="shared" ref="K1233:K1234" si="412">SUM(L1233:O1233)</f>
        <v>14340000</v>
      </c>
      <c r="L1233" s="211">
        <v>0</v>
      </c>
      <c r="M1233" s="211">
        <v>0</v>
      </c>
      <c r="N1233" s="211">
        <v>0</v>
      </c>
      <c r="O1233" s="211">
        <f>IFERROR(
  IF(LOOKUP(2,1/($R$16:$R1233&lt;&gt;""),$R$16:$R1233)="12.2026",
    VLOOKUP(LOOKUP(2,1/($B$16:$B1233&lt;&gt;""),$B$16:$B1233), [1]Лист1!$C$12:$D$1205, 2, 0),
  IF(LOOKUP(2,1/($R$16:$R1233&lt;&gt;""),$R$16:$R1233)="12.2027",
    VLOOKUP(LOOKUP(2,1/($B$16:$B1233&lt;&gt;""),$B$16:$B1233), [1]Лист1!$C$1209:$D$2016, 2, 0),
  IF(LOOKUP(2,1/($R$16:$R1233&lt;&gt;""),$R$16:$R1233)="12.2028",
    VLOOKUP(LOOKUP(2,1/($B$16:$B1233&lt;&gt;""),$B$16:$B1233), [1]Лист1!$C$2020:$D$2907, 2, 0),
  ""))), "")</f>
        <v>14340000</v>
      </c>
      <c r="P1233" s="211">
        <f t="shared" ref="P1233:P1234" si="413">K1233/H1233</f>
        <v>1628.8975975464305</v>
      </c>
      <c r="Q1233" s="211">
        <v>9673</v>
      </c>
      <c r="R1233" s="30" t="s">
        <v>565</v>
      </c>
      <c r="S1233" s="141"/>
      <c r="T1233" s="111"/>
      <c r="U1233" s="111"/>
    </row>
    <row r="1234" spans="1:21" s="33" customFormat="1" ht="30" customHeight="1" x14ac:dyDescent="0.25">
      <c r="A1234" s="212">
        <f>IF(B1234&lt;&gt;"",MAX(A$1:A1233)+1,"")</f>
        <v>1107</v>
      </c>
      <c r="B1234" s="194" t="s">
        <v>2145</v>
      </c>
      <c r="C1234" s="190">
        <v>1993</v>
      </c>
      <c r="D1234" s="199" t="s">
        <v>1844</v>
      </c>
      <c r="E1234" s="190" t="s">
        <v>16</v>
      </c>
      <c r="F1234" s="190">
        <v>9</v>
      </c>
      <c r="G1234" s="190">
        <v>4</v>
      </c>
      <c r="H1234" s="192">
        <v>8752.4</v>
      </c>
      <c r="I1234" s="192">
        <v>0</v>
      </c>
      <c r="J1234" s="192">
        <v>7969.8</v>
      </c>
      <c r="K1234" s="192">
        <f t="shared" si="412"/>
        <v>14340000</v>
      </c>
      <c r="L1234" s="192">
        <v>0</v>
      </c>
      <c r="M1234" s="192">
        <v>0</v>
      </c>
      <c r="N1234" s="192">
        <v>0</v>
      </c>
      <c r="O1234" s="211">
        <f>IFERROR(
  IF(LOOKUP(2,1/($R$16:$R1234&lt;&gt;""),$R$16:$R1234)="12.2026",
    VLOOKUP(LOOKUP(2,1/($B$16:$B1234&lt;&gt;""),$B$16:$B1234), [1]Лист1!$C$12:$D$1205, 2, 0),
  IF(LOOKUP(2,1/($R$16:$R1234&lt;&gt;""),$R$16:$R1234)="12.2027",
    VLOOKUP(LOOKUP(2,1/($B$16:$B1234&lt;&gt;""),$B$16:$B1234), [1]Лист1!$C$1209:$D$2016, 2, 0),
  IF(LOOKUP(2,1/($R$16:$R1234&lt;&gt;""),$R$16:$R1234)="12.2028",
    VLOOKUP(LOOKUP(2,1/($B$16:$B1234&lt;&gt;""),$B$16:$B1234), [1]Лист1!$C$2020:$D$2907, 2, 0),
  ""))), "")</f>
        <v>14340000</v>
      </c>
      <c r="P1234" s="192">
        <f t="shared" si="413"/>
        <v>1638.407751016864</v>
      </c>
      <c r="Q1234" s="192">
        <v>9673</v>
      </c>
      <c r="R1234" s="97" t="s">
        <v>565</v>
      </c>
      <c r="S1234" s="32"/>
      <c r="T1234" s="32"/>
      <c r="U1234" s="32"/>
    </row>
    <row r="1235" spans="1:21" ht="30" customHeight="1" x14ac:dyDescent="0.25">
      <c r="A1235" s="212">
        <f>IF(B1235&lt;&gt;"",MAX(A$1:A1234)+1,"")</f>
        <v>1108</v>
      </c>
      <c r="B1235" s="223" t="s">
        <v>1476</v>
      </c>
      <c r="C1235" s="213">
        <v>1971</v>
      </c>
      <c r="D1235" s="212" t="s">
        <v>1844</v>
      </c>
      <c r="E1235" s="213" t="s">
        <v>16</v>
      </c>
      <c r="F1235" s="210">
        <v>5</v>
      </c>
      <c r="G1235" s="210">
        <v>4</v>
      </c>
      <c r="H1235" s="211">
        <v>5234.3999999999996</v>
      </c>
      <c r="I1235" s="211">
        <v>281.2</v>
      </c>
      <c r="J1235" s="211">
        <v>2982</v>
      </c>
      <c r="K1235" s="211">
        <f t="shared" si="408"/>
        <v>40604068</v>
      </c>
      <c r="L1235" s="211">
        <v>0</v>
      </c>
      <c r="M1235" s="211">
        <v>0</v>
      </c>
      <c r="N1235" s="211">
        <v>0</v>
      </c>
      <c r="O1235" s="211">
        <f>IFERROR(
  IF(LOOKUP(2,1/($R$16:$R1235&lt;&gt;""),$R$16:$R1235)="12.2026",
    VLOOKUP(LOOKUP(2,1/($B$16:$B1235&lt;&gt;""),$B$16:$B1235), [1]Лист1!$C$12:$D$1205, 2, 0),
  IF(LOOKUP(2,1/($R$16:$R1235&lt;&gt;""),$R$16:$R1235)="12.2027",
    VLOOKUP(LOOKUP(2,1/($B$16:$B1235&lt;&gt;""),$B$16:$B1235), [1]Лист1!$C$1209:$D$2016, 2, 0),
  IF(LOOKUP(2,1/($R$16:$R1235&lt;&gt;""),$R$16:$R1235)="12.2028",
    VLOOKUP(LOOKUP(2,1/($B$16:$B1235&lt;&gt;""),$B$16:$B1235), [1]Лист1!$C$2020:$D$2907, 2, 0),
  ""))), "")</f>
        <v>40604068</v>
      </c>
      <c r="P1235" s="211">
        <f t="shared" si="409"/>
        <v>7757.1580314840294</v>
      </c>
      <c r="Q1235" s="211">
        <v>9673</v>
      </c>
      <c r="R1235" s="218" t="s">
        <v>563</v>
      </c>
    </row>
    <row r="1236" spans="1:21" ht="30" customHeight="1" x14ac:dyDescent="0.25">
      <c r="A1236" s="212">
        <f>IF(B1236&lt;&gt;"",MAX(A$1:A1235)+1,"")</f>
        <v>1109</v>
      </c>
      <c r="B1236" s="223" t="s">
        <v>1477</v>
      </c>
      <c r="C1236" s="213">
        <v>1973</v>
      </c>
      <c r="D1236" s="212" t="s">
        <v>1844</v>
      </c>
      <c r="E1236" s="213" t="s">
        <v>16</v>
      </c>
      <c r="F1236" s="210">
        <v>5</v>
      </c>
      <c r="G1236" s="210">
        <v>4</v>
      </c>
      <c r="H1236" s="211">
        <v>5187.3</v>
      </c>
      <c r="I1236" s="211">
        <v>108.1</v>
      </c>
      <c r="J1236" s="211">
        <v>3407.2</v>
      </c>
      <c r="K1236" s="211">
        <f t="shared" si="408"/>
        <v>39614313.5</v>
      </c>
      <c r="L1236" s="211">
        <v>0</v>
      </c>
      <c r="M1236" s="211">
        <v>0</v>
      </c>
      <c r="N1236" s="211">
        <v>0</v>
      </c>
      <c r="O1236" s="211">
        <f>IFERROR(
  IF(LOOKUP(2,1/($R$16:$R1236&lt;&gt;""),$R$16:$R1236)="12.2026",
    VLOOKUP(LOOKUP(2,1/($B$16:$B1236&lt;&gt;""),$B$16:$B1236), [1]Лист1!$C$12:$D$1205, 2, 0),
  IF(LOOKUP(2,1/($R$16:$R1236&lt;&gt;""),$R$16:$R1236)="12.2027",
    VLOOKUP(LOOKUP(2,1/($B$16:$B1236&lt;&gt;""),$B$16:$B1236), [1]Лист1!$C$1209:$D$2016, 2, 0),
  IF(LOOKUP(2,1/($R$16:$R1236&lt;&gt;""),$R$16:$R1236)="12.2028",
    VLOOKUP(LOOKUP(2,1/($B$16:$B1236&lt;&gt;""),$B$16:$B1236), [1]Лист1!$C$2020:$D$2907, 2, 0),
  ""))), "")</f>
        <v>39614313.5</v>
      </c>
      <c r="P1236" s="211">
        <f t="shared" si="409"/>
        <v>7636.788599078518</v>
      </c>
      <c r="Q1236" s="211">
        <v>9673</v>
      </c>
      <c r="R1236" s="218" t="s">
        <v>563</v>
      </c>
      <c r="S1236" s="49"/>
      <c r="T1236" s="49"/>
      <c r="U1236" s="49"/>
    </row>
    <row r="1237" spans="1:21" s="21" customFormat="1" ht="30" customHeight="1" x14ac:dyDescent="0.25">
      <c r="A1237" s="212">
        <f>IF(B1237&lt;&gt;"",MAX(A$1:A1236)+1,"")</f>
        <v>1110</v>
      </c>
      <c r="B1237" s="223" t="s">
        <v>1385</v>
      </c>
      <c r="C1237" s="213">
        <v>1962</v>
      </c>
      <c r="D1237" s="212" t="s">
        <v>1844</v>
      </c>
      <c r="E1237" s="212" t="s">
        <v>16</v>
      </c>
      <c r="F1237" s="210">
        <v>2</v>
      </c>
      <c r="G1237" s="210">
        <v>2</v>
      </c>
      <c r="H1237" s="211">
        <v>652.79999999999995</v>
      </c>
      <c r="I1237" s="211">
        <v>0</v>
      </c>
      <c r="J1237" s="211">
        <v>358.6</v>
      </c>
      <c r="K1237" s="211">
        <f t="shared" si="408"/>
        <v>80366.600000000006</v>
      </c>
      <c r="L1237" s="211">
        <v>0</v>
      </c>
      <c r="M1237" s="211">
        <v>0</v>
      </c>
      <c r="N1237" s="211">
        <v>0</v>
      </c>
      <c r="O1237" s="211">
        <f>IFERROR(
  IF(LOOKUP(2,1/($R$16:$R1237&lt;&gt;""),$R$16:$R1237)="12.2026",
    VLOOKUP(LOOKUP(2,1/($B$16:$B1237&lt;&gt;""),$B$16:$B1237), [1]Лист1!$C$12:$D$1205, 2, 0),
  IF(LOOKUP(2,1/($R$16:$R1237&lt;&gt;""),$R$16:$R1237)="12.2027",
    VLOOKUP(LOOKUP(2,1/($B$16:$B1237&lt;&gt;""),$B$16:$B1237), [1]Лист1!$C$1209:$D$2016, 2, 0),
  IF(LOOKUP(2,1/($R$16:$R1237&lt;&gt;""),$R$16:$R1237)="12.2028",
    VLOOKUP(LOOKUP(2,1/($B$16:$B1237&lt;&gt;""),$B$16:$B1237), [1]Лист1!$C$2020:$D$2907, 2, 0),
  ""))), "")</f>
        <v>80366.600000000006</v>
      </c>
      <c r="P1237" s="211">
        <f t="shared" si="409"/>
        <v>123.11060049019609</v>
      </c>
      <c r="Q1237" s="211">
        <v>9673</v>
      </c>
      <c r="R1237" s="218" t="s">
        <v>564</v>
      </c>
      <c r="S1237" s="38"/>
      <c r="T1237" s="20"/>
      <c r="U1237" s="20"/>
    </row>
    <row r="1238" spans="1:21" s="21" customFormat="1" ht="30" customHeight="1" x14ac:dyDescent="0.25">
      <c r="A1238" s="212">
        <f>IF(B1238&lt;&gt;"",MAX(A$1:A1237)+1,"")</f>
        <v>1111</v>
      </c>
      <c r="B1238" s="223" t="s">
        <v>2546</v>
      </c>
      <c r="C1238" s="213">
        <v>1966</v>
      </c>
      <c r="D1238" s="212" t="s">
        <v>1844</v>
      </c>
      <c r="E1238" s="213" t="s">
        <v>16</v>
      </c>
      <c r="F1238" s="210">
        <v>2</v>
      </c>
      <c r="G1238" s="210">
        <v>2</v>
      </c>
      <c r="H1238" s="237">
        <f>I1238+J1238</f>
        <v>358.9</v>
      </c>
      <c r="I1238" s="237">
        <v>0</v>
      </c>
      <c r="J1238" s="237">
        <v>358.9</v>
      </c>
      <c r="K1238" s="211">
        <f t="shared" si="408"/>
        <v>1995532</v>
      </c>
      <c r="L1238" s="211">
        <v>0</v>
      </c>
      <c r="M1238" s="211">
        <v>0</v>
      </c>
      <c r="N1238" s="211">
        <v>0</v>
      </c>
      <c r="O1238" s="211">
        <f>IFERROR(
  IF(LOOKUP(2,1/($R$16:$R1238&lt;&gt;""),$R$16:$R1238)="12.2026",
    VLOOKUP(LOOKUP(2,1/($B$16:$B1238&lt;&gt;""),$B$16:$B1238), [1]Лист1!$C$12:$D$1205, 2, 0),
  IF(LOOKUP(2,1/($R$16:$R1238&lt;&gt;""),$R$16:$R1238)="12.2027",
    VLOOKUP(LOOKUP(2,1/($B$16:$B1238&lt;&gt;""),$B$16:$B1238), [1]Лист1!$C$1209:$D$2016, 2, 0),
  IF(LOOKUP(2,1/($R$16:$R1238&lt;&gt;""),$R$16:$R1238)="12.2028",
    VLOOKUP(LOOKUP(2,1/($B$16:$B1238&lt;&gt;""),$B$16:$B1238), [1]Лист1!$C$2020:$D$2907, 2, 0),
  ""))), "")</f>
        <v>1995532</v>
      </c>
      <c r="P1238" s="211">
        <f t="shared" si="409"/>
        <v>5560.1337419894126</v>
      </c>
      <c r="Q1238" s="211">
        <v>9673</v>
      </c>
      <c r="R1238" s="218" t="s">
        <v>563</v>
      </c>
      <c r="S1238" s="38"/>
      <c r="T1238" s="20"/>
      <c r="U1238" s="20"/>
    </row>
    <row r="1239" spans="1:21" s="21" customFormat="1" ht="30" customHeight="1" x14ac:dyDescent="0.25">
      <c r="A1239" s="212">
        <f>IF(B1239&lt;&gt;"",MAX(A$1:A1238)+1,"")</f>
        <v>1112</v>
      </c>
      <c r="B1239" s="223" t="s">
        <v>1478</v>
      </c>
      <c r="C1239" s="213">
        <v>1970</v>
      </c>
      <c r="D1239" s="212" t="s">
        <v>1844</v>
      </c>
      <c r="E1239" s="213" t="s">
        <v>16</v>
      </c>
      <c r="F1239" s="210">
        <v>2</v>
      </c>
      <c r="G1239" s="210">
        <v>1</v>
      </c>
      <c r="H1239" s="211">
        <v>599.70000000000005</v>
      </c>
      <c r="I1239" s="211">
        <v>0</v>
      </c>
      <c r="J1239" s="211">
        <v>348.6</v>
      </c>
      <c r="K1239" s="211">
        <f t="shared" si="408"/>
        <v>9900246.5</v>
      </c>
      <c r="L1239" s="211">
        <v>0</v>
      </c>
      <c r="M1239" s="211">
        <v>0</v>
      </c>
      <c r="N1239" s="211">
        <v>0</v>
      </c>
      <c r="O1239" s="211">
        <f>IFERROR(
  IF(LOOKUP(2,1/($R$16:$R1239&lt;&gt;""),$R$16:$R1239)="12.2026",
    VLOOKUP(LOOKUP(2,1/($B$16:$B1239&lt;&gt;""),$B$16:$B1239), [1]Лист1!$C$12:$D$1205, 2, 0),
  IF(LOOKUP(2,1/($R$16:$R1239&lt;&gt;""),$R$16:$R1239)="12.2027",
    VLOOKUP(LOOKUP(2,1/($B$16:$B1239&lt;&gt;""),$B$16:$B1239), [1]Лист1!$C$1209:$D$2016, 2, 0),
  IF(LOOKUP(2,1/($R$16:$R1239&lt;&gt;""),$R$16:$R1239)="12.2028",
    VLOOKUP(LOOKUP(2,1/($B$16:$B1239&lt;&gt;""),$B$16:$B1239), [1]Лист1!$C$2020:$D$2907, 2, 0),
  ""))), "")</f>
        <v>9900246.5</v>
      </c>
      <c r="P1239" s="211">
        <f t="shared" si="409"/>
        <v>16508.665165916289</v>
      </c>
      <c r="Q1239" s="211">
        <v>9673</v>
      </c>
      <c r="R1239" s="218" t="s">
        <v>563</v>
      </c>
      <c r="S1239" s="38"/>
      <c r="T1239" s="20"/>
      <c r="U1239" s="20"/>
    </row>
    <row r="1240" spans="1:21" s="21" customFormat="1" ht="30" customHeight="1" x14ac:dyDescent="0.25">
      <c r="A1240" s="285">
        <f>IF(B1240&lt;&gt;"",MAX(A$1:A1239)+1,"")</f>
        <v>1113</v>
      </c>
      <c r="B1240" s="283" t="s">
        <v>2653</v>
      </c>
      <c r="C1240" s="56">
        <v>1958</v>
      </c>
      <c r="D1240" s="285" t="s">
        <v>1844</v>
      </c>
      <c r="E1240" s="284" t="s">
        <v>16</v>
      </c>
      <c r="F1240" s="287">
        <v>2</v>
      </c>
      <c r="G1240" s="287">
        <v>1</v>
      </c>
      <c r="H1240" s="282">
        <v>351.8</v>
      </c>
      <c r="I1240" s="282">
        <v>6.87</v>
      </c>
      <c r="J1240" s="282">
        <v>192.7</v>
      </c>
      <c r="K1240" s="282">
        <f t="shared" si="408"/>
        <v>12882.58</v>
      </c>
      <c r="L1240" s="282">
        <v>0</v>
      </c>
      <c r="M1240" s="282">
        <v>0</v>
      </c>
      <c r="N1240" s="282">
        <v>0</v>
      </c>
      <c r="O1240" s="282">
        <f>IFERROR(
  IF(LOOKUP(2,1/($R$16:$R1240&lt;&gt;""),$R$16:$R1240)="12.2026",
    VLOOKUP(LOOKUP(2,1/($B$16:$B1240&lt;&gt;""),$B$16:$B1240), [1]Лист1!$C$12:$D$1205, 2, 0),
  IF(LOOKUP(2,1/($R$16:$R1240&lt;&gt;""),$R$16:$R1240)="12.2027",
    VLOOKUP(LOOKUP(2,1/($B$16:$B1240&lt;&gt;""),$B$16:$B1240), [1]Лист1!$C$1209:$D$2016, 2, 0),
  IF(LOOKUP(2,1/($R$16:$R1240&lt;&gt;""),$R$16:$R1240)="12.2028",
    VLOOKUP(LOOKUP(2,1/($B$16:$B1240&lt;&gt;""),$B$16:$B1240), [1]Лист1!$C$2020:$D$2907, 2, 0),
  ""))), "")</f>
        <v>12882.58</v>
      </c>
      <c r="P1240" s="282">
        <f t="shared" si="409"/>
        <v>36.619044911881751</v>
      </c>
      <c r="Q1240" s="282">
        <v>9673</v>
      </c>
      <c r="R1240" s="294" t="s">
        <v>565</v>
      </c>
      <c r="S1240" s="38"/>
      <c r="T1240" s="20"/>
      <c r="U1240" s="20"/>
    </row>
    <row r="1241" spans="1:21" s="21" customFormat="1" ht="30" customHeight="1" x14ac:dyDescent="0.25">
      <c r="A1241" s="212">
        <f>IF(B1241&lt;&gt;"",MAX(A$1:A1240)+1,"")</f>
        <v>1114</v>
      </c>
      <c r="B1241" s="58" t="s">
        <v>153</v>
      </c>
      <c r="C1241" s="213">
        <v>1965</v>
      </c>
      <c r="D1241" s="212" t="s">
        <v>1844</v>
      </c>
      <c r="E1241" s="213" t="s">
        <v>16</v>
      </c>
      <c r="F1241" s="210">
        <v>5</v>
      </c>
      <c r="G1241" s="210">
        <v>3</v>
      </c>
      <c r="H1241" s="211">
        <v>4675</v>
      </c>
      <c r="I1241" s="211">
        <v>156.4</v>
      </c>
      <c r="J1241" s="211">
        <v>2382.56</v>
      </c>
      <c r="K1241" s="211">
        <f t="shared" si="408"/>
        <v>23484895</v>
      </c>
      <c r="L1241" s="211">
        <v>0</v>
      </c>
      <c r="M1241" s="211">
        <v>0</v>
      </c>
      <c r="N1241" s="211">
        <v>0</v>
      </c>
      <c r="O1241" s="211">
        <f>IFERROR(
  IF(LOOKUP(2,1/($R$16:$R1241&lt;&gt;""),$R$16:$R1241)="12.2026",
    VLOOKUP(LOOKUP(2,1/($B$16:$B1241&lt;&gt;""),$B$16:$B1241), [1]Лист1!$C$12:$D$1205, 2, 0),
  IF(LOOKUP(2,1/($R$16:$R1241&lt;&gt;""),$R$16:$R1241)="12.2027",
    VLOOKUP(LOOKUP(2,1/($B$16:$B1241&lt;&gt;""),$B$16:$B1241), [1]Лист1!$C$1209:$D$2016, 2, 0),
  IF(LOOKUP(2,1/($R$16:$R1241&lt;&gt;""),$R$16:$R1241)="12.2028",
    VLOOKUP(LOOKUP(2,1/($B$16:$B1241&lt;&gt;""),$B$16:$B1241), [1]Лист1!$C$2020:$D$2907, 2, 0),
  ""))), "")</f>
        <v>23484895</v>
      </c>
      <c r="P1241" s="211">
        <f t="shared" si="409"/>
        <v>5023.5069518716582</v>
      </c>
      <c r="Q1241" s="211">
        <v>9673</v>
      </c>
      <c r="R1241" s="218" t="s">
        <v>564</v>
      </c>
      <c r="S1241" s="38"/>
      <c r="T1241" s="20"/>
      <c r="U1241" s="20"/>
    </row>
    <row r="1242" spans="1:21" s="21" customFormat="1" ht="30" customHeight="1" x14ac:dyDescent="0.25">
      <c r="A1242" s="212">
        <f>IF(B1242&lt;&gt;"",MAX(A$1:A1241)+1,"")</f>
        <v>1115</v>
      </c>
      <c r="B1242" s="223" t="s">
        <v>1479</v>
      </c>
      <c r="C1242" s="213">
        <v>1969</v>
      </c>
      <c r="D1242" s="212" t="s">
        <v>1844</v>
      </c>
      <c r="E1242" s="212" t="s">
        <v>16</v>
      </c>
      <c r="F1242" s="210">
        <v>5</v>
      </c>
      <c r="G1242" s="210">
        <v>1</v>
      </c>
      <c r="H1242" s="211">
        <v>2671.17</v>
      </c>
      <c r="I1242" s="211">
        <v>0</v>
      </c>
      <c r="J1242" s="211">
        <v>2026.7</v>
      </c>
      <c r="K1242" s="211">
        <f t="shared" si="408"/>
        <v>20695492.149999999</v>
      </c>
      <c r="L1242" s="211">
        <v>0</v>
      </c>
      <c r="M1242" s="211">
        <v>0</v>
      </c>
      <c r="N1242" s="211">
        <v>0</v>
      </c>
      <c r="O1242" s="211">
        <f>IFERROR(
  IF(LOOKUP(2,1/($R$16:$R1242&lt;&gt;""),$R$16:$R1242)="12.2026",
    VLOOKUP(LOOKUP(2,1/($B$16:$B1242&lt;&gt;""),$B$16:$B1242), [1]Лист1!$C$12:$D$1205, 2, 0),
  IF(LOOKUP(2,1/($R$16:$R1242&lt;&gt;""),$R$16:$R1242)="12.2027",
    VLOOKUP(LOOKUP(2,1/($B$16:$B1242&lt;&gt;""),$B$16:$B1242), [1]Лист1!$C$1209:$D$2016, 2, 0),
  IF(LOOKUP(2,1/($R$16:$R1242&lt;&gt;""),$R$16:$R1242)="12.2028",
    VLOOKUP(LOOKUP(2,1/($B$16:$B1242&lt;&gt;""),$B$16:$B1242), [1]Лист1!$C$2020:$D$2907, 2, 0),
  ""))), "")</f>
        <v>20695492.149999999</v>
      </c>
      <c r="P1242" s="211">
        <f t="shared" si="409"/>
        <v>7747.7255846688895</v>
      </c>
      <c r="Q1242" s="211">
        <v>9673</v>
      </c>
      <c r="R1242" s="218" t="s">
        <v>563</v>
      </c>
      <c r="S1242" s="38"/>
      <c r="T1242" s="20"/>
      <c r="U1242" s="20"/>
    </row>
    <row r="1243" spans="1:21" s="21" customFormat="1" ht="30" customHeight="1" x14ac:dyDescent="0.25">
      <c r="A1243" s="212">
        <f>IF(B1243&lt;&gt;"",MAX(A$1:A1242)+1,"")</f>
        <v>1116</v>
      </c>
      <c r="B1243" s="223" t="s">
        <v>1480</v>
      </c>
      <c r="C1243" s="212">
        <v>1969</v>
      </c>
      <c r="D1243" s="212" t="s">
        <v>1844</v>
      </c>
      <c r="E1243" s="213" t="s">
        <v>16</v>
      </c>
      <c r="F1243" s="210">
        <v>5</v>
      </c>
      <c r="G1243" s="210">
        <v>1</v>
      </c>
      <c r="H1243" s="211">
        <v>2633.39</v>
      </c>
      <c r="I1243" s="211">
        <v>0</v>
      </c>
      <c r="J1243" s="211">
        <v>1999.2</v>
      </c>
      <c r="K1243" s="211">
        <f t="shared" si="408"/>
        <v>20494673.049999997</v>
      </c>
      <c r="L1243" s="211">
        <v>0</v>
      </c>
      <c r="M1243" s="211">
        <v>0</v>
      </c>
      <c r="N1243" s="211">
        <v>0</v>
      </c>
      <c r="O1243" s="211">
        <f>IFERROR(
  IF(LOOKUP(2,1/($R$16:$R1243&lt;&gt;""),$R$16:$R1243)="12.2026",
    VLOOKUP(LOOKUP(2,1/($B$16:$B1243&lt;&gt;""),$B$16:$B1243), [1]Лист1!$C$12:$D$1205, 2, 0),
  IF(LOOKUP(2,1/($R$16:$R1243&lt;&gt;""),$R$16:$R1243)="12.2027",
    VLOOKUP(LOOKUP(2,1/($B$16:$B1243&lt;&gt;""),$B$16:$B1243), [1]Лист1!$C$1209:$D$2016, 2, 0),
  IF(LOOKUP(2,1/($R$16:$R1243&lt;&gt;""),$R$16:$R1243)="12.2028",
    VLOOKUP(LOOKUP(2,1/($B$16:$B1243&lt;&gt;""),$B$16:$B1243), [1]Лист1!$C$2020:$D$2907, 2, 0),
  ""))), "")</f>
        <v>20494673.049999997</v>
      </c>
      <c r="P1243" s="211">
        <f t="shared" si="409"/>
        <v>7782.6197600811111</v>
      </c>
      <c r="Q1243" s="211">
        <v>9673</v>
      </c>
      <c r="R1243" s="218" t="s">
        <v>563</v>
      </c>
      <c r="S1243" s="38"/>
      <c r="T1243" s="20"/>
      <c r="U1243" s="20"/>
    </row>
    <row r="1244" spans="1:21" ht="30" customHeight="1" x14ac:dyDescent="0.25">
      <c r="A1244" s="212">
        <f>IF(B1244&lt;&gt;"",MAX(A$1:A1243)+1,"")</f>
        <v>1117</v>
      </c>
      <c r="B1244" s="223" t="s">
        <v>2146</v>
      </c>
      <c r="C1244" s="210">
        <v>1999</v>
      </c>
      <c r="D1244" s="212" t="s">
        <v>1844</v>
      </c>
      <c r="E1244" s="210" t="s">
        <v>16</v>
      </c>
      <c r="F1244" s="210">
        <v>10</v>
      </c>
      <c r="G1244" s="210">
        <v>2</v>
      </c>
      <c r="H1244" s="211">
        <v>5983.6</v>
      </c>
      <c r="I1244" s="211">
        <v>0</v>
      </c>
      <c r="J1244" s="211">
        <v>5983.3</v>
      </c>
      <c r="K1244" s="211">
        <f t="shared" ref="K1244:K1275" si="414">SUM(L1244:O1244)</f>
        <v>7270000</v>
      </c>
      <c r="L1244" s="211">
        <v>0</v>
      </c>
      <c r="M1244" s="211">
        <v>0</v>
      </c>
      <c r="N1244" s="211">
        <v>0</v>
      </c>
      <c r="O1244" s="211">
        <f>IFERROR(
  IF(LOOKUP(2,1/($R$16:$R1244&lt;&gt;""),$R$16:$R1244)="12.2026",
    VLOOKUP(LOOKUP(2,1/($B$16:$B1244&lt;&gt;""),$B$16:$B1244), [1]Лист1!$C$12:$D$1205, 2, 0),
  IF(LOOKUP(2,1/($R$16:$R1244&lt;&gt;""),$R$16:$R1244)="12.2027",
    VLOOKUP(LOOKUP(2,1/($B$16:$B1244&lt;&gt;""),$B$16:$B1244), [1]Лист1!$C$1209:$D$2016, 2, 0),
  IF(LOOKUP(2,1/($R$16:$R1244&lt;&gt;""),$R$16:$R1244)="12.2028",
    VLOOKUP(LOOKUP(2,1/($B$16:$B1244&lt;&gt;""),$B$16:$B1244), [1]Лист1!$C$2020:$D$2907, 2, 0),
  ""))), "")</f>
        <v>7270000</v>
      </c>
      <c r="P1244" s="211">
        <f t="shared" ref="P1244:P1275" si="415">K1244/H1244</f>
        <v>1214.9876328631592</v>
      </c>
      <c r="Q1244" s="211">
        <v>9673</v>
      </c>
      <c r="R1244" s="30" t="s">
        <v>565</v>
      </c>
    </row>
    <row r="1245" spans="1:21" s="33" customFormat="1" ht="30" customHeight="1" x14ac:dyDescent="0.25">
      <c r="A1245" s="212">
        <f>IF(B1245&lt;&gt;"",MAX(A$1:A1244)+1,"")</f>
        <v>1118</v>
      </c>
      <c r="B1245" s="223" t="s">
        <v>1481</v>
      </c>
      <c r="C1245" s="212">
        <v>1969</v>
      </c>
      <c r="D1245" s="212" t="s">
        <v>1844</v>
      </c>
      <c r="E1245" s="212" t="s">
        <v>16</v>
      </c>
      <c r="F1245" s="210">
        <v>5</v>
      </c>
      <c r="G1245" s="210">
        <v>6</v>
      </c>
      <c r="H1245" s="211">
        <v>5556</v>
      </c>
      <c r="I1245" s="211">
        <v>0</v>
      </c>
      <c r="J1245" s="211">
        <v>4442.8999999999996</v>
      </c>
      <c r="K1245" s="211">
        <f t="shared" si="414"/>
        <v>38103920</v>
      </c>
      <c r="L1245" s="211">
        <v>0</v>
      </c>
      <c r="M1245" s="211">
        <v>0</v>
      </c>
      <c r="N1245" s="211">
        <v>0</v>
      </c>
      <c r="O1245" s="211">
        <f>IFERROR(
  IF(LOOKUP(2,1/($R$16:$R1245&lt;&gt;""),$R$16:$R1245)="12.2026",
    VLOOKUP(LOOKUP(2,1/($B$16:$B1245&lt;&gt;""),$B$16:$B1245), [1]Лист1!$C$12:$D$1205, 2, 0),
  IF(LOOKUP(2,1/($R$16:$R1245&lt;&gt;""),$R$16:$R1245)="12.2027",
    VLOOKUP(LOOKUP(2,1/($B$16:$B1245&lt;&gt;""),$B$16:$B1245), [1]Лист1!$C$1209:$D$2016, 2, 0),
  IF(LOOKUP(2,1/($R$16:$R1245&lt;&gt;""),$R$16:$R1245)="12.2028",
    VLOOKUP(LOOKUP(2,1/($B$16:$B1245&lt;&gt;""),$B$16:$B1245), [1]Лист1!$C$2020:$D$2907, 2, 0),
  ""))), "")</f>
        <v>38103920</v>
      </c>
      <c r="P1245" s="211">
        <f t="shared" si="415"/>
        <v>6858.1569474442049</v>
      </c>
      <c r="Q1245" s="211">
        <v>9673</v>
      </c>
      <c r="R1245" s="218" t="s">
        <v>563</v>
      </c>
      <c r="S1245" s="32"/>
      <c r="T1245" s="32"/>
      <c r="U1245" s="32"/>
    </row>
    <row r="1246" spans="1:21" s="33" customFormat="1" ht="30" customHeight="1" x14ac:dyDescent="0.25">
      <c r="A1246" s="212">
        <f>IF(B1246&lt;&gt;"",MAX(A$1:A1245)+1,"")</f>
        <v>1119</v>
      </c>
      <c r="B1246" s="223" t="s">
        <v>2147</v>
      </c>
      <c r="C1246" s="210">
        <v>2003</v>
      </c>
      <c r="D1246" s="212" t="s">
        <v>1844</v>
      </c>
      <c r="E1246" s="210" t="s">
        <v>16</v>
      </c>
      <c r="F1246" s="210">
        <v>10</v>
      </c>
      <c r="G1246" s="210">
        <v>1</v>
      </c>
      <c r="H1246" s="211">
        <v>6616</v>
      </c>
      <c r="I1246" s="211">
        <v>817</v>
      </c>
      <c r="J1246" s="211">
        <v>4751.8</v>
      </c>
      <c r="K1246" s="211">
        <f t="shared" ref="K1246" si="416">SUM(L1246:O1246)</f>
        <v>3735000</v>
      </c>
      <c r="L1246" s="211">
        <v>0</v>
      </c>
      <c r="M1246" s="211">
        <v>0</v>
      </c>
      <c r="N1246" s="211">
        <v>0</v>
      </c>
      <c r="O1246" s="211">
        <f>IFERROR(
  IF(LOOKUP(2,1/($R$16:$R1246&lt;&gt;""),$R$16:$R1246)="12.2026",
    VLOOKUP(LOOKUP(2,1/($B$16:$B1246&lt;&gt;""),$B$16:$B1246), [1]Лист1!$C$12:$D$1205, 2, 0),
  IF(LOOKUP(2,1/($R$16:$R1246&lt;&gt;""),$R$16:$R1246)="12.2027",
    VLOOKUP(LOOKUP(2,1/($B$16:$B1246&lt;&gt;""),$B$16:$B1246), [1]Лист1!$C$1209:$D$2016, 2, 0),
  IF(LOOKUP(2,1/($R$16:$R1246&lt;&gt;""),$R$16:$R1246)="12.2028",
    VLOOKUP(LOOKUP(2,1/($B$16:$B1246&lt;&gt;""),$B$16:$B1246), [1]Лист1!$C$2020:$D$2907, 2, 0),
  ""))), "")</f>
        <v>3735000</v>
      </c>
      <c r="P1246" s="211">
        <f t="shared" ref="P1246" si="417">K1246/H1246</f>
        <v>564.54050785973402</v>
      </c>
      <c r="Q1246" s="211">
        <v>9673</v>
      </c>
      <c r="R1246" s="30" t="s">
        <v>565</v>
      </c>
      <c r="S1246" s="32"/>
      <c r="T1246" s="32"/>
      <c r="U1246" s="32"/>
    </row>
    <row r="1247" spans="1:21" s="21" customFormat="1" ht="30" customHeight="1" x14ac:dyDescent="0.25">
      <c r="A1247" s="212">
        <f>IF(B1247&lt;&gt;"",MAX(A$1:A1246)+1,"")</f>
        <v>1120</v>
      </c>
      <c r="B1247" s="58" t="s">
        <v>1386</v>
      </c>
      <c r="C1247" s="56">
        <v>1961</v>
      </c>
      <c r="D1247" s="212" t="s">
        <v>1844</v>
      </c>
      <c r="E1247" s="212" t="s">
        <v>16</v>
      </c>
      <c r="F1247" s="212">
        <v>2</v>
      </c>
      <c r="G1247" s="212">
        <v>1</v>
      </c>
      <c r="H1247" s="211">
        <v>571.01</v>
      </c>
      <c r="I1247" s="211">
        <v>0</v>
      </c>
      <c r="J1247" s="211">
        <v>338.81</v>
      </c>
      <c r="K1247" s="211">
        <f t="shared" si="414"/>
        <v>71423.070000000007</v>
      </c>
      <c r="L1247" s="211">
        <v>0</v>
      </c>
      <c r="M1247" s="211">
        <v>0</v>
      </c>
      <c r="N1247" s="211">
        <v>0</v>
      </c>
      <c r="O1247" s="211">
        <f>IFERROR(
  IF(LOOKUP(2,1/($R$16:$R1247&lt;&gt;""),$R$16:$R1247)="12.2026",
    VLOOKUP(LOOKUP(2,1/($B$16:$B1247&lt;&gt;""),$B$16:$B1247), [1]Лист1!$C$12:$D$1205, 2, 0),
  IF(LOOKUP(2,1/($R$16:$R1247&lt;&gt;""),$R$16:$R1247)="12.2027",
    VLOOKUP(LOOKUP(2,1/($B$16:$B1247&lt;&gt;""),$B$16:$B1247), [1]Лист1!$C$1209:$D$2016, 2, 0),
  IF(LOOKUP(2,1/($R$16:$R1247&lt;&gt;""),$R$16:$R1247)="12.2028",
    VLOOKUP(LOOKUP(2,1/($B$16:$B1247&lt;&gt;""),$B$16:$B1247), [1]Лист1!$C$2020:$D$2907, 2, 0),
  ""))), "")</f>
        <v>71423.070000000007</v>
      </c>
      <c r="P1247" s="211">
        <f t="shared" si="415"/>
        <v>125.08199506138247</v>
      </c>
      <c r="Q1247" s="211">
        <v>9673</v>
      </c>
      <c r="R1247" s="218" t="s">
        <v>564</v>
      </c>
      <c r="S1247" s="38"/>
      <c r="T1247" s="20"/>
      <c r="U1247" s="20"/>
    </row>
    <row r="1248" spans="1:21" ht="30" customHeight="1" x14ac:dyDescent="0.25">
      <c r="A1248" s="212">
        <f>IF(B1248&lt;&gt;"",MAX(A$1:A1247)+1,"")</f>
        <v>1121</v>
      </c>
      <c r="B1248" s="58" t="s">
        <v>1387</v>
      </c>
      <c r="C1248" s="56">
        <v>1961</v>
      </c>
      <c r="D1248" s="212" t="s">
        <v>1844</v>
      </c>
      <c r="E1248" s="212" t="s">
        <v>16</v>
      </c>
      <c r="F1248" s="212">
        <v>3</v>
      </c>
      <c r="G1248" s="212">
        <v>1</v>
      </c>
      <c r="H1248" s="211">
        <v>651.79999999999995</v>
      </c>
      <c r="I1248" s="211">
        <v>0</v>
      </c>
      <c r="J1248" s="211">
        <v>421.8</v>
      </c>
      <c r="K1248" s="211">
        <f t="shared" si="414"/>
        <v>71769.289999999994</v>
      </c>
      <c r="L1248" s="211">
        <v>0</v>
      </c>
      <c r="M1248" s="211">
        <v>0</v>
      </c>
      <c r="N1248" s="211">
        <v>0</v>
      </c>
      <c r="O1248" s="211">
        <f>IFERROR(
  IF(LOOKUP(2,1/($R$16:$R1248&lt;&gt;""),$R$16:$R1248)="12.2026",
    VLOOKUP(LOOKUP(2,1/($B$16:$B1248&lt;&gt;""),$B$16:$B1248), [1]Лист1!$C$12:$D$1205, 2, 0),
  IF(LOOKUP(2,1/($R$16:$R1248&lt;&gt;""),$R$16:$R1248)="12.2027",
    VLOOKUP(LOOKUP(2,1/($B$16:$B1248&lt;&gt;""),$B$16:$B1248), [1]Лист1!$C$1209:$D$2016, 2, 0),
  IF(LOOKUP(2,1/($R$16:$R1248&lt;&gt;""),$R$16:$R1248)="12.2028",
    VLOOKUP(LOOKUP(2,1/($B$16:$B1248&lt;&gt;""),$B$16:$B1248), [1]Лист1!$C$2020:$D$2907, 2, 0),
  ""))), "")</f>
        <v>71769.289999999994</v>
      </c>
      <c r="P1248" s="211">
        <f t="shared" si="415"/>
        <v>110.10937404111691</v>
      </c>
      <c r="Q1248" s="211">
        <v>9673</v>
      </c>
      <c r="R1248" s="218" t="s">
        <v>564</v>
      </c>
    </row>
    <row r="1249" spans="1:21" ht="30" customHeight="1" x14ac:dyDescent="0.25">
      <c r="A1249" s="212">
        <f>IF(B1249&lt;&gt;"",MAX(A$1:A1248)+1,"")</f>
        <v>1122</v>
      </c>
      <c r="B1249" s="58" t="s">
        <v>1388</v>
      </c>
      <c r="C1249" s="56">
        <v>1961</v>
      </c>
      <c r="D1249" s="212" t="s">
        <v>1844</v>
      </c>
      <c r="E1249" s="212" t="s">
        <v>16</v>
      </c>
      <c r="F1249" s="212">
        <v>2</v>
      </c>
      <c r="G1249" s="212">
        <v>1</v>
      </c>
      <c r="H1249" s="211">
        <v>577.1</v>
      </c>
      <c r="I1249" s="211">
        <v>0</v>
      </c>
      <c r="J1249" s="211">
        <v>346.3</v>
      </c>
      <c r="K1249" s="211">
        <f t="shared" si="414"/>
        <v>72089</v>
      </c>
      <c r="L1249" s="211">
        <v>0</v>
      </c>
      <c r="M1249" s="211">
        <v>0</v>
      </c>
      <c r="N1249" s="211">
        <v>0</v>
      </c>
      <c r="O1249" s="211">
        <f>IFERROR(
  IF(LOOKUP(2,1/($R$16:$R1249&lt;&gt;""),$R$16:$R1249)="12.2026",
    VLOOKUP(LOOKUP(2,1/($B$16:$B1249&lt;&gt;""),$B$16:$B1249), [1]Лист1!$C$12:$D$1205, 2, 0),
  IF(LOOKUP(2,1/($R$16:$R1249&lt;&gt;""),$R$16:$R1249)="12.2027",
    VLOOKUP(LOOKUP(2,1/($B$16:$B1249&lt;&gt;""),$B$16:$B1249), [1]Лист1!$C$1209:$D$2016, 2, 0),
  IF(LOOKUP(2,1/($R$16:$R1249&lt;&gt;""),$R$16:$R1249)="12.2028",
    VLOOKUP(LOOKUP(2,1/($B$16:$B1249&lt;&gt;""),$B$16:$B1249), [1]Лист1!$C$2020:$D$2907, 2, 0),
  ""))), "")</f>
        <v>72089</v>
      </c>
      <c r="P1249" s="211">
        <f t="shared" si="415"/>
        <v>124.91595910587419</v>
      </c>
      <c r="Q1249" s="211">
        <v>9673</v>
      </c>
      <c r="R1249" s="218" t="s">
        <v>564</v>
      </c>
      <c r="S1249" s="49"/>
      <c r="T1249" s="49"/>
      <c r="U1249" s="49"/>
    </row>
    <row r="1250" spans="1:21" ht="30" customHeight="1" x14ac:dyDescent="0.25">
      <c r="A1250" s="212">
        <f>IF(B1250&lt;&gt;"",MAX(A$1:A1249)+1,"")</f>
        <v>1123</v>
      </c>
      <c r="B1250" s="58" t="s">
        <v>518</v>
      </c>
      <c r="C1250" s="213">
        <v>1973</v>
      </c>
      <c r="D1250" s="212" t="s">
        <v>1844</v>
      </c>
      <c r="E1250" s="213" t="s">
        <v>16</v>
      </c>
      <c r="F1250" s="210">
        <v>5</v>
      </c>
      <c r="G1250" s="210">
        <v>4</v>
      </c>
      <c r="H1250" s="211">
        <v>4561.32</v>
      </c>
      <c r="I1250" s="211">
        <v>712</v>
      </c>
      <c r="J1250" s="211">
        <v>2731.46</v>
      </c>
      <c r="K1250" s="211">
        <f t="shared" si="414"/>
        <v>27459501.399999999</v>
      </c>
      <c r="L1250" s="211">
        <v>0</v>
      </c>
      <c r="M1250" s="211">
        <v>0</v>
      </c>
      <c r="N1250" s="211">
        <v>0</v>
      </c>
      <c r="O1250" s="211">
        <f>IFERROR(
  IF(LOOKUP(2,1/($R$16:$R1250&lt;&gt;""),$R$16:$R1250)="12.2026",
    VLOOKUP(LOOKUP(2,1/($B$16:$B1250&lt;&gt;""),$B$16:$B1250), [1]Лист1!$C$12:$D$1205, 2, 0),
  IF(LOOKUP(2,1/($R$16:$R1250&lt;&gt;""),$R$16:$R1250)="12.2027",
    VLOOKUP(LOOKUP(2,1/($B$16:$B1250&lt;&gt;""),$B$16:$B1250), [1]Лист1!$C$1209:$D$2016, 2, 0),
  IF(LOOKUP(2,1/($R$16:$R1250&lt;&gt;""),$R$16:$R1250)="12.2028",
    VLOOKUP(LOOKUP(2,1/($B$16:$B1250&lt;&gt;""),$B$16:$B1250), [1]Лист1!$C$2020:$D$2907, 2, 0),
  ""))), "")</f>
        <v>27459501.399999999</v>
      </c>
      <c r="P1250" s="211">
        <f t="shared" si="415"/>
        <v>6020.077828347934</v>
      </c>
      <c r="Q1250" s="211">
        <v>9673</v>
      </c>
      <c r="R1250" s="218" t="s">
        <v>563</v>
      </c>
      <c r="S1250" s="49"/>
      <c r="T1250" s="49"/>
      <c r="U1250" s="49"/>
    </row>
    <row r="1251" spans="1:21" s="21" customFormat="1" ht="30" customHeight="1" x14ac:dyDescent="0.25">
      <c r="A1251" s="212">
        <f>IF(B1251&lt;&gt;"",MAX(A$1:A1250)+1,"")</f>
        <v>1124</v>
      </c>
      <c r="B1251" s="58" t="s">
        <v>1482</v>
      </c>
      <c r="C1251" s="213">
        <v>1970</v>
      </c>
      <c r="D1251" s="212" t="s">
        <v>1844</v>
      </c>
      <c r="E1251" s="213" t="s">
        <v>16</v>
      </c>
      <c r="F1251" s="210">
        <v>5</v>
      </c>
      <c r="G1251" s="210">
        <v>1</v>
      </c>
      <c r="H1251" s="211">
        <v>4604.2</v>
      </c>
      <c r="I1251" s="211">
        <v>0</v>
      </c>
      <c r="J1251" s="211">
        <v>3391.7</v>
      </c>
      <c r="K1251" s="211">
        <f t="shared" si="414"/>
        <v>34263615</v>
      </c>
      <c r="L1251" s="211">
        <v>0</v>
      </c>
      <c r="M1251" s="211">
        <v>0</v>
      </c>
      <c r="N1251" s="211">
        <v>0</v>
      </c>
      <c r="O1251" s="211">
        <f>IFERROR(
  IF(LOOKUP(2,1/($R$16:$R1251&lt;&gt;""),$R$16:$R1251)="12.2026",
    VLOOKUP(LOOKUP(2,1/($B$16:$B1251&lt;&gt;""),$B$16:$B1251), [1]Лист1!$C$12:$D$1205, 2, 0),
  IF(LOOKUP(2,1/($R$16:$R1251&lt;&gt;""),$R$16:$R1251)="12.2027",
    VLOOKUP(LOOKUP(2,1/($B$16:$B1251&lt;&gt;""),$B$16:$B1251), [1]Лист1!$C$1209:$D$2016, 2, 0),
  IF(LOOKUP(2,1/($R$16:$R1251&lt;&gt;""),$R$16:$R1251)="12.2028",
    VLOOKUP(LOOKUP(2,1/($B$16:$B1251&lt;&gt;""),$B$16:$B1251), [1]Лист1!$C$2020:$D$2907, 2, 0),
  ""))), "")</f>
        <v>34263615</v>
      </c>
      <c r="P1251" s="211">
        <f t="shared" si="415"/>
        <v>7441.8172538117378</v>
      </c>
      <c r="Q1251" s="211">
        <v>9673</v>
      </c>
      <c r="R1251" s="218" t="s">
        <v>563</v>
      </c>
      <c r="S1251" s="38"/>
      <c r="T1251" s="20"/>
      <c r="U1251" s="20"/>
    </row>
    <row r="1252" spans="1:21" s="21" customFormat="1" ht="30" customHeight="1" x14ac:dyDescent="0.25">
      <c r="A1252" s="212">
        <f>IF(B1252&lt;&gt;"",MAX(A$1:A1251)+1,"")</f>
        <v>1125</v>
      </c>
      <c r="B1252" s="58" t="s">
        <v>1483</v>
      </c>
      <c r="C1252" s="213">
        <v>1970</v>
      </c>
      <c r="D1252" s="212" t="s">
        <v>1844</v>
      </c>
      <c r="E1252" s="213" t="s">
        <v>16</v>
      </c>
      <c r="F1252" s="210">
        <v>5</v>
      </c>
      <c r="G1252" s="210">
        <v>4</v>
      </c>
      <c r="H1252" s="211">
        <v>4574.0600000000004</v>
      </c>
      <c r="I1252" s="211">
        <v>0</v>
      </c>
      <c r="J1252" s="211">
        <v>3361.7</v>
      </c>
      <c r="K1252" s="211">
        <f t="shared" ref="K1252" si="418">SUM(L1252:O1252)</f>
        <v>33371045.700000003</v>
      </c>
      <c r="L1252" s="211">
        <v>0</v>
      </c>
      <c r="M1252" s="211">
        <v>0</v>
      </c>
      <c r="N1252" s="211">
        <v>0</v>
      </c>
      <c r="O1252" s="211">
        <f>IFERROR(
  IF(LOOKUP(2,1/($R$16:$R1252&lt;&gt;""),$R$16:$R1252)="12.2026",
    VLOOKUP(LOOKUP(2,1/($B$16:$B1252&lt;&gt;""),$B$16:$B1252), [1]Лист1!$C$12:$D$1205, 2, 0),
  IF(LOOKUP(2,1/($R$16:$R1252&lt;&gt;""),$R$16:$R1252)="12.2027",
    VLOOKUP(LOOKUP(2,1/($B$16:$B1252&lt;&gt;""),$B$16:$B1252), [1]Лист1!$C$1209:$D$2016, 2, 0),
  IF(LOOKUP(2,1/($R$16:$R1252&lt;&gt;""),$R$16:$R1252)="12.2028",
    VLOOKUP(LOOKUP(2,1/($B$16:$B1252&lt;&gt;""),$B$16:$B1252), [1]Лист1!$C$2020:$D$2907, 2, 0),
  ""))), "")</f>
        <v>33371045.700000003</v>
      </c>
      <c r="P1252" s="211">
        <f t="shared" ref="P1252" si="419">K1252/H1252</f>
        <v>7295.7166499783561</v>
      </c>
      <c r="Q1252" s="211">
        <v>9673</v>
      </c>
      <c r="R1252" s="218" t="s">
        <v>563</v>
      </c>
      <c r="S1252" s="38"/>
      <c r="T1252" s="20"/>
      <c r="U1252" s="20"/>
    </row>
    <row r="1253" spans="1:21" s="21" customFormat="1" ht="30" customHeight="1" x14ac:dyDescent="0.25">
      <c r="A1253" s="212">
        <f>IF(B1253&lt;&gt;"",MAX(A$1:A1252)+1,"")</f>
        <v>1126</v>
      </c>
      <c r="B1253" s="58" t="s">
        <v>2727</v>
      </c>
      <c r="C1253" s="213">
        <v>1995</v>
      </c>
      <c r="D1253" s="212" t="s">
        <v>1844</v>
      </c>
      <c r="E1253" s="213" t="s">
        <v>18</v>
      </c>
      <c r="F1253" s="210">
        <v>5</v>
      </c>
      <c r="G1253" s="210">
        <v>5</v>
      </c>
      <c r="H1253" s="211">
        <v>6522.98</v>
      </c>
      <c r="I1253" s="211">
        <v>0</v>
      </c>
      <c r="J1253" s="211">
        <v>3904.1</v>
      </c>
      <c r="K1253" s="211">
        <f t="shared" si="414"/>
        <v>12817167</v>
      </c>
      <c r="L1253" s="211">
        <v>0</v>
      </c>
      <c r="M1253" s="211">
        <v>0</v>
      </c>
      <c r="N1253" s="211">
        <v>0</v>
      </c>
      <c r="O1253" s="211">
        <f>IFERROR(
  IF(LOOKUP(2,1/($R$16:$R1253&lt;&gt;""),$R$16:$R1253)="12.2026",
    VLOOKUP(LOOKUP(2,1/($B$16:$B1253&lt;&gt;""),$B$16:$B1253), [1]Лист1!$C$12:$D$1205, 2, 0),
  IF(LOOKUP(2,1/($R$16:$R1253&lt;&gt;""),$R$16:$R1253)="12.2027",
    VLOOKUP(LOOKUP(2,1/($B$16:$B1253&lt;&gt;""),$B$16:$B1253), [1]Лист1!$C$1209:$D$2016, 2, 0),
  IF(LOOKUP(2,1/($R$16:$R1253&lt;&gt;""),$R$16:$R1253)="12.2028",
    VLOOKUP(LOOKUP(2,1/($B$16:$B1253&lt;&gt;""),$B$16:$B1253), [1]Лист1!$C$2020:$D$2907, 2, 0),
  ""))), "")</f>
        <v>12817167</v>
      </c>
      <c r="P1253" s="211">
        <f t="shared" si="415"/>
        <v>1964.9250802547303</v>
      </c>
      <c r="Q1253" s="211">
        <v>9673</v>
      </c>
      <c r="R1253" s="218" t="s">
        <v>564</v>
      </c>
      <c r="S1253" s="38"/>
      <c r="T1253" s="20"/>
      <c r="U1253" s="20"/>
    </row>
    <row r="1254" spans="1:21" ht="30" customHeight="1" x14ac:dyDescent="0.25">
      <c r="A1254" s="212">
        <f>IF(B1254&lt;&gt;"",MAX(A$1:A1253)+1,"")</f>
        <v>1127</v>
      </c>
      <c r="B1254" s="223" t="s">
        <v>1088</v>
      </c>
      <c r="C1254" s="56">
        <v>1958</v>
      </c>
      <c r="D1254" s="212" t="s">
        <v>1844</v>
      </c>
      <c r="E1254" s="213" t="s">
        <v>16</v>
      </c>
      <c r="F1254" s="210">
        <v>5</v>
      </c>
      <c r="G1254" s="210">
        <v>1</v>
      </c>
      <c r="H1254" s="211">
        <v>2470.3000000000002</v>
      </c>
      <c r="I1254" s="211">
        <v>202.8</v>
      </c>
      <c r="J1254" s="211">
        <v>1806.41</v>
      </c>
      <c r="K1254" s="211">
        <f t="shared" si="414"/>
        <v>39519.24</v>
      </c>
      <c r="L1254" s="211">
        <v>0</v>
      </c>
      <c r="M1254" s="211">
        <v>0</v>
      </c>
      <c r="N1254" s="211">
        <v>0</v>
      </c>
      <c r="O1254" s="211">
        <f>IFERROR(
  IF(LOOKUP(2,1/($R$16:$R1254&lt;&gt;""),$R$16:$R1254)="12.2026",
    VLOOKUP(LOOKUP(2,1/($B$16:$B1254&lt;&gt;""),$B$16:$B1254), [1]Лист1!$C$12:$D$1205, 2, 0),
  IF(LOOKUP(2,1/($R$16:$R1254&lt;&gt;""),$R$16:$R1254)="12.2027",
    VLOOKUP(LOOKUP(2,1/($B$16:$B1254&lt;&gt;""),$B$16:$B1254), [1]Лист1!$C$1209:$D$2016, 2, 0),
  IF(LOOKUP(2,1/($R$16:$R1254&lt;&gt;""),$R$16:$R1254)="12.2028",
    VLOOKUP(LOOKUP(2,1/($B$16:$B1254&lt;&gt;""),$B$16:$B1254), [1]Лист1!$C$2020:$D$2907, 2, 0),
  ""))), "")</f>
        <v>39519.24</v>
      </c>
      <c r="P1254" s="211">
        <f t="shared" si="415"/>
        <v>15.997749261223332</v>
      </c>
      <c r="Q1254" s="211">
        <v>9673</v>
      </c>
      <c r="R1254" s="218" t="s">
        <v>565</v>
      </c>
    </row>
    <row r="1255" spans="1:21" ht="30" customHeight="1" x14ac:dyDescent="0.25">
      <c r="A1255" s="212">
        <f>IF(B1255&lt;&gt;"",MAX(A$1:A1254)+1,"")</f>
        <v>1128</v>
      </c>
      <c r="B1255" s="223" t="s">
        <v>1089</v>
      </c>
      <c r="C1255" s="56">
        <v>1958</v>
      </c>
      <c r="D1255" s="212" t="s">
        <v>1844</v>
      </c>
      <c r="E1255" s="213" t="s">
        <v>16</v>
      </c>
      <c r="F1255" s="210">
        <v>2</v>
      </c>
      <c r="G1255" s="210">
        <v>2</v>
      </c>
      <c r="H1255" s="211">
        <v>549.65</v>
      </c>
      <c r="I1255" s="211">
        <v>0</v>
      </c>
      <c r="J1255" s="211">
        <v>549.1</v>
      </c>
      <c r="K1255" s="211">
        <f t="shared" si="414"/>
        <v>26238.31</v>
      </c>
      <c r="L1255" s="211">
        <v>0</v>
      </c>
      <c r="M1255" s="211">
        <v>0</v>
      </c>
      <c r="N1255" s="211">
        <v>0</v>
      </c>
      <c r="O1255" s="211">
        <f>IFERROR(
  IF(LOOKUP(2,1/($R$16:$R1255&lt;&gt;""),$R$16:$R1255)="12.2026",
    VLOOKUP(LOOKUP(2,1/($B$16:$B1255&lt;&gt;""),$B$16:$B1255), [1]Лист1!$C$12:$D$1205, 2, 0),
  IF(LOOKUP(2,1/($R$16:$R1255&lt;&gt;""),$R$16:$R1255)="12.2027",
    VLOOKUP(LOOKUP(2,1/($B$16:$B1255&lt;&gt;""),$B$16:$B1255), [1]Лист1!$C$1209:$D$2016, 2, 0),
  IF(LOOKUP(2,1/($R$16:$R1255&lt;&gt;""),$R$16:$R1255)="12.2028",
    VLOOKUP(LOOKUP(2,1/($B$16:$B1255&lt;&gt;""),$B$16:$B1255), [1]Лист1!$C$2020:$D$2907, 2, 0),
  ""))), "")</f>
        <v>26238.31</v>
      </c>
      <c r="P1255" s="211">
        <f t="shared" si="415"/>
        <v>47.736395888292556</v>
      </c>
      <c r="Q1255" s="211">
        <v>9673</v>
      </c>
      <c r="R1255" s="218" t="s">
        <v>565</v>
      </c>
      <c r="S1255" s="49"/>
      <c r="T1255" s="49"/>
      <c r="U1255" s="49"/>
    </row>
    <row r="1256" spans="1:21" s="21" customFormat="1" ht="30" customHeight="1" x14ac:dyDescent="0.25">
      <c r="A1256" s="212">
        <f>IF(B1256&lt;&gt;"",MAX(A$1:A1255)+1,"")</f>
        <v>1129</v>
      </c>
      <c r="B1256" s="223" t="s">
        <v>1090</v>
      </c>
      <c r="C1256" s="56">
        <v>1959</v>
      </c>
      <c r="D1256" s="212" t="s">
        <v>1844</v>
      </c>
      <c r="E1256" s="212" t="s">
        <v>16</v>
      </c>
      <c r="F1256" s="210">
        <v>2</v>
      </c>
      <c r="G1256" s="210">
        <v>2</v>
      </c>
      <c r="H1256" s="211">
        <v>589.63</v>
      </c>
      <c r="I1256" s="211">
        <v>0</v>
      </c>
      <c r="J1256" s="211">
        <v>551.6</v>
      </c>
      <c r="K1256" s="211">
        <f t="shared" si="414"/>
        <v>26238.31</v>
      </c>
      <c r="L1256" s="211">
        <v>0</v>
      </c>
      <c r="M1256" s="211">
        <v>0</v>
      </c>
      <c r="N1256" s="211">
        <v>0</v>
      </c>
      <c r="O1256" s="211">
        <f>IFERROR(
  IF(LOOKUP(2,1/($R$16:$R1256&lt;&gt;""),$R$16:$R1256)="12.2026",
    VLOOKUP(LOOKUP(2,1/($B$16:$B1256&lt;&gt;""),$B$16:$B1256), [1]Лист1!$C$12:$D$1205, 2, 0),
  IF(LOOKUP(2,1/($R$16:$R1256&lt;&gt;""),$R$16:$R1256)="12.2027",
    VLOOKUP(LOOKUP(2,1/($B$16:$B1256&lt;&gt;""),$B$16:$B1256), [1]Лист1!$C$1209:$D$2016, 2, 0),
  IF(LOOKUP(2,1/($R$16:$R1256&lt;&gt;""),$R$16:$R1256)="12.2028",
    VLOOKUP(LOOKUP(2,1/($B$16:$B1256&lt;&gt;""),$B$16:$B1256), [1]Лист1!$C$2020:$D$2907, 2, 0),
  ""))), "")</f>
        <v>26238.31</v>
      </c>
      <c r="P1256" s="211">
        <f t="shared" si="415"/>
        <v>44.499618404762309</v>
      </c>
      <c r="Q1256" s="211">
        <v>9673</v>
      </c>
      <c r="R1256" s="218" t="s">
        <v>565</v>
      </c>
      <c r="S1256" s="38"/>
      <c r="T1256" s="20"/>
      <c r="U1256" s="20"/>
    </row>
    <row r="1257" spans="1:21" s="21" customFormat="1" ht="30" customHeight="1" x14ac:dyDescent="0.25">
      <c r="A1257" s="212">
        <f>IF(B1257&lt;&gt;"",MAX(A$1:A1256)+1,"")</f>
        <v>1130</v>
      </c>
      <c r="B1257" s="58" t="s">
        <v>1484</v>
      </c>
      <c r="C1257" s="213">
        <v>1971</v>
      </c>
      <c r="D1257" s="212" t="s">
        <v>1844</v>
      </c>
      <c r="E1257" s="213" t="s">
        <v>16</v>
      </c>
      <c r="F1257" s="210">
        <v>5</v>
      </c>
      <c r="G1257" s="210">
        <v>2</v>
      </c>
      <c r="H1257" s="211">
        <v>2464.42</v>
      </c>
      <c r="I1257" s="211">
        <v>0</v>
      </c>
      <c r="J1257" s="211">
        <v>1802.6</v>
      </c>
      <c r="K1257" s="211">
        <f t="shared" si="414"/>
        <v>16830425.899999999</v>
      </c>
      <c r="L1257" s="211">
        <v>0</v>
      </c>
      <c r="M1257" s="211">
        <v>0</v>
      </c>
      <c r="N1257" s="211">
        <v>0</v>
      </c>
      <c r="O1257" s="211">
        <f>IFERROR(
  IF(LOOKUP(2,1/($R$16:$R1257&lt;&gt;""),$R$16:$R1257)="12.2026",
    VLOOKUP(LOOKUP(2,1/($B$16:$B1257&lt;&gt;""),$B$16:$B1257), [1]Лист1!$C$12:$D$1205, 2, 0),
  IF(LOOKUP(2,1/($R$16:$R1257&lt;&gt;""),$R$16:$R1257)="12.2027",
    VLOOKUP(LOOKUP(2,1/($B$16:$B1257&lt;&gt;""),$B$16:$B1257), [1]Лист1!$C$1209:$D$2016, 2, 0),
  IF(LOOKUP(2,1/($R$16:$R1257&lt;&gt;""),$R$16:$R1257)="12.2028",
    VLOOKUP(LOOKUP(2,1/($B$16:$B1257&lt;&gt;""),$B$16:$B1257), [1]Лист1!$C$2020:$D$2907, 2, 0),
  ""))), "")</f>
        <v>16830425.899999999</v>
      </c>
      <c r="P1257" s="211">
        <f t="shared" si="415"/>
        <v>6829.3658954236689</v>
      </c>
      <c r="Q1257" s="211">
        <v>9673</v>
      </c>
      <c r="R1257" s="218" t="s">
        <v>563</v>
      </c>
      <c r="S1257" s="38"/>
      <c r="T1257" s="20"/>
      <c r="U1257" s="20"/>
    </row>
    <row r="1258" spans="1:21" s="21" customFormat="1" ht="30" customHeight="1" x14ac:dyDescent="0.25">
      <c r="A1258" s="212">
        <f>IF(B1258&lt;&gt;"",MAX(A$1:A1257)+1,"")</f>
        <v>1131</v>
      </c>
      <c r="B1258" s="223" t="s">
        <v>1091</v>
      </c>
      <c r="C1258" s="212">
        <v>1957</v>
      </c>
      <c r="D1258" s="212" t="s">
        <v>1844</v>
      </c>
      <c r="E1258" s="213" t="s">
        <v>16</v>
      </c>
      <c r="F1258" s="210">
        <v>2</v>
      </c>
      <c r="G1258" s="210">
        <v>1</v>
      </c>
      <c r="H1258" s="211">
        <v>1138.1600000000001</v>
      </c>
      <c r="I1258" s="211">
        <v>0</v>
      </c>
      <c r="J1258" s="211">
        <v>589.20000000000005</v>
      </c>
      <c r="K1258" s="211">
        <f t="shared" si="414"/>
        <v>32706.97</v>
      </c>
      <c r="L1258" s="211">
        <v>0</v>
      </c>
      <c r="M1258" s="211">
        <v>0</v>
      </c>
      <c r="N1258" s="211">
        <v>0</v>
      </c>
      <c r="O1258" s="211">
        <f>IFERROR(
  IF(LOOKUP(2,1/($R$16:$R1258&lt;&gt;""),$R$16:$R1258)="12.2026",
    VLOOKUP(LOOKUP(2,1/($B$16:$B1258&lt;&gt;""),$B$16:$B1258), [1]Лист1!$C$12:$D$1205, 2, 0),
  IF(LOOKUP(2,1/($R$16:$R1258&lt;&gt;""),$R$16:$R1258)="12.2027",
    VLOOKUP(LOOKUP(2,1/($B$16:$B1258&lt;&gt;""),$B$16:$B1258), [1]Лист1!$C$1209:$D$2016, 2, 0),
  IF(LOOKUP(2,1/($R$16:$R1258&lt;&gt;""),$R$16:$R1258)="12.2028",
    VLOOKUP(LOOKUP(2,1/($B$16:$B1258&lt;&gt;""),$B$16:$B1258), [1]Лист1!$C$2020:$D$2907, 2, 0),
  ""))), "")</f>
        <v>32706.97</v>
      </c>
      <c r="P1258" s="211">
        <f t="shared" si="415"/>
        <v>28.736706614184296</v>
      </c>
      <c r="Q1258" s="211">
        <v>9673</v>
      </c>
      <c r="R1258" s="218" t="s">
        <v>565</v>
      </c>
      <c r="S1258" s="38"/>
      <c r="T1258" s="20"/>
      <c r="U1258" s="20"/>
    </row>
    <row r="1259" spans="1:21" s="21" customFormat="1" ht="30" customHeight="1" x14ac:dyDescent="0.25">
      <c r="A1259" s="212">
        <f>IF(B1259&lt;&gt;"",MAX(A$1:A1258)+1,"")</f>
        <v>1132</v>
      </c>
      <c r="B1259" s="223" t="s">
        <v>154</v>
      </c>
      <c r="C1259" s="212">
        <v>1964</v>
      </c>
      <c r="D1259" s="212" t="s">
        <v>1844</v>
      </c>
      <c r="E1259" s="212" t="s">
        <v>16</v>
      </c>
      <c r="F1259" s="210">
        <v>4</v>
      </c>
      <c r="G1259" s="210">
        <v>2</v>
      </c>
      <c r="H1259" s="211">
        <v>2264.46</v>
      </c>
      <c r="I1259" s="211">
        <v>0</v>
      </c>
      <c r="J1259" s="211">
        <v>1275.8599999999999</v>
      </c>
      <c r="K1259" s="211">
        <f t="shared" si="414"/>
        <v>12499045.040000001</v>
      </c>
      <c r="L1259" s="211">
        <v>0</v>
      </c>
      <c r="M1259" s="211">
        <v>0</v>
      </c>
      <c r="N1259" s="211">
        <v>0</v>
      </c>
      <c r="O1259" s="211">
        <f>IFERROR(
  IF(LOOKUP(2,1/($R$16:$R1259&lt;&gt;""),$R$16:$R1259)="12.2026",
    VLOOKUP(LOOKUP(2,1/($B$16:$B1259&lt;&gt;""),$B$16:$B1259), [1]Лист1!$C$12:$D$1205, 2, 0),
  IF(LOOKUP(2,1/($R$16:$R1259&lt;&gt;""),$R$16:$R1259)="12.2027",
    VLOOKUP(LOOKUP(2,1/($B$16:$B1259&lt;&gt;""),$B$16:$B1259), [1]Лист1!$C$1209:$D$2016, 2, 0),
  IF(LOOKUP(2,1/($R$16:$R1259&lt;&gt;""),$R$16:$R1259)="12.2028",
    VLOOKUP(LOOKUP(2,1/($B$16:$B1259&lt;&gt;""),$B$16:$B1259), [1]Лист1!$C$2020:$D$2907, 2, 0),
  ""))), "")</f>
        <v>12499045.040000001</v>
      </c>
      <c r="P1259" s="211">
        <f t="shared" si="415"/>
        <v>5519.6581259991344</v>
      </c>
      <c r="Q1259" s="211">
        <v>9673</v>
      </c>
      <c r="R1259" s="218" t="s">
        <v>564</v>
      </c>
      <c r="S1259" s="38"/>
      <c r="T1259" s="20"/>
      <c r="U1259" s="20"/>
    </row>
    <row r="1260" spans="1:21" s="21" customFormat="1" ht="30" customHeight="1" x14ac:dyDescent="0.25">
      <c r="A1260" s="212">
        <f>IF(B1260&lt;&gt;"",MAX(A$1:A1259)+1,"")</f>
        <v>1133</v>
      </c>
      <c r="B1260" s="223" t="s">
        <v>1092</v>
      </c>
      <c r="C1260" s="212">
        <v>1959</v>
      </c>
      <c r="D1260" s="212" t="s">
        <v>1844</v>
      </c>
      <c r="E1260" s="212" t="s">
        <v>16</v>
      </c>
      <c r="F1260" s="210">
        <v>2</v>
      </c>
      <c r="G1260" s="210">
        <v>1</v>
      </c>
      <c r="H1260" s="211">
        <v>508.1</v>
      </c>
      <c r="I1260" s="211">
        <v>0</v>
      </c>
      <c r="J1260" s="211">
        <v>282.2</v>
      </c>
      <c r="K1260" s="211">
        <f t="shared" si="414"/>
        <v>13543.39</v>
      </c>
      <c r="L1260" s="211">
        <v>0</v>
      </c>
      <c r="M1260" s="211">
        <v>0</v>
      </c>
      <c r="N1260" s="211">
        <v>0</v>
      </c>
      <c r="O1260" s="211">
        <f>IFERROR(
  IF(LOOKUP(2,1/($R$16:$R1260&lt;&gt;""),$R$16:$R1260)="12.2026",
    VLOOKUP(LOOKUP(2,1/($B$16:$B1260&lt;&gt;""),$B$16:$B1260), [1]Лист1!$C$12:$D$1205, 2, 0),
  IF(LOOKUP(2,1/($R$16:$R1260&lt;&gt;""),$R$16:$R1260)="12.2027",
    VLOOKUP(LOOKUP(2,1/($B$16:$B1260&lt;&gt;""),$B$16:$B1260), [1]Лист1!$C$1209:$D$2016, 2, 0),
  IF(LOOKUP(2,1/($R$16:$R1260&lt;&gt;""),$R$16:$R1260)="12.2028",
    VLOOKUP(LOOKUP(2,1/($B$16:$B1260&lt;&gt;""),$B$16:$B1260), [1]Лист1!$C$2020:$D$2907, 2, 0),
  ""))), "")</f>
        <v>13543.39</v>
      </c>
      <c r="P1260" s="211">
        <f t="shared" si="415"/>
        <v>26.654969494194052</v>
      </c>
      <c r="Q1260" s="211">
        <v>9673</v>
      </c>
      <c r="R1260" s="218" t="s">
        <v>565</v>
      </c>
      <c r="S1260" s="38"/>
      <c r="T1260" s="20"/>
      <c r="U1260" s="20"/>
    </row>
    <row r="1261" spans="1:21" s="21" customFormat="1" ht="30" customHeight="1" x14ac:dyDescent="0.25">
      <c r="A1261" s="212">
        <f>IF(B1261&lt;&gt;"",MAX(A$1:A1260)+1,"")</f>
        <v>1134</v>
      </c>
      <c r="B1261" s="223" t="s">
        <v>1389</v>
      </c>
      <c r="C1261" s="212">
        <v>1961</v>
      </c>
      <c r="D1261" s="212" t="s">
        <v>1844</v>
      </c>
      <c r="E1261" s="212" t="s">
        <v>16</v>
      </c>
      <c r="F1261" s="212">
        <v>2</v>
      </c>
      <c r="G1261" s="212">
        <v>2</v>
      </c>
      <c r="H1261" s="211">
        <v>968.21</v>
      </c>
      <c r="I1261" s="211">
        <v>0</v>
      </c>
      <c r="J1261" s="211">
        <v>561.01</v>
      </c>
      <c r="K1261" s="211">
        <f t="shared" si="414"/>
        <v>77993.88</v>
      </c>
      <c r="L1261" s="211">
        <v>0</v>
      </c>
      <c r="M1261" s="211">
        <v>0</v>
      </c>
      <c r="N1261" s="211">
        <v>0</v>
      </c>
      <c r="O1261" s="211">
        <f>IFERROR(
  IF(LOOKUP(2,1/($R$16:$R1261&lt;&gt;""),$R$16:$R1261)="12.2026",
    VLOOKUP(LOOKUP(2,1/($B$16:$B1261&lt;&gt;""),$B$16:$B1261), [1]Лист1!$C$12:$D$1205, 2, 0),
  IF(LOOKUP(2,1/($R$16:$R1261&lt;&gt;""),$R$16:$R1261)="12.2027",
    VLOOKUP(LOOKUP(2,1/($B$16:$B1261&lt;&gt;""),$B$16:$B1261), [1]Лист1!$C$1209:$D$2016, 2, 0),
  IF(LOOKUP(2,1/($R$16:$R1261&lt;&gt;""),$R$16:$R1261)="12.2028",
    VLOOKUP(LOOKUP(2,1/($B$16:$B1261&lt;&gt;""),$B$16:$B1261), [1]Лист1!$C$2020:$D$2907, 2, 0),
  ""))), "")</f>
        <v>77993.88</v>
      </c>
      <c r="P1261" s="211">
        <f t="shared" si="415"/>
        <v>80.554714369816466</v>
      </c>
      <c r="Q1261" s="211">
        <v>9673</v>
      </c>
      <c r="R1261" s="218" t="s">
        <v>564</v>
      </c>
      <c r="S1261" s="38"/>
      <c r="T1261" s="20"/>
      <c r="U1261" s="20"/>
    </row>
    <row r="1262" spans="1:21" ht="30" customHeight="1" x14ac:dyDescent="0.25">
      <c r="A1262" s="212">
        <f>IF(B1262&lt;&gt;"",MAX(A$1:A1261)+1,"")</f>
        <v>1135</v>
      </c>
      <c r="B1262" s="223" t="s">
        <v>1093</v>
      </c>
      <c r="C1262" s="212">
        <v>1959</v>
      </c>
      <c r="D1262" s="212" t="s">
        <v>1844</v>
      </c>
      <c r="E1262" s="212" t="s">
        <v>16</v>
      </c>
      <c r="F1262" s="210">
        <v>2</v>
      </c>
      <c r="G1262" s="210">
        <v>1</v>
      </c>
      <c r="H1262" s="211">
        <v>492.9</v>
      </c>
      <c r="I1262" s="211">
        <v>0</v>
      </c>
      <c r="J1262" s="211">
        <v>266.2</v>
      </c>
      <c r="K1262" s="211">
        <f t="shared" si="414"/>
        <v>13444.24</v>
      </c>
      <c r="L1262" s="211">
        <v>0</v>
      </c>
      <c r="M1262" s="211">
        <v>0</v>
      </c>
      <c r="N1262" s="211">
        <v>0</v>
      </c>
      <c r="O1262" s="211">
        <f>IFERROR(
  IF(LOOKUP(2,1/($R$16:$R1262&lt;&gt;""),$R$16:$R1262)="12.2026",
    VLOOKUP(LOOKUP(2,1/($B$16:$B1262&lt;&gt;""),$B$16:$B1262), [1]Лист1!$C$12:$D$1205, 2, 0),
  IF(LOOKUP(2,1/($R$16:$R1262&lt;&gt;""),$R$16:$R1262)="12.2027",
    VLOOKUP(LOOKUP(2,1/($B$16:$B1262&lt;&gt;""),$B$16:$B1262), [1]Лист1!$C$1209:$D$2016, 2, 0),
  IF(LOOKUP(2,1/($R$16:$R1262&lt;&gt;""),$R$16:$R1262)="12.2028",
    VLOOKUP(LOOKUP(2,1/($B$16:$B1262&lt;&gt;""),$B$16:$B1262), [1]Лист1!$C$2020:$D$2907, 2, 0),
  ""))), "")</f>
        <v>13444.24</v>
      </c>
      <c r="P1262" s="211">
        <f t="shared" si="415"/>
        <v>27.275796307567457</v>
      </c>
      <c r="Q1262" s="211">
        <v>9673</v>
      </c>
      <c r="R1262" s="218" t="s">
        <v>565</v>
      </c>
    </row>
    <row r="1263" spans="1:21" ht="30" customHeight="1" x14ac:dyDescent="0.25">
      <c r="A1263" s="212">
        <f>IF(B1263&lt;&gt;"",MAX(A$1:A1262)+1,"")</f>
        <v>1136</v>
      </c>
      <c r="B1263" s="58" t="s">
        <v>1485</v>
      </c>
      <c r="C1263" s="213">
        <v>1971</v>
      </c>
      <c r="D1263" s="212" t="s">
        <v>1844</v>
      </c>
      <c r="E1263" s="213" t="s">
        <v>16</v>
      </c>
      <c r="F1263" s="210">
        <v>5</v>
      </c>
      <c r="G1263" s="210">
        <v>6</v>
      </c>
      <c r="H1263" s="211">
        <v>5944.7</v>
      </c>
      <c r="I1263" s="211">
        <v>263.60000000000002</v>
      </c>
      <c r="J1263" s="211">
        <v>4271.2</v>
      </c>
      <c r="K1263" s="211">
        <f t="shared" si="414"/>
        <v>44317006.5</v>
      </c>
      <c r="L1263" s="211">
        <v>0</v>
      </c>
      <c r="M1263" s="211">
        <v>0</v>
      </c>
      <c r="N1263" s="211">
        <v>0</v>
      </c>
      <c r="O1263" s="211">
        <f>IFERROR(
  IF(LOOKUP(2,1/($R$16:$R1263&lt;&gt;""),$R$16:$R1263)="12.2026",
    VLOOKUP(LOOKUP(2,1/($B$16:$B1263&lt;&gt;""),$B$16:$B1263), [1]Лист1!$C$12:$D$1205, 2, 0),
  IF(LOOKUP(2,1/($R$16:$R1263&lt;&gt;""),$R$16:$R1263)="12.2027",
    VLOOKUP(LOOKUP(2,1/($B$16:$B1263&lt;&gt;""),$B$16:$B1263), [1]Лист1!$C$1209:$D$2016, 2, 0),
  IF(LOOKUP(2,1/($R$16:$R1263&lt;&gt;""),$R$16:$R1263)="12.2028",
    VLOOKUP(LOOKUP(2,1/($B$16:$B1263&lt;&gt;""),$B$16:$B1263), [1]Лист1!$C$2020:$D$2907, 2, 0),
  ""))), "")</f>
        <v>44317006.5</v>
      </c>
      <c r="P1263" s="211">
        <f t="shared" si="415"/>
        <v>7454.8768651067339</v>
      </c>
      <c r="Q1263" s="211">
        <v>9673</v>
      </c>
      <c r="R1263" s="218" t="s">
        <v>563</v>
      </c>
    </row>
    <row r="1264" spans="1:21" ht="30" customHeight="1" x14ac:dyDescent="0.25">
      <c r="A1264" s="212">
        <f>IF(B1264&lt;&gt;"",MAX(A$1:A1263)+1,"")</f>
        <v>1137</v>
      </c>
      <c r="B1264" s="223" t="s">
        <v>1094</v>
      </c>
      <c r="C1264" s="56">
        <v>1950</v>
      </c>
      <c r="D1264" s="212" t="s">
        <v>1844</v>
      </c>
      <c r="E1264" s="212" t="s">
        <v>202</v>
      </c>
      <c r="F1264" s="210">
        <v>2</v>
      </c>
      <c r="G1264" s="210">
        <v>2</v>
      </c>
      <c r="H1264" s="211">
        <v>1074.2</v>
      </c>
      <c r="I1264" s="211">
        <v>43.5</v>
      </c>
      <c r="J1264" s="211">
        <v>557.37</v>
      </c>
      <c r="K1264" s="211">
        <f t="shared" si="414"/>
        <v>46410.36</v>
      </c>
      <c r="L1264" s="211">
        <v>0</v>
      </c>
      <c r="M1264" s="211">
        <v>0</v>
      </c>
      <c r="N1264" s="211">
        <v>0</v>
      </c>
      <c r="O1264" s="211">
        <f>IFERROR(
  IF(LOOKUP(2,1/($R$16:$R1264&lt;&gt;""),$R$16:$R1264)="12.2026",
    VLOOKUP(LOOKUP(2,1/($B$16:$B1264&lt;&gt;""),$B$16:$B1264), [1]Лист1!$C$12:$D$1205, 2, 0),
  IF(LOOKUP(2,1/($R$16:$R1264&lt;&gt;""),$R$16:$R1264)="12.2027",
    VLOOKUP(LOOKUP(2,1/($B$16:$B1264&lt;&gt;""),$B$16:$B1264), [1]Лист1!$C$1209:$D$2016, 2, 0),
  IF(LOOKUP(2,1/($R$16:$R1264&lt;&gt;""),$R$16:$R1264)="12.2028",
    VLOOKUP(LOOKUP(2,1/($B$16:$B1264&lt;&gt;""),$B$16:$B1264), [1]Лист1!$C$2020:$D$2907, 2, 0),
  ""))), "")</f>
        <v>46410.36</v>
      </c>
      <c r="P1264" s="211">
        <f t="shared" si="415"/>
        <v>43.204580152671753</v>
      </c>
      <c r="Q1264" s="211">
        <v>9673</v>
      </c>
      <c r="R1264" s="218" t="s">
        <v>565</v>
      </c>
      <c r="S1264" s="49"/>
      <c r="T1264" s="49"/>
      <c r="U1264" s="49"/>
    </row>
    <row r="1265" spans="1:21" s="21" customFormat="1" ht="30" customHeight="1" x14ac:dyDescent="0.25">
      <c r="A1265" s="212">
        <f>IF(B1265&lt;&gt;"",MAX(A$1:A1264)+1,"")</f>
        <v>1138</v>
      </c>
      <c r="B1265" s="58" t="s">
        <v>1095</v>
      </c>
      <c r="C1265" s="56">
        <v>1959</v>
      </c>
      <c r="D1265" s="212" t="s">
        <v>1844</v>
      </c>
      <c r="E1265" s="212" t="s">
        <v>16</v>
      </c>
      <c r="F1265" s="210">
        <v>3</v>
      </c>
      <c r="G1265" s="210">
        <v>3</v>
      </c>
      <c r="H1265" s="211">
        <v>1112.19</v>
      </c>
      <c r="I1265" s="211">
        <v>0</v>
      </c>
      <c r="J1265" s="211">
        <v>1096.9000000000001</v>
      </c>
      <c r="K1265" s="211">
        <f t="shared" si="414"/>
        <v>42447.4</v>
      </c>
      <c r="L1265" s="211">
        <v>0</v>
      </c>
      <c r="M1265" s="211">
        <v>0</v>
      </c>
      <c r="N1265" s="211">
        <v>0</v>
      </c>
      <c r="O1265" s="211">
        <f>IFERROR(
  IF(LOOKUP(2,1/($R$16:$R1265&lt;&gt;""),$R$16:$R1265)="12.2026",
    VLOOKUP(LOOKUP(2,1/($B$16:$B1265&lt;&gt;""),$B$16:$B1265), [1]Лист1!$C$12:$D$1205, 2, 0),
  IF(LOOKUP(2,1/($R$16:$R1265&lt;&gt;""),$R$16:$R1265)="12.2027",
    VLOOKUP(LOOKUP(2,1/($B$16:$B1265&lt;&gt;""),$B$16:$B1265), [1]Лист1!$C$1209:$D$2016, 2, 0),
  IF(LOOKUP(2,1/($R$16:$R1265&lt;&gt;""),$R$16:$R1265)="12.2028",
    VLOOKUP(LOOKUP(2,1/($B$16:$B1265&lt;&gt;""),$B$16:$B1265), [1]Лист1!$C$2020:$D$2907, 2, 0),
  ""))), "")</f>
        <v>42447.4</v>
      </c>
      <c r="P1265" s="211">
        <f t="shared" si="415"/>
        <v>38.165601201233599</v>
      </c>
      <c r="Q1265" s="211">
        <v>9673</v>
      </c>
      <c r="R1265" s="218" t="s">
        <v>565</v>
      </c>
      <c r="S1265" s="38"/>
      <c r="T1265" s="20"/>
      <c r="U1265" s="20"/>
    </row>
    <row r="1266" spans="1:21" s="21" customFormat="1" ht="30" customHeight="1" x14ac:dyDescent="0.25">
      <c r="A1266" s="212">
        <f>IF(B1266&lt;&gt;"",MAX(A$1:A1265)+1,"")</f>
        <v>1139</v>
      </c>
      <c r="B1266" s="223" t="s">
        <v>1096</v>
      </c>
      <c r="C1266" s="56">
        <v>1959</v>
      </c>
      <c r="D1266" s="212" t="s">
        <v>1844</v>
      </c>
      <c r="E1266" s="212" t="s">
        <v>16</v>
      </c>
      <c r="F1266" s="210">
        <v>2</v>
      </c>
      <c r="G1266" s="210">
        <v>2</v>
      </c>
      <c r="H1266" s="211">
        <v>624.07000000000005</v>
      </c>
      <c r="I1266" s="211">
        <v>0</v>
      </c>
      <c r="J1266" s="211">
        <v>270.10000000000002</v>
      </c>
      <c r="K1266" s="211">
        <f t="shared" si="414"/>
        <v>13852</v>
      </c>
      <c r="L1266" s="211">
        <v>0</v>
      </c>
      <c r="M1266" s="211">
        <v>0</v>
      </c>
      <c r="N1266" s="211">
        <v>0</v>
      </c>
      <c r="O1266" s="211">
        <f>IFERROR(
  IF(LOOKUP(2,1/($R$16:$R1266&lt;&gt;""),$R$16:$R1266)="12.2026",
    VLOOKUP(LOOKUP(2,1/($B$16:$B1266&lt;&gt;""),$B$16:$B1266), [1]Лист1!$C$12:$D$1205, 2, 0),
  IF(LOOKUP(2,1/($R$16:$R1266&lt;&gt;""),$R$16:$R1266)="12.2027",
    VLOOKUP(LOOKUP(2,1/($B$16:$B1266&lt;&gt;""),$B$16:$B1266), [1]Лист1!$C$1209:$D$2016, 2, 0),
  IF(LOOKUP(2,1/($R$16:$R1266&lt;&gt;""),$R$16:$R1266)="12.2028",
    VLOOKUP(LOOKUP(2,1/($B$16:$B1266&lt;&gt;""),$B$16:$B1266), [1]Лист1!$C$2020:$D$2907, 2, 0),
  ""))), "")</f>
        <v>13852</v>
      </c>
      <c r="P1266" s="211">
        <f t="shared" si="415"/>
        <v>22.19622798724502</v>
      </c>
      <c r="Q1266" s="211">
        <v>9673</v>
      </c>
      <c r="R1266" s="218" t="s">
        <v>565</v>
      </c>
      <c r="S1266" s="38"/>
      <c r="T1266" s="20"/>
      <c r="U1266" s="20"/>
    </row>
    <row r="1267" spans="1:21" ht="30" customHeight="1" x14ac:dyDescent="0.25">
      <c r="A1267" s="212">
        <f>IF(B1267&lt;&gt;"",MAX(A$1:A1266)+1,"")</f>
        <v>1140</v>
      </c>
      <c r="B1267" s="223" t="s">
        <v>1486</v>
      </c>
      <c r="C1267" s="213">
        <v>1971</v>
      </c>
      <c r="D1267" s="212" t="s">
        <v>1844</v>
      </c>
      <c r="E1267" s="213" t="s">
        <v>16</v>
      </c>
      <c r="F1267" s="212">
        <v>5</v>
      </c>
      <c r="G1267" s="212">
        <v>4</v>
      </c>
      <c r="H1267" s="211">
        <v>3455.4</v>
      </c>
      <c r="I1267" s="211">
        <v>0</v>
      </c>
      <c r="J1267" s="211">
        <v>3455.4</v>
      </c>
      <c r="K1267" s="211">
        <f t="shared" si="414"/>
        <v>30395883</v>
      </c>
      <c r="L1267" s="211">
        <v>0</v>
      </c>
      <c r="M1267" s="211">
        <v>0</v>
      </c>
      <c r="N1267" s="211">
        <v>0</v>
      </c>
      <c r="O1267" s="211">
        <f>IFERROR(
  IF(LOOKUP(2,1/($R$16:$R1267&lt;&gt;""),$R$16:$R1267)="12.2026",
    VLOOKUP(LOOKUP(2,1/($B$16:$B1267&lt;&gt;""),$B$16:$B1267), [1]Лист1!$C$12:$D$1205, 2, 0),
  IF(LOOKUP(2,1/($R$16:$R1267&lt;&gt;""),$R$16:$R1267)="12.2027",
    VLOOKUP(LOOKUP(2,1/($B$16:$B1267&lt;&gt;""),$B$16:$B1267), [1]Лист1!$C$1209:$D$2016, 2, 0),
  IF(LOOKUP(2,1/($R$16:$R1267&lt;&gt;""),$R$16:$R1267)="12.2028",
    VLOOKUP(LOOKUP(2,1/($B$16:$B1267&lt;&gt;""),$B$16:$B1267), [1]Лист1!$C$2020:$D$2907, 2, 0),
  ""))), "")</f>
        <v>30395883</v>
      </c>
      <c r="P1267" s="211">
        <f t="shared" si="415"/>
        <v>8796.6322278173284</v>
      </c>
      <c r="Q1267" s="211">
        <v>9673</v>
      </c>
      <c r="R1267" s="218" t="s">
        <v>563</v>
      </c>
      <c r="S1267" s="48"/>
    </row>
    <row r="1268" spans="1:21" s="21" customFormat="1" ht="30" customHeight="1" x14ac:dyDescent="0.25">
      <c r="A1268" s="212">
        <f>IF(B1268&lt;&gt;"",MAX(A$1:A1267)+1,"")</f>
        <v>1141</v>
      </c>
      <c r="B1268" s="223" t="s">
        <v>1390</v>
      </c>
      <c r="C1268" s="56">
        <v>1961</v>
      </c>
      <c r="D1268" s="212" t="s">
        <v>1844</v>
      </c>
      <c r="E1268" s="212" t="s">
        <v>16</v>
      </c>
      <c r="F1268" s="212">
        <v>5</v>
      </c>
      <c r="G1268" s="212">
        <v>3</v>
      </c>
      <c r="H1268" s="211">
        <v>2412.65</v>
      </c>
      <c r="I1268" s="211">
        <v>0</v>
      </c>
      <c r="J1268" s="211">
        <v>2412.3000000000002</v>
      </c>
      <c r="K1268" s="211">
        <f t="shared" si="414"/>
        <v>74735.929999999993</v>
      </c>
      <c r="L1268" s="211">
        <v>0</v>
      </c>
      <c r="M1268" s="211">
        <v>0</v>
      </c>
      <c r="N1268" s="211">
        <v>0</v>
      </c>
      <c r="O1268" s="211">
        <f>IFERROR(
  IF(LOOKUP(2,1/($R$16:$R1268&lt;&gt;""),$R$16:$R1268)="12.2026",
    VLOOKUP(LOOKUP(2,1/($B$16:$B1268&lt;&gt;""),$B$16:$B1268), [1]Лист1!$C$12:$D$1205, 2, 0),
  IF(LOOKUP(2,1/($R$16:$R1268&lt;&gt;""),$R$16:$R1268)="12.2027",
    VLOOKUP(LOOKUP(2,1/($B$16:$B1268&lt;&gt;""),$B$16:$B1268), [1]Лист1!$C$1209:$D$2016, 2, 0),
  IF(LOOKUP(2,1/($R$16:$R1268&lt;&gt;""),$R$16:$R1268)="12.2028",
    VLOOKUP(LOOKUP(2,1/($B$16:$B1268&lt;&gt;""),$B$16:$B1268), [1]Лист1!$C$2020:$D$2907, 2, 0),
  ""))), "")</f>
        <v>74735.929999999993</v>
      </c>
      <c r="P1268" s="211">
        <f t="shared" si="415"/>
        <v>30.97669782189708</v>
      </c>
      <c r="Q1268" s="211">
        <v>9673</v>
      </c>
      <c r="R1268" s="218" t="s">
        <v>564</v>
      </c>
      <c r="S1268" s="38"/>
      <c r="T1268" s="20"/>
      <c r="U1268" s="20"/>
    </row>
    <row r="1269" spans="1:21" s="21" customFormat="1" ht="30" customHeight="1" x14ac:dyDescent="0.25">
      <c r="A1269" s="212">
        <f>IF(B1269&lt;&gt;"",MAX(A$1:A1268)+1,"")</f>
        <v>1142</v>
      </c>
      <c r="B1269" s="58" t="s">
        <v>454</v>
      </c>
      <c r="C1269" s="56" t="s">
        <v>453</v>
      </c>
      <c r="D1269" s="212" t="s">
        <v>1844</v>
      </c>
      <c r="E1269" s="213" t="s">
        <v>16</v>
      </c>
      <c r="F1269" s="210">
        <v>4</v>
      </c>
      <c r="G1269" s="210">
        <v>3</v>
      </c>
      <c r="H1269" s="211">
        <v>2386.46</v>
      </c>
      <c r="I1269" s="211">
        <v>63.3</v>
      </c>
      <c r="J1269" s="211">
        <v>2154.83</v>
      </c>
      <c r="K1269" s="211">
        <f t="shared" si="414"/>
        <v>72208.039999999994</v>
      </c>
      <c r="L1269" s="211">
        <v>0</v>
      </c>
      <c r="M1269" s="211">
        <v>0</v>
      </c>
      <c r="N1269" s="211">
        <v>0</v>
      </c>
      <c r="O1269" s="211">
        <f>IFERROR(
  IF(LOOKUP(2,1/($R$16:$R1269&lt;&gt;""),$R$16:$R1269)="12.2026",
    VLOOKUP(LOOKUP(2,1/($B$16:$B1269&lt;&gt;""),$B$16:$B1269), [1]Лист1!$C$12:$D$1205, 2, 0),
  IF(LOOKUP(2,1/($R$16:$R1269&lt;&gt;""),$R$16:$R1269)="12.2027",
    VLOOKUP(LOOKUP(2,1/($B$16:$B1269&lt;&gt;""),$B$16:$B1269), [1]Лист1!$C$1209:$D$2016, 2, 0),
  IF(LOOKUP(2,1/($R$16:$R1269&lt;&gt;""),$R$16:$R1269)="12.2028",
    VLOOKUP(LOOKUP(2,1/($B$16:$B1269&lt;&gt;""),$B$16:$B1269), [1]Лист1!$C$2020:$D$2907, 2, 0),
  ""))), "")</f>
        <v>72208.039999999994</v>
      </c>
      <c r="P1269" s="211">
        <f t="shared" si="415"/>
        <v>30.257385416055577</v>
      </c>
      <c r="Q1269" s="211">
        <v>9673</v>
      </c>
      <c r="R1269" s="218" t="s">
        <v>565</v>
      </c>
      <c r="S1269" s="38"/>
      <c r="T1269" s="20"/>
      <c r="U1269" s="20"/>
    </row>
    <row r="1270" spans="1:21" ht="30" customHeight="1" x14ac:dyDescent="0.25">
      <c r="A1270" s="212">
        <f>IF(B1270&lt;&gt;"",MAX(A$1:A1269)+1,"")</f>
        <v>1143</v>
      </c>
      <c r="B1270" s="58" t="s">
        <v>2640</v>
      </c>
      <c r="C1270" s="198" t="s">
        <v>455</v>
      </c>
      <c r="D1270" s="189" t="s">
        <v>1844</v>
      </c>
      <c r="E1270" s="189" t="s">
        <v>16</v>
      </c>
      <c r="F1270" s="229">
        <v>3</v>
      </c>
      <c r="G1270" s="229">
        <v>6</v>
      </c>
      <c r="H1270" s="224">
        <v>2015.13</v>
      </c>
      <c r="I1270" s="11">
        <v>727.2</v>
      </c>
      <c r="J1270" s="195">
        <v>1253.67</v>
      </c>
      <c r="K1270" s="211">
        <f t="shared" si="414"/>
        <v>955259.41</v>
      </c>
      <c r="L1270" s="211">
        <v>0</v>
      </c>
      <c r="M1270" s="211">
        <v>0</v>
      </c>
      <c r="N1270" s="211">
        <v>0</v>
      </c>
      <c r="O1270" s="211">
        <f>IFERROR(
  IF(LOOKUP(2,1/($R$16:$R1270&lt;&gt;""),$R$16:$R1270)="12.2026",
    VLOOKUP(LOOKUP(2,1/($B$16:$B1270&lt;&gt;""),$B$16:$B1270), [1]Лист1!$C$12:$D$1205, 2, 0),
  IF(LOOKUP(2,1/($R$16:$R1270&lt;&gt;""),$R$16:$R1270)="12.2027",
    VLOOKUP(LOOKUP(2,1/($B$16:$B1270&lt;&gt;""),$B$16:$B1270), [1]Лист1!$C$1209:$D$2016, 2, 0),
  IF(LOOKUP(2,1/($R$16:$R1270&lt;&gt;""),$R$16:$R1270)="12.2028",
    VLOOKUP(LOOKUP(2,1/($B$16:$B1270&lt;&gt;""),$B$16:$B1270), [1]Лист1!$C$2020:$D$2907, 2, 0),
  ""))), "")</f>
        <v>955259.41</v>
      </c>
      <c r="P1270" s="211">
        <f t="shared" si="415"/>
        <v>474.04356542754067</v>
      </c>
      <c r="Q1270" s="211">
        <v>9673</v>
      </c>
      <c r="R1270" s="218" t="s">
        <v>565</v>
      </c>
      <c r="S1270" s="48"/>
    </row>
    <row r="1271" spans="1:21" ht="30" customHeight="1" x14ac:dyDescent="0.25">
      <c r="A1271" s="212">
        <f>IF(B1271&lt;&gt;"",MAX(A$1:A1270)+1,"")</f>
        <v>1144</v>
      </c>
      <c r="B1271" s="223" t="s">
        <v>1487</v>
      </c>
      <c r="C1271" s="212">
        <v>1972</v>
      </c>
      <c r="D1271" s="212" t="s">
        <v>1844</v>
      </c>
      <c r="E1271" s="212" t="s">
        <v>16</v>
      </c>
      <c r="F1271" s="210">
        <v>5</v>
      </c>
      <c r="G1271" s="210">
        <v>4</v>
      </c>
      <c r="H1271" s="211">
        <v>3254.1</v>
      </c>
      <c r="I1271" s="211">
        <v>0</v>
      </c>
      <c r="J1271" s="211">
        <v>3167.7</v>
      </c>
      <c r="K1271" s="211">
        <f t="shared" si="414"/>
        <v>25431017.5</v>
      </c>
      <c r="L1271" s="211">
        <v>0</v>
      </c>
      <c r="M1271" s="211">
        <v>0</v>
      </c>
      <c r="N1271" s="211">
        <v>0</v>
      </c>
      <c r="O1271" s="211">
        <f>IFERROR(
  IF(LOOKUP(2,1/($R$16:$R1271&lt;&gt;""),$R$16:$R1271)="12.2026",
    VLOOKUP(LOOKUP(2,1/($B$16:$B1271&lt;&gt;""),$B$16:$B1271), [1]Лист1!$C$12:$D$1205, 2, 0),
  IF(LOOKUP(2,1/($R$16:$R1271&lt;&gt;""),$R$16:$R1271)="12.2027",
    VLOOKUP(LOOKUP(2,1/($B$16:$B1271&lt;&gt;""),$B$16:$B1271), [1]Лист1!$C$1209:$D$2016, 2, 0),
  IF(LOOKUP(2,1/($R$16:$R1271&lt;&gt;""),$R$16:$R1271)="12.2028",
    VLOOKUP(LOOKUP(2,1/($B$16:$B1271&lt;&gt;""),$B$16:$B1271), [1]Лист1!$C$2020:$D$2907, 2, 0),
  ""))), "")</f>
        <v>25431017.5</v>
      </c>
      <c r="P1271" s="211">
        <f t="shared" si="415"/>
        <v>7815.0694508466249</v>
      </c>
      <c r="Q1271" s="211">
        <v>9673</v>
      </c>
      <c r="R1271" s="218" t="s">
        <v>563</v>
      </c>
      <c r="S1271" s="49"/>
      <c r="T1271" s="49"/>
      <c r="U1271" s="49"/>
    </row>
    <row r="1272" spans="1:21" s="21" customFormat="1" ht="30" customHeight="1" x14ac:dyDescent="0.25">
      <c r="A1272" s="212">
        <f>IF(B1272&lt;&gt;"",MAX(A$1:A1271)+1,"")</f>
        <v>1145</v>
      </c>
      <c r="B1272" s="58" t="s">
        <v>1488</v>
      </c>
      <c r="C1272" s="213">
        <v>1973</v>
      </c>
      <c r="D1272" s="212" t="s">
        <v>1844</v>
      </c>
      <c r="E1272" s="213" t="s">
        <v>16</v>
      </c>
      <c r="F1272" s="210">
        <v>5</v>
      </c>
      <c r="G1272" s="210">
        <v>2</v>
      </c>
      <c r="H1272" s="211">
        <v>4540.6000000000004</v>
      </c>
      <c r="I1272" s="211">
        <v>144.30000000000001</v>
      </c>
      <c r="J1272" s="211">
        <v>3727.6</v>
      </c>
      <c r="K1272" s="211">
        <f t="shared" si="414"/>
        <v>31817981.000000004</v>
      </c>
      <c r="L1272" s="211">
        <v>0</v>
      </c>
      <c r="M1272" s="211">
        <v>0</v>
      </c>
      <c r="N1272" s="211">
        <v>0</v>
      </c>
      <c r="O1272" s="211">
        <f>IFERROR(
  IF(LOOKUP(2,1/($R$16:$R1272&lt;&gt;""),$R$16:$R1272)="12.2026",
    VLOOKUP(LOOKUP(2,1/($B$16:$B1272&lt;&gt;""),$B$16:$B1272), [1]Лист1!$C$12:$D$1205, 2, 0),
  IF(LOOKUP(2,1/($R$16:$R1272&lt;&gt;""),$R$16:$R1272)="12.2027",
    VLOOKUP(LOOKUP(2,1/($B$16:$B1272&lt;&gt;""),$B$16:$B1272), [1]Лист1!$C$1209:$D$2016, 2, 0),
  IF(LOOKUP(2,1/($R$16:$R1272&lt;&gt;""),$R$16:$R1272)="12.2028",
    VLOOKUP(LOOKUP(2,1/($B$16:$B1272&lt;&gt;""),$B$16:$B1272), [1]Лист1!$C$2020:$D$2907, 2, 0),
  ""))), "")</f>
        <v>31817981.000000004</v>
      </c>
      <c r="P1272" s="211">
        <f t="shared" si="415"/>
        <v>7007.4397656697356</v>
      </c>
      <c r="Q1272" s="211">
        <v>9673</v>
      </c>
      <c r="R1272" s="218" t="s">
        <v>563</v>
      </c>
      <c r="S1272" s="38"/>
      <c r="T1272" s="20"/>
      <c r="U1272" s="20"/>
    </row>
    <row r="1273" spans="1:21" ht="30" customHeight="1" x14ac:dyDescent="0.25">
      <c r="A1273" s="212">
        <f>IF(B1273&lt;&gt;"",MAX(A$1:A1272)+1,"")</f>
        <v>1146</v>
      </c>
      <c r="B1273" s="223" t="s">
        <v>2148</v>
      </c>
      <c r="C1273" s="210">
        <v>2004</v>
      </c>
      <c r="D1273" s="212" t="s">
        <v>1844</v>
      </c>
      <c r="E1273" s="210" t="s">
        <v>16</v>
      </c>
      <c r="F1273" s="210">
        <v>10</v>
      </c>
      <c r="G1273" s="210">
        <v>1</v>
      </c>
      <c r="H1273" s="211">
        <v>4450.1000000000004</v>
      </c>
      <c r="I1273" s="211">
        <v>305</v>
      </c>
      <c r="J1273" s="211">
        <v>3783</v>
      </c>
      <c r="K1273" s="211">
        <f t="shared" ref="K1273" si="420">SUM(L1273:O1273)</f>
        <v>3735000</v>
      </c>
      <c r="L1273" s="211">
        <v>0</v>
      </c>
      <c r="M1273" s="211">
        <v>0</v>
      </c>
      <c r="N1273" s="211">
        <v>0</v>
      </c>
      <c r="O1273" s="211">
        <f>IFERROR(
  IF(LOOKUP(2,1/($R$16:$R1273&lt;&gt;""),$R$16:$R1273)="12.2026",
    VLOOKUP(LOOKUP(2,1/($B$16:$B1273&lt;&gt;""),$B$16:$B1273), [1]Лист1!$C$12:$D$1205, 2, 0),
  IF(LOOKUP(2,1/($R$16:$R1273&lt;&gt;""),$R$16:$R1273)="12.2027",
    VLOOKUP(LOOKUP(2,1/($B$16:$B1273&lt;&gt;""),$B$16:$B1273), [1]Лист1!$C$1209:$D$2016, 2, 0),
  IF(LOOKUP(2,1/($R$16:$R1273&lt;&gt;""),$R$16:$R1273)="12.2028",
    VLOOKUP(LOOKUP(2,1/($B$16:$B1273&lt;&gt;""),$B$16:$B1273), [1]Лист1!$C$2020:$D$2907, 2, 0),
  ""))), "")</f>
        <v>3735000</v>
      </c>
      <c r="P1273" s="211">
        <f t="shared" ref="P1273" si="421">K1273/H1273</f>
        <v>839.30698186557595</v>
      </c>
      <c r="Q1273" s="211">
        <v>9673</v>
      </c>
      <c r="R1273" s="30" t="s">
        <v>565</v>
      </c>
    </row>
    <row r="1274" spans="1:21" s="33" customFormat="1" ht="30" customHeight="1" x14ac:dyDescent="0.25">
      <c r="A1274" s="212">
        <f>IF(B1274&lt;&gt;"",MAX(A$1:A1273)+1,"")</f>
        <v>1147</v>
      </c>
      <c r="B1274" s="223" t="s">
        <v>2019</v>
      </c>
      <c r="C1274" s="213">
        <v>1988</v>
      </c>
      <c r="D1274" s="212" t="s">
        <v>1844</v>
      </c>
      <c r="E1274" s="213" t="s">
        <v>16</v>
      </c>
      <c r="F1274" s="210">
        <v>9</v>
      </c>
      <c r="G1274" s="210">
        <v>2</v>
      </c>
      <c r="H1274" s="211">
        <v>6736.3</v>
      </c>
      <c r="I1274" s="211">
        <v>0</v>
      </c>
      <c r="J1274" s="211">
        <v>3890.25</v>
      </c>
      <c r="K1274" s="211">
        <f t="shared" si="414"/>
        <v>7262290.8899999997</v>
      </c>
      <c r="L1274" s="211">
        <v>0</v>
      </c>
      <c r="M1274" s="211">
        <v>0</v>
      </c>
      <c r="N1274" s="211">
        <v>0</v>
      </c>
      <c r="O1274" s="211">
        <f>IFERROR(
  IF(LOOKUP(2,1/($R$16:$R1274&lt;&gt;""),$R$16:$R1274)="12.2026",
    VLOOKUP(LOOKUP(2,1/($B$16:$B1274&lt;&gt;""),$B$16:$B1274), [1]Лист1!$C$12:$D$1205, 2, 0),
  IF(LOOKUP(2,1/($R$16:$R1274&lt;&gt;""),$R$16:$R1274)="12.2027",
    VLOOKUP(LOOKUP(2,1/($B$16:$B1274&lt;&gt;""),$B$16:$B1274), [1]Лист1!$C$1209:$D$2016, 2, 0),
  IF(LOOKUP(2,1/($R$16:$R1274&lt;&gt;""),$R$16:$R1274)="12.2028",
    VLOOKUP(LOOKUP(2,1/($B$16:$B1274&lt;&gt;""),$B$16:$B1274), [1]Лист1!$C$2020:$D$2907, 2, 0),
  ""))), "")</f>
        <v>7262290.8899999997</v>
      </c>
      <c r="P1274" s="211">
        <f t="shared" si="415"/>
        <v>1078.0830559802857</v>
      </c>
      <c r="Q1274" s="211">
        <v>9673</v>
      </c>
      <c r="R1274" s="218" t="s">
        <v>564</v>
      </c>
      <c r="S1274" s="32"/>
      <c r="T1274" s="32"/>
      <c r="U1274" s="32"/>
    </row>
    <row r="1275" spans="1:21" ht="30" customHeight="1" x14ac:dyDescent="0.25">
      <c r="A1275" s="212">
        <f>IF(B1275&lt;&gt;"",MAX(A$1:A1274)+1,"")</f>
        <v>1148</v>
      </c>
      <c r="B1275" s="223" t="s">
        <v>2020</v>
      </c>
      <c r="C1275" s="213" t="s">
        <v>2021</v>
      </c>
      <c r="D1275" s="212" t="s">
        <v>1844</v>
      </c>
      <c r="E1275" s="213" t="s">
        <v>16</v>
      </c>
      <c r="F1275" s="210">
        <v>10</v>
      </c>
      <c r="G1275" s="210">
        <v>4</v>
      </c>
      <c r="H1275" s="211">
        <v>12767.49</v>
      </c>
      <c r="I1275" s="211">
        <v>0</v>
      </c>
      <c r="J1275" s="211">
        <v>9217.9</v>
      </c>
      <c r="K1275" s="211">
        <f t="shared" si="414"/>
        <v>14269964.25</v>
      </c>
      <c r="L1275" s="211">
        <v>0</v>
      </c>
      <c r="M1275" s="211">
        <v>0</v>
      </c>
      <c r="N1275" s="211">
        <v>0</v>
      </c>
      <c r="O1275" s="211">
        <f>IFERROR(
  IF(LOOKUP(2,1/($R$16:$R1275&lt;&gt;""),$R$16:$R1275)="12.2026",
    VLOOKUP(LOOKUP(2,1/($B$16:$B1275&lt;&gt;""),$B$16:$B1275), [1]Лист1!$C$12:$D$1205, 2, 0),
  IF(LOOKUP(2,1/($R$16:$R1275&lt;&gt;""),$R$16:$R1275)="12.2027",
    VLOOKUP(LOOKUP(2,1/($B$16:$B1275&lt;&gt;""),$B$16:$B1275), [1]Лист1!$C$1209:$D$2016, 2, 0),
  IF(LOOKUP(2,1/($R$16:$R1275&lt;&gt;""),$R$16:$R1275)="12.2028",
    VLOOKUP(LOOKUP(2,1/($B$16:$B1275&lt;&gt;""),$B$16:$B1275), [1]Лист1!$C$2020:$D$2907, 2, 0),
  ""))), "")</f>
        <v>14269964.25</v>
      </c>
      <c r="P1275" s="211">
        <f t="shared" si="415"/>
        <v>1117.6796888033591</v>
      </c>
      <c r="Q1275" s="211">
        <v>9673</v>
      </c>
      <c r="R1275" s="218" t="s">
        <v>564</v>
      </c>
    </row>
    <row r="1276" spans="1:21" s="21" customFormat="1" ht="30" customHeight="1" x14ac:dyDescent="0.25">
      <c r="A1276" s="212">
        <f>IF(B1276&lt;&gt;"",MAX(A$1:A1275)+1,"")</f>
        <v>1149</v>
      </c>
      <c r="B1276" s="223" t="s">
        <v>1489</v>
      </c>
      <c r="C1276" s="156">
        <v>1970</v>
      </c>
      <c r="D1276" s="212" t="s">
        <v>1844</v>
      </c>
      <c r="E1276" s="213" t="s">
        <v>16</v>
      </c>
      <c r="F1276" s="210">
        <v>5</v>
      </c>
      <c r="G1276" s="210">
        <v>4</v>
      </c>
      <c r="H1276" s="211">
        <v>6217.14</v>
      </c>
      <c r="I1276" s="211">
        <v>473.2</v>
      </c>
      <c r="J1276" s="211">
        <v>1848.1</v>
      </c>
      <c r="K1276" s="211">
        <f t="shared" ref="K1276:K1309" si="422">SUM(L1276:O1276)</f>
        <v>41737650.300000012</v>
      </c>
      <c r="L1276" s="211">
        <v>0</v>
      </c>
      <c r="M1276" s="211">
        <v>0</v>
      </c>
      <c r="N1276" s="211">
        <v>0</v>
      </c>
      <c r="O1276" s="211">
        <f>IFERROR(
  IF(LOOKUP(2,1/($R$16:$R1276&lt;&gt;""),$R$16:$R1276)="12.2026",
    VLOOKUP(LOOKUP(2,1/($B$16:$B1276&lt;&gt;""),$B$16:$B1276), [1]Лист1!$C$12:$D$1205, 2, 0),
  IF(LOOKUP(2,1/($R$16:$R1276&lt;&gt;""),$R$16:$R1276)="12.2027",
    VLOOKUP(LOOKUP(2,1/($B$16:$B1276&lt;&gt;""),$B$16:$B1276), [1]Лист1!$C$1209:$D$2016, 2, 0),
  IF(LOOKUP(2,1/($R$16:$R1276&lt;&gt;""),$R$16:$R1276)="12.2028",
    VLOOKUP(LOOKUP(2,1/($B$16:$B1276&lt;&gt;""),$B$16:$B1276), [1]Лист1!$C$2020:$D$2907, 2, 0),
  ""))), "")</f>
        <v>41737650.300000012</v>
      </c>
      <c r="P1276" s="211">
        <f t="shared" ref="P1276:P1309" si="423">K1276/H1276</f>
        <v>6713.3199992279424</v>
      </c>
      <c r="Q1276" s="211">
        <v>9673</v>
      </c>
      <c r="R1276" s="218" t="s">
        <v>563</v>
      </c>
      <c r="S1276" s="38"/>
      <c r="T1276" s="20"/>
      <c r="U1276" s="20"/>
    </row>
    <row r="1277" spans="1:21" ht="30" customHeight="1" x14ac:dyDescent="0.25">
      <c r="A1277" s="212">
        <f>IF(B1277&lt;&gt;"",MAX(A$1:A1276)+1,"")</f>
        <v>1150</v>
      </c>
      <c r="B1277" s="223" t="s">
        <v>1391</v>
      </c>
      <c r="C1277" s="157">
        <v>1961</v>
      </c>
      <c r="D1277" s="212" t="s">
        <v>1844</v>
      </c>
      <c r="E1277" s="212" t="s">
        <v>16</v>
      </c>
      <c r="F1277" s="212">
        <v>5</v>
      </c>
      <c r="G1277" s="212">
        <v>3</v>
      </c>
      <c r="H1277" s="211">
        <v>4113.71</v>
      </c>
      <c r="I1277" s="211">
        <v>44.9</v>
      </c>
      <c r="J1277" s="211">
        <v>2464.66</v>
      </c>
      <c r="K1277" s="211">
        <f t="shared" si="422"/>
        <v>121959.23</v>
      </c>
      <c r="L1277" s="211">
        <v>0</v>
      </c>
      <c r="M1277" s="211">
        <v>0</v>
      </c>
      <c r="N1277" s="211">
        <v>0</v>
      </c>
      <c r="O1277" s="211">
        <f>IFERROR(
  IF(LOOKUP(2,1/($R$16:$R1277&lt;&gt;""),$R$16:$R1277)="12.2026",
    VLOOKUP(LOOKUP(2,1/($B$16:$B1277&lt;&gt;""),$B$16:$B1277), [1]Лист1!$C$12:$D$1205, 2, 0),
  IF(LOOKUP(2,1/($R$16:$R1277&lt;&gt;""),$R$16:$R1277)="12.2027",
    VLOOKUP(LOOKUP(2,1/($B$16:$B1277&lt;&gt;""),$B$16:$B1277), [1]Лист1!$C$1209:$D$2016, 2, 0),
  IF(LOOKUP(2,1/($R$16:$R1277&lt;&gt;""),$R$16:$R1277)="12.2028",
    VLOOKUP(LOOKUP(2,1/($B$16:$B1277&lt;&gt;""),$B$16:$B1277), [1]Лист1!$C$2020:$D$2907, 2, 0),
  ""))), "")</f>
        <v>121959.23</v>
      </c>
      <c r="P1277" s="211">
        <f t="shared" si="423"/>
        <v>29.647016926326842</v>
      </c>
      <c r="Q1277" s="211">
        <v>9673</v>
      </c>
      <c r="R1277" s="218" t="s">
        <v>564</v>
      </c>
      <c r="S1277" s="49"/>
      <c r="T1277" s="49"/>
      <c r="U1277" s="49"/>
    </row>
    <row r="1278" spans="1:21" ht="30" customHeight="1" x14ac:dyDescent="0.25">
      <c r="A1278" s="253">
        <f>IF(B1278&lt;&gt;"",MAX(A$1:A1277)+1,"")</f>
        <v>1151</v>
      </c>
      <c r="B1278" s="257" t="s">
        <v>155</v>
      </c>
      <c r="C1278" s="265">
        <v>1966</v>
      </c>
      <c r="D1278" s="253" t="s">
        <v>1844</v>
      </c>
      <c r="E1278" s="265" t="s">
        <v>16</v>
      </c>
      <c r="F1278" s="251">
        <v>3</v>
      </c>
      <c r="G1278" s="251">
        <v>2</v>
      </c>
      <c r="H1278" s="255">
        <v>1494.19</v>
      </c>
      <c r="I1278" s="255">
        <v>48.1</v>
      </c>
      <c r="J1278" s="255">
        <v>890.19</v>
      </c>
      <c r="K1278" s="255">
        <f t="shared" si="422"/>
        <v>14743615.050000001</v>
      </c>
      <c r="L1278" s="255">
        <v>0</v>
      </c>
      <c r="M1278" s="255">
        <v>0</v>
      </c>
      <c r="N1278" s="255">
        <v>0</v>
      </c>
      <c r="O1278" s="255">
        <f>IFERROR(
  IF(LOOKUP(2,1/($R$16:$R1278&lt;&gt;""),$R$16:$R1278)="12.2026",
    VLOOKUP(LOOKUP(2,1/($B$16:$B1278&lt;&gt;""),$B$16:$B1278), [1]Лист1!$C$12:$D$1205, 2, 0),
  IF(LOOKUP(2,1/($R$16:$R1278&lt;&gt;""),$R$16:$R1278)="12.2027",
    VLOOKUP(LOOKUP(2,1/($B$16:$B1278&lt;&gt;""),$B$16:$B1278), [1]Лист1!$C$1209:$D$2016, 2, 0),
  IF(LOOKUP(2,1/($R$16:$R1278&lt;&gt;""),$R$16:$R1278)="12.2028",
    VLOOKUP(LOOKUP(2,1/($B$16:$B1278&lt;&gt;""),$B$16:$B1278), [1]Лист1!$C$2020:$D$2907, 2, 0),
  ""))), "")</f>
        <v>14743615.050000001</v>
      </c>
      <c r="P1278" s="255">
        <f t="shared" si="423"/>
        <v>9867.2960266097343</v>
      </c>
      <c r="Q1278" s="255">
        <v>9673</v>
      </c>
      <c r="R1278" s="101" t="s">
        <v>563</v>
      </c>
    </row>
    <row r="1279" spans="1:21" s="112" customFormat="1" ht="30" customHeight="1" x14ac:dyDescent="0.25">
      <c r="A1279" s="285">
        <f>IF(B1279&lt;&gt;"",MAX(A$1:A1278)+1,"")</f>
        <v>1152</v>
      </c>
      <c r="B1279" s="283" t="s">
        <v>2547</v>
      </c>
      <c r="C1279" s="285">
        <v>1968</v>
      </c>
      <c r="D1279" s="285" t="s">
        <v>1844</v>
      </c>
      <c r="E1279" s="285" t="s">
        <v>16</v>
      </c>
      <c r="F1279" s="74">
        <v>5</v>
      </c>
      <c r="G1279" s="74">
        <v>1</v>
      </c>
      <c r="H1279" s="25">
        <v>1044.7</v>
      </c>
      <c r="I1279" s="82">
        <v>51.4</v>
      </c>
      <c r="J1279" s="289">
        <v>779.3</v>
      </c>
      <c r="K1279" s="282">
        <f t="shared" si="422"/>
        <v>11141164.5</v>
      </c>
      <c r="L1279" s="282">
        <v>0</v>
      </c>
      <c r="M1279" s="282">
        <v>0</v>
      </c>
      <c r="N1279" s="282">
        <v>0</v>
      </c>
      <c r="O1279" s="282">
        <f>IFERROR(
  IF(LOOKUP(2,1/($R$16:$R1279&lt;&gt;""),$R$16:$R1279)="12.2026",
    VLOOKUP(LOOKUP(2,1/($B$16:$B1279&lt;&gt;""),$B$16:$B1279), [1]Лист1!$C$12:$D$1205, 2, 0),
  IF(LOOKUP(2,1/($R$16:$R1279&lt;&gt;""),$R$16:$R1279)="12.2027",
    VLOOKUP(LOOKUP(2,1/($B$16:$B1279&lt;&gt;""),$B$16:$B1279), [1]Лист1!$C$1209:$D$2016, 2, 0),
  IF(LOOKUP(2,1/($R$16:$R1279&lt;&gt;""),$R$16:$R1279)="12.2028",
    VLOOKUP(LOOKUP(2,1/($B$16:$B1279&lt;&gt;""),$B$16:$B1279), [1]Лист1!$C$2020:$D$2907, 2, 0),
  ""))), "")</f>
        <v>11141164.5</v>
      </c>
      <c r="P1279" s="282">
        <f t="shared" si="423"/>
        <v>10664.463003733128</v>
      </c>
      <c r="Q1279" s="282">
        <v>9673</v>
      </c>
      <c r="R1279" s="294" t="s">
        <v>563</v>
      </c>
    </row>
    <row r="1280" spans="1:21" s="21" customFormat="1" ht="30" customHeight="1" x14ac:dyDescent="0.25">
      <c r="A1280" s="212">
        <f>IF(B1280&lt;&gt;"",MAX(A$1:A1279)+1,"")</f>
        <v>1153</v>
      </c>
      <c r="B1280" s="223" t="s">
        <v>156</v>
      </c>
      <c r="C1280" s="156">
        <v>1964</v>
      </c>
      <c r="D1280" s="212" t="s">
        <v>1844</v>
      </c>
      <c r="E1280" s="212" t="s">
        <v>16</v>
      </c>
      <c r="F1280" s="210">
        <v>5</v>
      </c>
      <c r="G1280" s="210">
        <v>3</v>
      </c>
      <c r="H1280" s="211">
        <v>3257.6</v>
      </c>
      <c r="I1280" s="211">
        <v>272.39999999999998</v>
      </c>
      <c r="J1280" s="211">
        <v>1776.8</v>
      </c>
      <c r="K1280" s="211">
        <f t="shared" si="422"/>
        <v>20818872</v>
      </c>
      <c r="L1280" s="211">
        <v>0</v>
      </c>
      <c r="M1280" s="211">
        <v>0</v>
      </c>
      <c r="N1280" s="211">
        <v>0</v>
      </c>
      <c r="O1280" s="211">
        <f>IFERROR(
  IF(LOOKUP(2,1/($R$16:$R1280&lt;&gt;""),$R$16:$R1280)="12.2026",
    VLOOKUP(LOOKUP(2,1/($B$16:$B1280&lt;&gt;""),$B$16:$B1280), [1]Лист1!$C$12:$D$1205, 2, 0),
  IF(LOOKUP(2,1/($R$16:$R1280&lt;&gt;""),$R$16:$R1280)="12.2027",
    VLOOKUP(LOOKUP(2,1/($B$16:$B1280&lt;&gt;""),$B$16:$B1280), [1]Лист1!$C$1209:$D$2016, 2, 0),
  IF(LOOKUP(2,1/($R$16:$R1280&lt;&gt;""),$R$16:$R1280)="12.2028",
    VLOOKUP(LOOKUP(2,1/($B$16:$B1280&lt;&gt;""),$B$16:$B1280), [1]Лист1!$C$2020:$D$2907, 2, 0),
  ""))), "")</f>
        <v>20818872</v>
      </c>
      <c r="P1280" s="211">
        <f t="shared" si="423"/>
        <v>6390.8619842829075</v>
      </c>
      <c r="Q1280" s="211">
        <v>9673</v>
      </c>
      <c r="R1280" s="218" t="s">
        <v>564</v>
      </c>
      <c r="S1280" s="38"/>
      <c r="T1280" s="20"/>
      <c r="U1280" s="20"/>
    </row>
    <row r="1281" spans="1:21" s="33" customFormat="1" ht="30" customHeight="1" x14ac:dyDescent="0.25">
      <c r="A1281" s="212">
        <f>IF(B1281&lt;&gt;"",MAX(A$1:A1280)+1,"")</f>
        <v>1154</v>
      </c>
      <c r="B1281" s="223" t="s">
        <v>2149</v>
      </c>
      <c r="C1281" s="210">
        <v>1985</v>
      </c>
      <c r="D1281" s="212" t="s">
        <v>1844</v>
      </c>
      <c r="E1281" s="210" t="s">
        <v>16</v>
      </c>
      <c r="F1281" s="210">
        <v>9</v>
      </c>
      <c r="G1281" s="210">
        <v>1</v>
      </c>
      <c r="H1281" s="211">
        <v>6632.1</v>
      </c>
      <c r="I1281" s="211">
        <v>265.2</v>
      </c>
      <c r="J1281" s="211">
        <v>2210.6999999999998</v>
      </c>
      <c r="K1281" s="211">
        <f t="shared" si="422"/>
        <v>7270000</v>
      </c>
      <c r="L1281" s="211">
        <v>0</v>
      </c>
      <c r="M1281" s="211">
        <v>0</v>
      </c>
      <c r="N1281" s="211">
        <v>0</v>
      </c>
      <c r="O1281" s="211">
        <f>IFERROR(
  IF(LOOKUP(2,1/($R$16:$R1281&lt;&gt;""),$R$16:$R1281)="12.2026",
    VLOOKUP(LOOKUP(2,1/($B$16:$B1281&lt;&gt;""),$B$16:$B1281), [1]Лист1!$C$12:$D$1205, 2, 0),
  IF(LOOKUP(2,1/($R$16:$R1281&lt;&gt;""),$R$16:$R1281)="12.2027",
    VLOOKUP(LOOKUP(2,1/($B$16:$B1281&lt;&gt;""),$B$16:$B1281), [1]Лист1!$C$1209:$D$2016, 2, 0),
  IF(LOOKUP(2,1/($R$16:$R1281&lt;&gt;""),$R$16:$R1281)="12.2028",
    VLOOKUP(LOOKUP(2,1/($B$16:$B1281&lt;&gt;""),$B$16:$B1281), [1]Лист1!$C$2020:$D$2907, 2, 0),
  ""))), "")</f>
        <v>7270000</v>
      </c>
      <c r="P1281" s="211">
        <f t="shared" si="423"/>
        <v>1096.1837125495695</v>
      </c>
      <c r="Q1281" s="211">
        <v>9673</v>
      </c>
      <c r="R1281" s="30" t="s">
        <v>565</v>
      </c>
      <c r="S1281" s="32"/>
      <c r="T1281" s="32"/>
      <c r="U1281" s="32"/>
    </row>
    <row r="1282" spans="1:21" ht="30" customHeight="1" x14ac:dyDescent="0.25">
      <c r="A1282" s="212">
        <f>IF(B1282&lt;&gt;"",MAX(A$1:A1281)+1,"")</f>
        <v>1155</v>
      </c>
      <c r="B1282" s="223" t="s">
        <v>1097</v>
      </c>
      <c r="C1282" s="56">
        <v>1960</v>
      </c>
      <c r="D1282" s="212" t="s">
        <v>1844</v>
      </c>
      <c r="E1282" s="213" t="s">
        <v>16</v>
      </c>
      <c r="F1282" s="210">
        <v>2</v>
      </c>
      <c r="G1282" s="210">
        <v>2</v>
      </c>
      <c r="H1282" s="211">
        <v>648</v>
      </c>
      <c r="I1282" s="211">
        <v>76.2</v>
      </c>
      <c r="J1282" s="211">
        <v>571.79999999999995</v>
      </c>
      <c r="K1282" s="211">
        <f t="shared" si="422"/>
        <v>28762.01</v>
      </c>
      <c r="L1282" s="211">
        <v>0</v>
      </c>
      <c r="M1282" s="211">
        <v>0</v>
      </c>
      <c r="N1282" s="211">
        <v>0</v>
      </c>
      <c r="O1282" s="211">
        <f>IFERROR(
  IF(LOOKUP(2,1/($R$16:$R1282&lt;&gt;""),$R$16:$R1282)="12.2026",
    VLOOKUP(LOOKUP(2,1/($B$16:$B1282&lt;&gt;""),$B$16:$B1282), [1]Лист1!$C$12:$D$1205, 2, 0),
  IF(LOOKUP(2,1/($R$16:$R1282&lt;&gt;""),$R$16:$R1282)="12.2027",
    VLOOKUP(LOOKUP(2,1/($B$16:$B1282&lt;&gt;""),$B$16:$B1282), [1]Лист1!$C$1209:$D$2016, 2, 0),
  IF(LOOKUP(2,1/($R$16:$R1282&lt;&gt;""),$R$16:$R1282)="12.2028",
    VLOOKUP(LOOKUP(2,1/($B$16:$B1282&lt;&gt;""),$B$16:$B1282), [1]Лист1!$C$2020:$D$2907, 2, 0),
  ""))), "")</f>
        <v>28762.01</v>
      </c>
      <c r="P1282" s="211">
        <f t="shared" si="423"/>
        <v>44.385817901234567</v>
      </c>
      <c r="Q1282" s="211">
        <v>9673</v>
      </c>
      <c r="R1282" s="218" t="s">
        <v>565</v>
      </c>
    </row>
    <row r="1283" spans="1:21" ht="30" customHeight="1" x14ac:dyDescent="0.25">
      <c r="A1283" s="212">
        <f>IF(B1283&lt;&gt;"",MAX(A$1:A1282)+1,"")</f>
        <v>1156</v>
      </c>
      <c r="B1283" s="223" t="s">
        <v>1392</v>
      </c>
      <c r="C1283" s="56">
        <v>1961</v>
      </c>
      <c r="D1283" s="212" t="s">
        <v>1844</v>
      </c>
      <c r="E1283" s="212" t="s">
        <v>16</v>
      </c>
      <c r="F1283" s="212">
        <v>2</v>
      </c>
      <c r="G1283" s="212">
        <v>2</v>
      </c>
      <c r="H1283" s="211">
        <v>654</v>
      </c>
      <c r="I1283" s="211">
        <v>0</v>
      </c>
      <c r="J1283" s="211">
        <v>654</v>
      </c>
      <c r="K1283" s="211">
        <f t="shared" si="422"/>
        <v>80497.820000000007</v>
      </c>
      <c r="L1283" s="211">
        <v>0</v>
      </c>
      <c r="M1283" s="211">
        <v>0</v>
      </c>
      <c r="N1283" s="211">
        <v>0</v>
      </c>
      <c r="O1283" s="211">
        <f>IFERROR(
  IF(LOOKUP(2,1/($R$16:$R1283&lt;&gt;""),$R$16:$R1283)="12.2026",
    VLOOKUP(LOOKUP(2,1/($B$16:$B1283&lt;&gt;""),$B$16:$B1283), [1]Лист1!$C$12:$D$1205, 2, 0),
  IF(LOOKUP(2,1/($R$16:$R1283&lt;&gt;""),$R$16:$R1283)="12.2027",
    VLOOKUP(LOOKUP(2,1/($B$16:$B1283&lt;&gt;""),$B$16:$B1283), [1]Лист1!$C$1209:$D$2016, 2, 0),
  IF(LOOKUP(2,1/($R$16:$R1283&lt;&gt;""),$R$16:$R1283)="12.2028",
    VLOOKUP(LOOKUP(2,1/($B$16:$B1283&lt;&gt;""),$B$16:$B1283), [1]Лист1!$C$2020:$D$2907, 2, 0),
  ""))), "")</f>
        <v>80497.820000000007</v>
      </c>
      <c r="P1283" s="211">
        <f t="shared" si="423"/>
        <v>123.08535168195719</v>
      </c>
      <c r="Q1283" s="211">
        <v>9673</v>
      </c>
      <c r="R1283" s="218" t="s">
        <v>564</v>
      </c>
      <c r="S1283" s="49"/>
      <c r="T1283" s="49"/>
      <c r="U1283" s="49"/>
    </row>
    <row r="1284" spans="1:21" s="21" customFormat="1" ht="30" customHeight="1" x14ac:dyDescent="0.25">
      <c r="A1284" s="212">
        <f>IF(B1284&lt;&gt;"",MAX(A$1:A1283)+1,"")</f>
        <v>1157</v>
      </c>
      <c r="B1284" s="193" t="s">
        <v>158</v>
      </c>
      <c r="C1284" s="207">
        <v>1963</v>
      </c>
      <c r="D1284" s="198" t="s">
        <v>1844</v>
      </c>
      <c r="E1284" s="207" t="s">
        <v>16</v>
      </c>
      <c r="F1284" s="189">
        <v>2</v>
      </c>
      <c r="G1284" s="189">
        <v>2</v>
      </c>
      <c r="H1284" s="191">
        <v>644.41999999999996</v>
      </c>
      <c r="I1284" s="191">
        <v>54.1</v>
      </c>
      <c r="J1284" s="191">
        <v>444.68</v>
      </c>
      <c r="K1284" s="211">
        <f t="shared" si="422"/>
        <v>7712645.8999999994</v>
      </c>
      <c r="L1284" s="211">
        <v>0</v>
      </c>
      <c r="M1284" s="211">
        <v>0</v>
      </c>
      <c r="N1284" s="211">
        <v>0</v>
      </c>
      <c r="O1284" s="211">
        <f>IFERROR(
  IF(LOOKUP(2,1/($R$16:$R1284&lt;&gt;""),$R$16:$R1284)="12.2026",
    VLOOKUP(LOOKUP(2,1/($B$16:$B1284&lt;&gt;""),$B$16:$B1284), [1]Лист1!$C$12:$D$1205, 2, 0),
  IF(LOOKUP(2,1/($R$16:$R1284&lt;&gt;""),$R$16:$R1284)="12.2027",
    VLOOKUP(LOOKUP(2,1/($B$16:$B1284&lt;&gt;""),$B$16:$B1284), [1]Лист1!$C$1209:$D$2016, 2, 0),
  IF(LOOKUP(2,1/($R$16:$R1284&lt;&gt;""),$R$16:$R1284)="12.2028",
    VLOOKUP(LOOKUP(2,1/($B$16:$B1284&lt;&gt;""),$B$16:$B1284), [1]Лист1!$C$2020:$D$2907, 2, 0),
  ""))), "")</f>
        <v>7712645.8999999994</v>
      </c>
      <c r="P1284" s="211">
        <f t="shared" si="423"/>
        <v>11968.352782346916</v>
      </c>
      <c r="Q1284" s="211">
        <v>9673</v>
      </c>
      <c r="R1284" s="218" t="s">
        <v>564</v>
      </c>
      <c r="S1284" s="38"/>
      <c r="T1284" s="20"/>
      <c r="U1284" s="20"/>
    </row>
    <row r="1285" spans="1:21" s="21" customFormat="1" ht="30" customHeight="1" x14ac:dyDescent="0.25">
      <c r="A1285" s="212">
        <f>IF(B1285&lt;&gt;"",MAX(A$1:A1284)+1,"")</f>
        <v>1158</v>
      </c>
      <c r="B1285" s="223" t="s">
        <v>159</v>
      </c>
      <c r="C1285" s="213">
        <v>1965</v>
      </c>
      <c r="D1285" s="212" t="s">
        <v>1844</v>
      </c>
      <c r="E1285" s="213" t="s">
        <v>16</v>
      </c>
      <c r="F1285" s="210">
        <v>2</v>
      </c>
      <c r="G1285" s="210">
        <v>2</v>
      </c>
      <c r="H1285" s="211">
        <v>646.29999999999995</v>
      </c>
      <c r="I1285" s="211">
        <v>57.9</v>
      </c>
      <c r="J1285" s="211">
        <v>458.5</v>
      </c>
      <c r="K1285" s="211">
        <f t="shared" si="422"/>
        <v>7720908.5</v>
      </c>
      <c r="L1285" s="211">
        <v>0</v>
      </c>
      <c r="M1285" s="211">
        <v>0</v>
      </c>
      <c r="N1285" s="211">
        <v>0</v>
      </c>
      <c r="O1285" s="211">
        <f>IFERROR(
  IF(LOOKUP(2,1/($R$16:$R1285&lt;&gt;""),$R$16:$R1285)="12.2026",
    VLOOKUP(LOOKUP(2,1/($B$16:$B1285&lt;&gt;""),$B$16:$B1285), [1]Лист1!$C$12:$D$1205, 2, 0),
  IF(LOOKUP(2,1/($R$16:$R1285&lt;&gt;""),$R$16:$R1285)="12.2027",
    VLOOKUP(LOOKUP(2,1/($B$16:$B1285&lt;&gt;""),$B$16:$B1285), [1]Лист1!$C$1209:$D$2016, 2, 0),
  IF(LOOKUP(2,1/($R$16:$R1285&lt;&gt;""),$R$16:$R1285)="12.2028",
    VLOOKUP(LOOKUP(2,1/($B$16:$B1285&lt;&gt;""),$B$16:$B1285), [1]Лист1!$C$2020:$D$2907, 2, 0),
  ""))), "")</f>
        <v>7720908.5</v>
      </c>
      <c r="P1285" s="211">
        <f t="shared" si="423"/>
        <v>11946.322915054929</v>
      </c>
      <c r="Q1285" s="211">
        <v>9673</v>
      </c>
      <c r="R1285" s="218" t="s">
        <v>564</v>
      </c>
      <c r="S1285" s="38"/>
      <c r="T1285" s="20"/>
      <c r="U1285" s="20"/>
    </row>
    <row r="1286" spans="1:21" ht="30" customHeight="1" x14ac:dyDescent="0.25">
      <c r="A1286" s="212">
        <f>IF(B1286&lt;&gt;"",MAX(A$1:A1285)+1,"")</f>
        <v>1159</v>
      </c>
      <c r="B1286" s="223" t="s">
        <v>157</v>
      </c>
      <c r="C1286" s="213">
        <v>1967</v>
      </c>
      <c r="D1286" s="212" t="s">
        <v>1844</v>
      </c>
      <c r="E1286" s="213" t="s">
        <v>16</v>
      </c>
      <c r="F1286" s="210">
        <v>2</v>
      </c>
      <c r="G1286" s="210">
        <v>2</v>
      </c>
      <c r="H1286" s="211">
        <v>1288.82</v>
      </c>
      <c r="I1286" s="211">
        <v>86.8</v>
      </c>
      <c r="J1286" s="211">
        <v>644.20000000000005</v>
      </c>
      <c r="K1286" s="211">
        <f t="shared" ref="K1286:K1287" si="424">SUM(L1286:O1286)</f>
        <v>8657264.2799999993</v>
      </c>
      <c r="L1286" s="211">
        <v>0</v>
      </c>
      <c r="M1286" s="211">
        <v>0</v>
      </c>
      <c r="N1286" s="211">
        <v>0</v>
      </c>
      <c r="O1286" s="211">
        <f>IFERROR(
  IF(LOOKUP(2,1/($R$16:$R1286&lt;&gt;""),$R$16:$R1286)="12.2026",
    VLOOKUP(LOOKUP(2,1/($B$16:$B1286&lt;&gt;""),$B$16:$B1286), [1]Лист1!$C$12:$D$1205, 2, 0),
  IF(LOOKUP(2,1/($R$16:$R1286&lt;&gt;""),$R$16:$R1286)="12.2027",
    VLOOKUP(LOOKUP(2,1/($B$16:$B1286&lt;&gt;""),$B$16:$B1286), [1]Лист1!$C$1209:$D$2016, 2, 0),
  IF(LOOKUP(2,1/($R$16:$R1286&lt;&gt;""),$R$16:$R1286)="12.2028",
    VLOOKUP(LOOKUP(2,1/($B$16:$B1286&lt;&gt;""),$B$16:$B1286), [1]Лист1!$C$2020:$D$2907, 2, 0),
  ""))), "")</f>
        <v>8657264.2799999993</v>
      </c>
      <c r="P1286" s="211">
        <f t="shared" ref="P1286:P1287" si="425">K1286/H1286</f>
        <v>6717.201998727518</v>
      </c>
      <c r="Q1286" s="211">
        <v>9673</v>
      </c>
      <c r="R1286" s="218" t="s">
        <v>565</v>
      </c>
    </row>
    <row r="1287" spans="1:21" s="21" customFormat="1" ht="30" customHeight="1" x14ac:dyDescent="0.25">
      <c r="A1287" s="212">
        <f>IF(B1287&lt;&gt;"",MAX(A$1:A1286)+1,"")</f>
        <v>1160</v>
      </c>
      <c r="B1287" s="223" t="s">
        <v>1490</v>
      </c>
      <c r="C1287" s="213">
        <v>1971</v>
      </c>
      <c r="D1287" s="212" t="s">
        <v>1844</v>
      </c>
      <c r="E1287" s="213" t="s">
        <v>18</v>
      </c>
      <c r="F1287" s="210">
        <v>5</v>
      </c>
      <c r="G1287" s="210">
        <v>6</v>
      </c>
      <c r="H1287" s="211">
        <v>6030.48</v>
      </c>
      <c r="I1287" s="211">
        <v>107.8</v>
      </c>
      <c r="J1287" s="211">
        <v>4393.92</v>
      </c>
      <c r="K1287" s="211">
        <f t="shared" si="424"/>
        <v>38136377.599999994</v>
      </c>
      <c r="L1287" s="211">
        <v>0</v>
      </c>
      <c r="M1287" s="211">
        <v>0</v>
      </c>
      <c r="N1287" s="211">
        <v>0</v>
      </c>
      <c r="O1287" s="211">
        <f>IFERROR(
  IF(LOOKUP(2,1/($R$16:$R1287&lt;&gt;""),$R$16:$R1287)="12.2026",
    VLOOKUP(LOOKUP(2,1/($B$16:$B1287&lt;&gt;""),$B$16:$B1287), [1]Лист1!$C$12:$D$1205, 2, 0),
  IF(LOOKUP(2,1/($R$16:$R1287&lt;&gt;""),$R$16:$R1287)="12.2027",
    VLOOKUP(LOOKUP(2,1/($B$16:$B1287&lt;&gt;""),$B$16:$B1287), [1]Лист1!$C$1209:$D$2016, 2, 0),
  IF(LOOKUP(2,1/($R$16:$R1287&lt;&gt;""),$R$16:$R1287)="12.2028",
    VLOOKUP(LOOKUP(2,1/($B$16:$B1287&lt;&gt;""),$B$16:$B1287), [1]Лист1!$C$2020:$D$2907, 2, 0),
  ""))), "")</f>
        <v>38136377.599999994</v>
      </c>
      <c r="P1287" s="211">
        <f t="shared" si="425"/>
        <v>6323.9373316883557</v>
      </c>
      <c r="Q1287" s="211">
        <v>9673</v>
      </c>
      <c r="R1287" s="218" t="s">
        <v>563</v>
      </c>
      <c r="S1287" s="38"/>
      <c r="T1287" s="20"/>
      <c r="U1287" s="20"/>
    </row>
    <row r="1288" spans="1:21" ht="30" customHeight="1" x14ac:dyDescent="0.25">
      <c r="A1288" s="212">
        <f>IF(B1288&lt;&gt;"",MAX(A$1:A1287)+1,"")</f>
        <v>1161</v>
      </c>
      <c r="B1288" s="223" t="s">
        <v>1099</v>
      </c>
      <c r="C1288" s="56">
        <v>1958</v>
      </c>
      <c r="D1288" s="212" t="s">
        <v>1844</v>
      </c>
      <c r="E1288" s="213" t="s">
        <v>16</v>
      </c>
      <c r="F1288" s="210">
        <v>2</v>
      </c>
      <c r="G1288" s="210">
        <v>2</v>
      </c>
      <c r="H1288" s="211">
        <v>640.91999999999996</v>
      </c>
      <c r="I1288" s="211">
        <v>0</v>
      </c>
      <c r="J1288" s="211">
        <v>588.62</v>
      </c>
      <c r="K1288" s="211">
        <f t="shared" si="422"/>
        <v>32230.1</v>
      </c>
      <c r="L1288" s="211">
        <v>0</v>
      </c>
      <c r="M1288" s="211">
        <v>0</v>
      </c>
      <c r="N1288" s="211">
        <v>0</v>
      </c>
      <c r="O1288" s="211">
        <f>IFERROR(
  IF(LOOKUP(2,1/($R$16:$R1288&lt;&gt;""),$R$16:$R1288)="12.2026",
    VLOOKUP(LOOKUP(2,1/($B$16:$B1288&lt;&gt;""),$B$16:$B1288), [1]Лист1!$C$12:$D$1205, 2, 0),
  IF(LOOKUP(2,1/($R$16:$R1288&lt;&gt;""),$R$16:$R1288)="12.2027",
    VLOOKUP(LOOKUP(2,1/($B$16:$B1288&lt;&gt;""),$B$16:$B1288), [1]Лист1!$C$1209:$D$2016, 2, 0),
  IF(LOOKUP(2,1/($R$16:$R1288&lt;&gt;""),$R$16:$R1288)="12.2028",
    VLOOKUP(LOOKUP(2,1/($B$16:$B1288&lt;&gt;""),$B$16:$B1288), [1]Лист1!$C$2020:$D$2907, 2, 0),
  ""))), "")</f>
        <v>32230.1</v>
      </c>
      <c r="P1288" s="211">
        <f t="shared" si="423"/>
        <v>50.287243337702051</v>
      </c>
      <c r="Q1288" s="211">
        <v>9673</v>
      </c>
      <c r="R1288" s="218" t="s">
        <v>565</v>
      </c>
    </row>
    <row r="1289" spans="1:21" ht="30" customHeight="1" x14ac:dyDescent="0.25">
      <c r="A1289" s="212">
        <f>IF(B1289&lt;&gt;"",MAX(A$1:A1288)+1,"")</f>
        <v>1162</v>
      </c>
      <c r="B1289" s="223" t="s">
        <v>1100</v>
      </c>
      <c r="C1289" s="56">
        <v>1958</v>
      </c>
      <c r="D1289" s="212" t="s">
        <v>1844</v>
      </c>
      <c r="E1289" s="213" t="s">
        <v>16</v>
      </c>
      <c r="F1289" s="210">
        <v>2</v>
      </c>
      <c r="G1289" s="210">
        <v>1</v>
      </c>
      <c r="H1289" s="211">
        <v>748.26</v>
      </c>
      <c r="I1289" s="211">
        <v>0</v>
      </c>
      <c r="J1289" s="211">
        <v>444.66</v>
      </c>
      <c r="K1289" s="211">
        <f t="shared" si="422"/>
        <v>22227.05</v>
      </c>
      <c r="L1289" s="211">
        <v>0</v>
      </c>
      <c r="M1289" s="211">
        <v>0</v>
      </c>
      <c r="N1289" s="211">
        <v>0</v>
      </c>
      <c r="O1289" s="211">
        <f>IFERROR(
  IF(LOOKUP(2,1/($R$16:$R1289&lt;&gt;""),$R$16:$R1289)="12.2026",
    VLOOKUP(LOOKUP(2,1/($B$16:$B1289&lt;&gt;""),$B$16:$B1289), [1]Лист1!$C$12:$D$1205, 2, 0),
  IF(LOOKUP(2,1/($R$16:$R1289&lt;&gt;""),$R$16:$R1289)="12.2027",
    VLOOKUP(LOOKUP(2,1/($B$16:$B1289&lt;&gt;""),$B$16:$B1289), [1]Лист1!$C$1209:$D$2016, 2, 0),
  IF(LOOKUP(2,1/($R$16:$R1289&lt;&gt;""),$R$16:$R1289)="12.2028",
    VLOOKUP(LOOKUP(2,1/($B$16:$B1289&lt;&gt;""),$B$16:$B1289), [1]Лист1!$C$2020:$D$2907, 2, 0),
  ""))), "")</f>
        <v>22227.05</v>
      </c>
      <c r="P1289" s="211">
        <f t="shared" si="423"/>
        <v>29.704982225429664</v>
      </c>
      <c r="Q1289" s="211">
        <v>9673</v>
      </c>
      <c r="R1289" s="218" t="s">
        <v>565</v>
      </c>
      <c r="S1289" s="49"/>
      <c r="T1289" s="49"/>
      <c r="U1289" s="49"/>
    </row>
    <row r="1290" spans="1:21" s="21" customFormat="1" ht="30" customHeight="1" x14ac:dyDescent="0.25">
      <c r="A1290" s="212">
        <f>IF(B1290&lt;&gt;"",MAX(A$1:A1289)+1,"")</f>
        <v>1163</v>
      </c>
      <c r="B1290" s="223" t="s">
        <v>1491</v>
      </c>
      <c r="C1290" s="213">
        <v>1971</v>
      </c>
      <c r="D1290" s="212" t="s">
        <v>1844</v>
      </c>
      <c r="E1290" s="213" t="s">
        <v>16</v>
      </c>
      <c r="F1290" s="210">
        <v>5</v>
      </c>
      <c r="G1290" s="210">
        <v>6</v>
      </c>
      <c r="H1290" s="211">
        <v>6228.52</v>
      </c>
      <c r="I1290" s="211">
        <v>201.4</v>
      </c>
      <c r="J1290" s="211">
        <v>4482.5</v>
      </c>
      <c r="K1290" s="211">
        <f t="shared" si="422"/>
        <v>38740695.400000006</v>
      </c>
      <c r="L1290" s="211">
        <v>0</v>
      </c>
      <c r="M1290" s="211">
        <v>0</v>
      </c>
      <c r="N1290" s="211">
        <v>0</v>
      </c>
      <c r="O1290" s="211">
        <f>IFERROR(
  IF(LOOKUP(2,1/($R$16:$R1290&lt;&gt;""),$R$16:$R1290)="12.2026",
    VLOOKUP(LOOKUP(2,1/($B$16:$B1290&lt;&gt;""),$B$16:$B1290), [1]Лист1!$C$12:$D$1205, 2, 0),
  IF(LOOKUP(2,1/($R$16:$R1290&lt;&gt;""),$R$16:$R1290)="12.2027",
    VLOOKUP(LOOKUP(2,1/($B$16:$B1290&lt;&gt;""),$B$16:$B1290), [1]Лист1!$C$1209:$D$2016, 2, 0),
  IF(LOOKUP(2,1/($R$16:$R1290&lt;&gt;""),$R$16:$R1290)="12.2028",
    VLOOKUP(LOOKUP(2,1/($B$16:$B1290&lt;&gt;""),$B$16:$B1290), [1]Лист1!$C$2020:$D$2907, 2, 0),
  ""))), "")</f>
        <v>38740695.400000006</v>
      </c>
      <c r="P1290" s="211">
        <f t="shared" si="423"/>
        <v>6219.8877743027242</v>
      </c>
      <c r="Q1290" s="211">
        <v>9673</v>
      </c>
      <c r="R1290" s="218" t="s">
        <v>563</v>
      </c>
      <c r="S1290" s="38"/>
      <c r="T1290" s="20"/>
      <c r="U1290" s="20"/>
    </row>
    <row r="1291" spans="1:21" s="21" customFormat="1" ht="30" customHeight="1" x14ac:dyDescent="0.25">
      <c r="A1291" s="212">
        <f>IF(B1291&lt;&gt;"",MAX(A$1:A1290)+1,"")</f>
        <v>1164</v>
      </c>
      <c r="B1291" s="223" t="s">
        <v>1098</v>
      </c>
      <c r="C1291" s="56">
        <v>1956</v>
      </c>
      <c r="D1291" s="212" t="s">
        <v>1844</v>
      </c>
      <c r="E1291" s="213" t="s">
        <v>16</v>
      </c>
      <c r="F1291" s="210">
        <v>2</v>
      </c>
      <c r="G1291" s="210">
        <v>1</v>
      </c>
      <c r="H1291" s="211">
        <v>634.66999999999996</v>
      </c>
      <c r="I1291" s="211">
        <v>0</v>
      </c>
      <c r="J1291" s="211">
        <v>369.5</v>
      </c>
      <c r="K1291" s="211">
        <f t="shared" ref="K1291:K1292" si="426">SUM(L1291:O1291)</f>
        <v>19604.36</v>
      </c>
      <c r="L1291" s="211">
        <v>0</v>
      </c>
      <c r="M1291" s="211">
        <v>0</v>
      </c>
      <c r="N1291" s="211">
        <v>0</v>
      </c>
      <c r="O1291" s="211">
        <f>IFERROR(
  IF(LOOKUP(2,1/($R$16:$R1291&lt;&gt;""),$R$16:$R1291)="12.2026",
    VLOOKUP(LOOKUP(2,1/($B$16:$B1291&lt;&gt;""),$B$16:$B1291), [1]Лист1!$C$12:$D$1205, 2, 0),
  IF(LOOKUP(2,1/($R$16:$R1291&lt;&gt;""),$R$16:$R1291)="12.2027",
    VLOOKUP(LOOKUP(2,1/($B$16:$B1291&lt;&gt;""),$B$16:$B1291), [1]Лист1!$C$1209:$D$2016, 2, 0),
  IF(LOOKUP(2,1/($R$16:$R1291&lt;&gt;""),$R$16:$R1291)="12.2028",
    VLOOKUP(LOOKUP(2,1/($B$16:$B1291&lt;&gt;""),$B$16:$B1291), [1]Лист1!$C$2020:$D$2907, 2, 0),
  ""))), "")</f>
        <v>19604.36</v>
      </c>
      <c r="P1291" s="211">
        <f t="shared" ref="P1291:P1292" si="427">K1291/H1291</f>
        <v>30.889060456615251</v>
      </c>
      <c r="Q1291" s="211">
        <v>9673</v>
      </c>
      <c r="R1291" s="218" t="s">
        <v>565</v>
      </c>
      <c r="S1291" s="38"/>
      <c r="T1291" s="20"/>
      <c r="U1291" s="20"/>
    </row>
    <row r="1292" spans="1:21" s="21" customFormat="1" ht="30" customHeight="1" x14ac:dyDescent="0.25">
      <c r="A1292" s="212">
        <f>IF(B1292&lt;&gt;"",MAX(A$1:A1291)+1,"")</f>
        <v>1165</v>
      </c>
      <c r="B1292" s="223" t="s">
        <v>1393</v>
      </c>
      <c r="C1292" s="56">
        <v>1961</v>
      </c>
      <c r="D1292" s="212" t="s">
        <v>1844</v>
      </c>
      <c r="E1292" s="212" t="s">
        <v>16</v>
      </c>
      <c r="F1292" s="212">
        <v>2</v>
      </c>
      <c r="G1292" s="212">
        <v>1</v>
      </c>
      <c r="H1292" s="211">
        <v>463.84</v>
      </c>
      <c r="I1292" s="211">
        <v>0</v>
      </c>
      <c r="J1292" s="211">
        <v>267.74</v>
      </c>
      <c r="K1292" s="211">
        <f t="shared" si="426"/>
        <v>59704.31</v>
      </c>
      <c r="L1292" s="211">
        <v>0</v>
      </c>
      <c r="M1292" s="211">
        <v>0</v>
      </c>
      <c r="N1292" s="211">
        <v>0</v>
      </c>
      <c r="O1292" s="211">
        <f>IFERROR(
  IF(LOOKUP(2,1/($R$16:$R1292&lt;&gt;""),$R$16:$R1292)="12.2026",
    VLOOKUP(LOOKUP(2,1/($B$16:$B1292&lt;&gt;""),$B$16:$B1292), [1]Лист1!$C$12:$D$1205, 2, 0),
  IF(LOOKUP(2,1/($R$16:$R1292&lt;&gt;""),$R$16:$R1292)="12.2027",
    VLOOKUP(LOOKUP(2,1/($B$16:$B1292&lt;&gt;""),$B$16:$B1292), [1]Лист1!$C$1209:$D$2016, 2, 0),
  IF(LOOKUP(2,1/($R$16:$R1292&lt;&gt;""),$R$16:$R1292)="12.2028",
    VLOOKUP(LOOKUP(2,1/($B$16:$B1292&lt;&gt;""),$B$16:$B1292), [1]Лист1!$C$2020:$D$2907, 2, 0),
  ""))), "")</f>
        <v>59704.31</v>
      </c>
      <c r="P1292" s="211">
        <f t="shared" si="427"/>
        <v>128.71746723007934</v>
      </c>
      <c r="Q1292" s="211">
        <v>9673</v>
      </c>
      <c r="R1292" s="218" t="s">
        <v>564</v>
      </c>
      <c r="S1292" s="38"/>
      <c r="T1292" s="20"/>
      <c r="U1292" s="20"/>
    </row>
    <row r="1293" spans="1:21" s="21" customFormat="1" ht="30" customHeight="1" x14ac:dyDescent="0.25">
      <c r="A1293" s="212">
        <f>IF(B1293&lt;&gt;"",MAX(A$1:A1292)+1,"")</f>
        <v>1166</v>
      </c>
      <c r="B1293" s="223" t="s">
        <v>1101</v>
      </c>
      <c r="C1293" s="56">
        <v>1958</v>
      </c>
      <c r="D1293" s="212" t="s">
        <v>1844</v>
      </c>
      <c r="E1293" s="213" t="s">
        <v>16</v>
      </c>
      <c r="F1293" s="210">
        <v>2</v>
      </c>
      <c r="G1293" s="210">
        <v>1</v>
      </c>
      <c r="H1293" s="211">
        <v>497.2</v>
      </c>
      <c r="I1293" s="211">
        <v>0</v>
      </c>
      <c r="J1293" s="211">
        <v>239.1</v>
      </c>
      <c r="K1293" s="211">
        <f t="shared" si="422"/>
        <v>13598.54</v>
      </c>
      <c r="L1293" s="211">
        <v>0</v>
      </c>
      <c r="M1293" s="211">
        <v>0</v>
      </c>
      <c r="N1293" s="211">
        <v>0</v>
      </c>
      <c r="O1293" s="211">
        <f>IFERROR(
  IF(LOOKUP(2,1/($R$16:$R1293&lt;&gt;""),$R$16:$R1293)="12.2026",
    VLOOKUP(LOOKUP(2,1/($B$16:$B1293&lt;&gt;""),$B$16:$B1293), [1]Лист1!$C$12:$D$1205, 2, 0),
  IF(LOOKUP(2,1/($R$16:$R1293&lt;&gt;""),$R$16:$R1293)="12.2027",
    VLOOKUP(LOOKUP(2,1/($B$16:$B1293&lt;&gt;""),$B$16:$B1293), [1]Лист1!$C$1209:$D$2016, 2, 0),
  IF(LOOKUP(2,1/($R$16:$R1293&lt;&gt;""),$R$16:$R1293)="12.2028",
    VLOOKUP(LOOKUP(2,1/($B$16:$B1293&lt;&gt;""),$B$16:$B1293), [1]Лист1!$C$2020:$D$2907, 2, 0),
  ""))), "")</f>
        <v>13598.54</v>
      </c>
      <c r="P1293" s="211">
        <f t="shared" si="423"/>
        <v>27.350241351568787</v>
      </c>
      <c r="Q1293" s="211">
        <v>9673</v>
      </c>
      <c r="R1293" s="218" t="s">
        <v>565</v>
      </c>
      <c r="S1293" s="38"/>
      <c r="T1293" s="20"/>
      <c r="U1293" s="20"/>
    </row>
    <row r="1294" spans="1:21" ht="30" customHeight="1" x14ac:dyDescent="0.25">
      <c r="A1294" s="212">
        <f>IF(B1294&lt;&gt;"",MAX(A$1:A1293)+1,"")</f>
        <v>1167</v>
      </c>
      <c r="B1294" s="223" t="s">
        <v>1102</v>
      </c>
      <c r="C1294" s="56">
        <v>1958</v>
      </c>
      <c r="D1294" s="212" t="s">
        <v>1844</v>
      </c>
      <c r="E1294" s="213" t="s">
        <v>16</v>
      </c>
      <c r="F1294" s="210">
        <v>2</v>
      </c>
      <c r="G1294" s="210">
        <v>1</v>
      </c>
      <c r="H1294" s="211">
        <v>508.55</v>
      </c>
      <c r="I1294" s="211">
        <v>0</v>
      </c>
      <c r="J1294" s="211">
        <v>248.85</v>
      </c>
      <c r="K1294" s="211">
        <f t="shared" si="422"/>
        <v>13598.54</v>
      </c>
      <c r="L1294" s="211">
        <v>0</v>
      </c>
      <c r="M1294" s="211">
        <v>0</v>
      </c>
      <c r="N1294" s="211">
        <v>0</v>
      </c>
      <c r="O1294" s="211">
        <f>IFERROR(
  IF(LOOKUP(2,1/($R$16:$R1294&lt;&gt;""),$R$16:$R1294)="12.2026",
    VLOOKUP(LOOKUP(2,1/($B$16:$B1294&lt;&gt;""),$B$16:$B1294), [1]Лист1!$C$12:$D$1205, 2, 0),
  IF(LOOKUP(2,1/($R$16:$R1294&lt;&gt;""),$R$16:$R1294)="12.2027",
    VLOOKUP(LOOKUP(2,1/($B$16:$B1294&lt;&gt;""),$B$16:$B1294), [1]Лист1!$C$1209:$D$2016, 2, 0),
  IF(LOOKUP(2,1/($R$16:$R1294&lt;&gt;""),$R$16:$R1294)="12.2028",
    VLOOKUP(LOOKUP(2,1/($B$16:$B1294&lt;&gt;""),$B$16:$B1294), [1]Лист1!$C$2020:$D$2907, 2, 0),
  ""))), "")</f>
        <v>13598.54</v>
      </c>
      <c r="P1294" s="211">
        <f t="shared" si="423"/>
        <v>26.73982892537607</v>
      </c>
      <c r="Q1294" s="211">
        <v>9673</v>
      </c>
      <c r="R1294" s="218" t="s">
        <v>565</v>
      </c>
    </row>
    <row r="1295" spans="1:21" s="33" customFormat="1" ht="30" customHeight="1" x14ac:dyDescent="0.25">
      <c r="A1295" s="212">
        <f>IF(B1295&lt;&gt;"",MAX(A$1:A1294)+1,"")</f>
        <v>1168</v>
      </c>
      <c r="B1295" s="223" t="s">
        <v>2150</v>
      </c>
      <c r="C1295" s="210">
        <v>1989</v>
      </c>
      <c r="D1295" s="212" t="s">
        <v>1844</v>
      </c>
      <c r="E1295" s="210" t="s">
        <v>18</v>
      </c>
      <c r="F1295" s="210">
        <v>9</v>
      </c>
      <c r="G1295" s="210">
        <v>6</v>
      </c>
      <c r="H1295" s="211">
        <v>13118.82</v>
      </c>
      <c r="I1295" s="211">
        <v>37.1</v>
      </c>
      <c r="J1295" s="211">
        <v>7662.87</v>
      </c>
      <c r="K1295" s="211">
        <f t="shared" si="422"/>
        <v>21410000</v>
      </c>
      <c r="L1295" s="211">
        <v>0</v>
      </c>
      <c r="M1295" s="211">
        <v>0</v>
      </c>
      <c r="N1295" s="211">
        <v>0</v>
      </c>
      <c r="O1295" s="211">
        <f>IFERROR(
  IF(LOOKUP(2,1/($R$16:$R1295&lt;&gt;""),$R$16:$R1295)="12.2026",
    VLOOKUP(LOOKUP(2,1/($B$16:$B1295&lt;&gt;""),$B$16:$B1295), [1]Лист1!$C$12:$D$1205, 2, 0),
  IF(LOOKUP(2,1/($R$16:$R1295&lt;&gt;""),$R$16:$R1295)="12.2027",
    VLOOKUP(LOOKUP(2,1/($B$16:$B1295&lt;&gt;""),$B$16:$B1295), [1]Лист1!$C$1209:$D$2016, 2, 0),
  IF(LOOKUP(2,1/($R$16:$R1295&lt;&gt;""),$R$16:$R1295)="12.2028",
    VLOOKUP(LOOKUP(2,1/($B$16:$B1295&lt;&gt;""),$B$16:$B1295), [1]Лист1!$C$2020:$D$2907, 2, 0),
  ""))), "")</f>
        <v>21410000</v>
      </c>
      <c r="P1295" s="211">
        <f t="shared" si="423"/>
        <v>1632.0065371733128</v>
      </c>
      <c r="Q1295" s="211">
        <v>9673</v>
      </c>
      <c r="R1295" s="30" t="s">
        <v>565</v>
      </c>
      <c r="S1295" s="32"/>
      <c r="T1295" s="32"/>
      <c r="U1295" s="32"/>
    </row>
    <row r="1296" spans="1:21" s="33" customFormat="1" ht="30" customHeight="1" x14ac:dyDescent="0.25">
      <c r="A1296" s="212">
        <f>IF(B1296&lt;&gt;"",MAX(A$1:A1295)+1,"")</f>
        <v>1169</v>
      </c>
      <c r="B1296" s="223" t="s">
        <v>2670</v>
      </c>
      <c r="C1296" s="207">
        <v>1988</v>
      </c>
      <c r="D1296" s="198" t="s">
        <v>1844</v>
      </c>
      <c r="E1296" s="207" t="s">
        <v>16</v>
      </c>
      <c r="F1296" s="227">
        <v>9</v>
      </c>
      <c r="G1296" s="227">
        <v>4</v>
      </c>
      <c r="H1296" s="195">
        <v>7077.8</v>
      </c>
      <c r="I1296" s="228">
        <v>201</v>
      </c>
      <c r="J1296" s="195">
        <v>6678.5</v>
      </c>
      <c r="K1296" s="211">
        <f t="shared" si="422"/>
        <v>6497349.1200000001</v>
      </c>
      <c r="L1296" s="211">
        <v>0</v>
      </c>
      <c r="M1296" s="211">
        <v>0</v>
      </c>
      <c r="N1296" s="211">
        <v>0</v>
      </c>
      <c r="O1296" s="211">
        <f>IFERROR(
  IF(LOOKUP(2,1/($R$16:$R1296&lt;&gt;""),$R$16:$R1296)="12.2026",
    VLOOKUP(LOOKUP(2,1/($B$16:$B1296&lt;&gt;""),$B$16:$B1296), [1]Лист1!$C$12:$D$1205, 2, 0),
  IF(LOOKUP(2,1/($R$16:$R1296&lt;&gt;""),$R$16:$R1296)="12.2027",
    VLOOKUP(LOOKUP(2,1/($B$16:$B1296&lt;&gt;""),$B$16:$B1296), [1]Лист1!$C$1209:$D$2016, 2, 0),
  IF(LOOKUP(2,1/($R$16:$R1296&lt;&gt;""),$R$16:$R1296)="12.2028",
    VLOOKUP(LOOKUP(2,1/($B$16:$B1296&lt;&gt;""),$B$16:$B1296), [1]Лист1!$C$2020:$D$2907, 2, 0),
  ""))), "")</f>
        <v>6497349.1200000001</v>
      </c>
      <c r="P1296" s="211">
        <f t="shared" si="423"/>
        <v>917.989929074006</v>
      </c>
      <c r="Q1296" s="237">
        <v>9673</v>
      </c>
      <c r="R1296" s="30" t="s">
        <v>565</v>
      </c>
      <c r="S1296" s="32"/>
      <c r="T1296" s="32"/>
      <c r="U1296" s="32"/>
    </row>
    <row r="1297" spans="1:21" s="33" customFormat="1" ht="30" customHeight="1" x14ac:dyDescent="0.25">
      <c r="A1297" s="212">
        <f>IF(B1297&lt;&gt;"",MAX(A$1:A1296)+1,"")</f>
        <v>1170</v>
      </c>
      <c r="B1297" s="223" t="s">
        <v>2151</v>
      </c>
      <c r="C1297" s="210">
        <v>1997</v>
      </c>
      <c r="D1297" s="212" t="s">
        <v>1844</v>
      </c>
      <c r="E1297" s="210" t="s">
        <v>16</v>
      </c>
      <c r="F1297" s="210">
        <v>10</v>
      </c>
      <c r="G1297" s="210">
        <v>1</v>
      </c>
      <c r="H1297" s="211">
        <v>3927.5</v>
      </c>
      <c r="I1297" s="211">
        <v>0</v>
      </c>
      <c r="J1297" s="211">
        <v>2964.4</v>
      </c>
      <c r="K1297" s="211">
        <f t="shared" si="422"/>
        <v>7270000</v>
      </c>
      <c r="L1297" s="211">
        <v>0</v>
      </c>
      <c r="M1297" s="211">
        <v>0</v>
      </c>
      <c r="N1297" s="211">
        <v>0</v>
      </c>
      <c r="O1297" s="211">
        <f>IFERROR(
  IF(LOOKUP(2,1/($R$16:$R1297&lt;&gt;""),$R$16:$R1297)="12.2026",
    VLOOKUP(LOOKUP(2,1/($B$16:$B1297&lt;&gt;""),$B$16:$B1297), [1]Лист1!$C$12:$D$1205, 2, 0),
  IF(LOOKUP(2,1/($R$16:$R1297&lt;&gt;""),$R$16:$R1297)="12.2027",
    VLOOKUP(LOOKUP(2,1/($B$16:$B1297&lt;&gt;""),$B$16:$B1297), [1]Лист1!$C$1209:$D$2016, 2, 0),
  IF(LOOKUP(2,1/($R$16:$R1297&lt;&gt;""),$R$16:$R1297)="12.2028",
    VLOOKUP(LOOKUP(2,1/($B$16:$B1297&lt;&gt;""),$B$16:$B1297), [1]Лист1!$C$2020:$D$2907, 2, 0),
  ""))), "")</f>
        <v>7270000</v>
      </c>
      <c r="P1297" s="211">
        <f t="shared" si="423"/>
        <v>1851.050286441757</v>
      </c>
      <c r="Q1297" s="211">
        <v>9673</v>
      </c>
      <c r="R1297" s="30" t="s">
        <v>565</v>
      </c>
      <c r="S1297" s="32"/>
      <c r="T1297" s="32"/>
      <c r="U1297" s="32"/>
    </row>
    <row r="1298" spans="1:21" ht="30" customHeight="1" x14ac:dyDescent="0.25">
      <c r="A1298" s="212">
        <f>IF(B1298&lt;&gt;"",MAX(A$1:A1297)+1,"")</f>
        <v>1171</v>
      </c>
      <c r="B1298" s="223" t="s">
        <v>1492</v>
      </c>
      <c r="C1298" s="213">
        <v>1973</v>
      </c>
      <c r="D1298" s="212" t="s">
        <v>1844</v>
      </c>
      <c r="E1298" s="213" t="s">
        <v>16</v>
      </c>
      <c r="F1298" s="210">
        <v>3</v>
      </c>
      <c r="G1298" s="210">
        <v>3</v>
      </c>
      <c r="H1298" s="211">
        <v>1509.7</v>
      </c>
      <c r="I1298" s="211">
        <v>127.6</v>
      </c>
      <c r="J1298" s="211">
        <v>1413.9</v>
      </c>
      <c r="K1298" s="211">
        <f t="shared" si="422"/>
        <v>15742181.5</v>
      </c>
      <c r="L1298" s="211">
        <v>0</v>
      </c>
      <c r="M1298" s="211">
        <v>0</v>
      </c>
      <c r="N1298" s="211">
        <v>0</v>
      </c>
      <c r="O1298" s="211">
        <f>IFERROR(
  IF(LOOKUP(2,1/($R$16:$R1298&lt;&gt;""),$R$16:$R1298)="12.2026",
    VLOOKUP(LOOKUP(2,1/($B$16:$B1298&lt;&gt;""),$B$16:$B1298), [1]Лист1!$C$12:$D$1205, 2, 0),
  IF(LOOKUP(2,1/($R$16:$R1298&lt;&gt;""),$R$16:$R1298)="12.2027",
    VLOOKUP(LOOKUP(2,1/($B$16:$B1298&lt;&gt;""),$B$16:$B1298), [1]Лист1!$C$1209:$D$2016, 2, 0),
  IF(LOOKUP(2,1/($R$16:$R1298&lt;&gt;""),$R$16:$R1298)="12.2028",
    VLOOKUP(LOOKUP(2,1/($B$16:$B1298&lt;&gt;""),$B$16:$B1298), [1]Лист1!$C$2020:$D$2907, 2, 0),
  ""))), "")</f>
        <v>15742181.5</v>
      </c>
      <c r="P1298" s="211">
        <f t="shared" si="423"/>
        <v>10427.357422004372</v>
      </c>
      <c r="Q1298" s="211">
        <v>9673</v>
      </c>
      <c r="R1298" s="218" t="s">
        <v>563</v>
      </c>
      <c r="S1298" s="49"/>
      <c r="T1298" s="49"/>
      <c r="U1298" s="49"/>
    </row>
    <row r="1299" spans="1:21" s="21" customFormat="1" ht="30" customHeight="1" x14ac:dyDescent="0.25">
      <c r="A1299" s="212">
        <f>IF(B1299&lt;&gt;"",MAX(A$1:A1298)+1,"")</f>
        <v>1172</v>
      </c>
      <c r="B1299" s="223" t="s">
        <v>160</v>
      </c>
      <c r="C1299" s="213">
        <v>1953</v>
      </c>
      <c r="D1299" s="212" t="s">
        <v>1844</v>
      </c>
      <c r="E1299" s="213" t="s">
        <v>16</v>
      </c>
      <c r="F1299" s="210">
        <v>2</v>
      </c>
      <c r="G1299" s="210">
        <v>2</v>
      </c>
      <c r="H1299" s="211">
        <v>823.94</v>
      </c>
      <c r="I1299" s="211">
        <v>0</v>
      </c>
      <c r="J1299" s="211">
        <v>537.70000000000005</v>
      </c>
      <c r="K1299" s="211">
        <f t="shared" si="422"/>
        <v>2930233.9</v>
      </c>
      <c r="L1299" s="211">
        <v>0</v>
      </c>
      <c r="M1299" s="211">
        <v>0</v>
      </c>
      <c r="N1299" s="211">
        <v>0</v>
      </c>
      <c r="O1299" s="211">
        <f>IFERROR(
  IF(LOOKUP(2,1/($R$16:$R1299&lt;&gt;""),$R$16:$R1299)="12.2026",
    VLOOKUP(LOOKUP(2,1/($B$16:$B1299&lt;&gt;""),$B$16:$B1299), [1]Лист1!$C$12:$D$1205, 2, 0),
  IF(LOOKUP(2,1/($R$16:$R1299&lt;&gt;""),$R$16:$R1299)="12.2027",
    VLOOKUP(LOOKUP(2,1/($B$16:$B1299&lt;&gt;""),$B$16:$B1299), [1]Лист1!$C$1209:$D$2016, 2, 0),
  IF(LOOKUP(2,1/($R$16:$R1299&lt;&gt;""),$R$16:$R1299)="12.2028",
    VLOOKUP(LOOKUP(2,1/($B$16:$B1299&lt;&gt;""),$B$16:$B1299), [1]Лист1!$C$2020:$D$2907, 2, 0),
  ""))), "")</f>
        <v>2930233.9</v>
      </c>
      <c r="P1299" s="211">
        <f t="shared" si="423"/>
        <v>3556.3680607811243</v>
      </c>
      <c r="Q1299" s="211">
        <v>9673</v>
      </c>
      <c r="R1299" s="218" t="s">
        <v>563</v>
      </c>
      <c r="S1299" s="38"/>
      <c r="T1299" s="20"/>
      <c r="U1299" s="20"/>
    </row>
    <row r="1300" spans="1:21" ht="30" customHeight="1" x14ac:dyDescent="0.25">
      <c r="A1300" s="212">
        <f>IF(B1300&lt;&gt;"",MAX(A$1:A1299)+1,"")</f>
        <v>1173</v>
      </c>
      <c r="B1300" s="223" t="s">
        <v>1103</v>
      </c>
      <c r="C1300" s="56">
        <v>1959</v>
      </c>
      <c r="D1300" s="212" t="s">
        <v>1844</v>
      </c>
      <c r="E1300" s="212" t="s">
        <v>16</v>
      </c>
      <c r="F1300" s="210">
        <v>2</v>
      </c>
      <c r="G1300" s="210">
        <v>2</v>
      </c>
      <c r="H1300" s="211">
        <v>627.79999999999995</v>
      </c>
      <c r="I1300" s="211">
        <v>0</v>
      </c>
      <c r="J1300" s="211">
        <v>627.79999999999995</v>
      </c>
      <c r="K1300" s="211">
        <f t="shared" si="422"/>
        <v>31219.24</v>
      </c>
      <c r="L1300" s="211">
        <v>0</v>
      </c>
      <c r="M1300" s="211">
        <v>0</v>
      </c>
      <c r="N1300" s="211">
        <v>0</v>
      </c>
      <c r="O1300" s="211">
        <f>IFERROR(
  IF(LOOKUP(2,1/($R$16:$R1300&lt;&gt;""),$R$16:$R1300)="12.2026",
    VLOOKUP(LOOKUP(2,1/($B$16:$B1300&lt;&gt;""),$B$16:$B1300), [1]Лист1!$C$12:$D$1205, 2, 0),
  IF(LOOKUP(2,1/($R$16:$R1300&lt;&gt;""),$R$16:$R1300)="12.2027",
    VLOOKUP(LOOKUP(2,1/($B$16:$B1300&lt;&gt;""),$B$16:$B1300), [1]Лист1!$C$1209:$D$2016, 2, 0),
  IF(LOOKUP(2,1/($R$16:$R1300&lt;&gt;""),$R$16:$R1300)="12.2028",
    VLOOKUP(LOOKUP(2,1/($B$16:$B1300&lt;&gt;""),$B$16:$B1300), [1]Лист1!$C$2020:$D$2907, 2, 0),
  ""))), "")</f>
        <v>31219.24</v>
      </c>
      <c r="P1300" s="211">
        <f t="shared" si="423"/>
        <v>49.72800254858236</v>
      </c>
      <c r="Q1300" s="211">
        <v>9673</v>
      </c>
      <c r="R1300" s="218" t="s">
        <v>565</v>
      </c>
      <c r="S1300" s="49"/>
      <c r="T1300" s="49"/>
      <c r="U1300" s="49"/>
    </row>
    <row r="1301" spans="1:21" s="21" customFormat="1" ht="30" customHeight="1" x14ac:dyDescent="0.25">
      <c r="A1301" s="212">
        <f>IF(B1301&lt;&gt;"",MAX(A$1:A1300)+1,"")</f>
        <v>1174</v>
      </c>
      <c r="B1301" s="223" t="s">
        <v>390</v>
      </c>
      <c r="C1301" s="56">
        <v>1960</v>
      </c>
      <c r="D1301" s="212" t="s">
        <v>1844</v>
      </c>
      <c r="E1301" s="213" t="s">
        <v>16</v>
      </c>
      <c r="F1301" s="210">
        <v>2</v>
      </c>
      <c r="G1301" s="210">
        <v>2</v>
      </c>
      <c r="H1301" s="211">
        <v>636.6</v>
      </c>
      <c r="I1301" s="211">
        <v>0</v>
      </c>
      <c r="J1301" s="211">
        <v>636.6</v>
      </c>
      <c r="K1301" s="211">
        <f t="shared" si="422"/>
        <v>32828.17</v>
      </c>
      <c r="L1301" s="211">
        <v>0</v>
      </c>
      <c r="M1301" s="211">
        <v>0</v>
      </c>
      <c r="N1301" s="211">
        <v>0</v>
      </c>
      <c r="O1301" s="211">
        <f>IFERROR(
  IF(LOOKUP(2,1/($R$16:$R1301&lt;&gt;""),$R$16:$R1301)="12.2026",
    VLOOKUP(LOOKUP(2,1/($B$16:$B1301&lt;&gt;""),$B$16:$B1301), [1]Лист1!$C$12:$D$1205, 2, 0),
  IF(LOOKUP(2,1/($R$16:$R1301&lt;&gt;""),$R$16:$R1301)="12.2027",
    VLOOKUP(LOOKUP(2,1/($B$16:$B1301&lt;&gt;""),$B$16:$B1301), [1]Лист1!$C$1209:$D$2016, 2, 0),
  IF(LOOKUP(2,1/($R$16:$R1301&lt;&gt;""),$R$16:$R1301)="12.2028",
    VLOOKUP(LOOKUP(2,1/($B$16:$B1301&lt;&gt;""),$B$16:$B1301), [1]Лист1!$C$2020:$D$2907, 2, 0),
  ""))), "")</f>
        <v>32828.17</v>
      </c>
      <c r="P1301" s="211">
        <f t="shared" si="423"/>
        <v>51.567970468111838</v>
      </c>
      <c r="Q1301" s="211">
        <v>9673</v>
      </c>
      <c r="R1301" s="218" t="s">
        <v>565</v>
      </c>
      <c r="S1301" s="38"/>
      <c r="T1301" s="20"/>
      <c r="U1301" s="20"/>
    </row>
    <row r="1302" spans="1:21" s="21" customFormat="1" ht="30" customHeight="1" x14ac:dyDescent="0.25">
      <c r="A1302" s="309">
        <f>IF(B1302&lt;&gt;"",MAX(A$1:A1301)+1,"")</f>
        <v>1175</v>
      </c>
      <c r="B1302" s="317" t="s">
        <v>1104</v>
      </c>
      <c r="C1302" s="309">
        <v>1961</v>
      </c>
      <c r="D1302" s="309" t="s">
        <v>1844</v>
      </c>
      <c r="E1302" s="313" t="s">
        <v>16</v>
      </c>
      <c r="F1302" s="307">
        <v>2</v>
      </c>
      <c r="G1302" s="307">
        <v>2</v>
      </c>
      <c r="H1302" s="311">
        <v>638.07000000000005</v>
      </c>
      <c r="I1302" s="311">
        <v>0</v>
      </c>
      <c r="J1302" s="311">
        <v>636.9</v>
      </c>
      <c r="K1302" s="211">
        <f t="shared" ref="K1302" si="428">SUM(L1302:O1302)</f>
        <v>4695824.3499999996</v>
      </c>
      <c r="L1302" s="211">
        <v>0</v>
      </c>
      <c r="M1302" s="211">
        <v>0</v>
      </c>
      <c r="N1302" s="211">
        <v>0</v>
      </c>
      <c r="O1302" s="211">
        <f>IFERROR(
  IF(LOOKUP(2,1/($R$16:$R1302&lt;&gt;""),$R$16:$R1302)="12.2026",
    VLOOKUP(LOOKUP(2,1/($B$16:$B1302&lt;&gt;""),$B$16:$B1302), [1]Лист1!$C$12:$D$1205, 2, 0),
  IF(LOOKUP(2,1/($R$16:$R1302&lt;&gt;""),$R$16:$R1302)="12.2027",
    VLOOKUP(LOOKUP(2,1/($B$16:$B1302&lt;&gt;""),$B$16:$B1302), [1]Лист1!$C$1209:$D$2016, 2, 0),
  IF(LOOKUP(2,1/($R$16:$R1302&lt;&gt;""),$R$16:$R1302)="12.2028",
    VLOOKUP(LOOKUP(2,1/($B$16:$B1302&lt;&gt;""),$B$16:$B1302), [1]Лист1!$C$2020:$D$2907, 2, 0),
  ""))), "")</f>
        <v>4695824.3499999996</v>
      </c>
      <c r="P1302" s="211">
        <f t="shared" ref="P1302" si="429">K1302/H1302</f>
        <v>7359.4187941761866</v>
      </c>
      <c r="Q1302" s="211">
        <v>9673</v>
      </c>
      <c r="R1302" s="218" t="s">
        <v>565</v>
      </c>
      <c r="S1302" s="38"/>
      <c r="T1302" s="20"/>
      <c r="U1302" s="20"/>
    </row>
    <row r="1303" spans="1:21" s="21" customFormat="1" ht="30" customHeight="1" x14ac:dyDescent="0.25">
      <c r="A1303" s="310"/>
      <c r="B1303" s="318"/>
      <c r="C1303" s="310"/>
      <c r="D1303" s="310"/>
      <c r="E1303" s="314"/>
      <c r="F1303" s="308"/>
      <c r="G1303" s="308"/>
      <c r="H1303" s="312"/>
      <c r="I1303" s="312"/>
      <c r="J1303" s="312"/>
      <c r="K1303" s="211">
        <f t="shared" si="422"/>
        <v>5625349.5</v>
      </c>
      <c r="L1303" s="211">
        <v>0</v>
      </c>
      <c r="M1303" s="211">
        <v>0</v>
      </c>
      <c r="N1303" s="211">
        <v>0</v>
      </c>
      <c r="O1303" s="211">
        <f>IFERROR(
  IF(LOOKUP(2,1/($R$16:$R1303&lt;&gt;""),$R$16:$R1303)="12.2026",
    VLOOKUP(LOOKUP(2,1/($B$16:$B1303&lt;&gt;""),$B$16:$B1303), [1]Лист1!$C$12:$D$1205, 2, 0),
  IF(LOOKUP(2,1/($R$16:$R1303&lt;&gt;""),$R$16:$R1303)="12.2027",
    VLOOKUP(LOOKUP(2,1/($B$16:$B1303&lt;&gt;""),$B$16:$B1303), [1]Лист1!$C$1209:$D$2016, 2, 0),
  IF(LOOKUP(2,1/($R$16:$R1303&lt;&gt;""),$R$16:$R1303)="12.2028",
    VLOOKUP(LOOKUP(2,1/($B$16:$B1303&lt;&gt;""),$B$16:$B1303), [1]Лист1!$C$2020:$D$2907, 2, 0),
  ""))), "")</f>
        <v>5625349.5</v>
      </c>
      <c r="P1303" s="211">
        <f>K1303/H1302</f>
        <v>8816.1949315905767</v>
      </c>
      <c r="Q1303" s="211">
        <v>9673</v>
      </c>
      <c r="R1303" s="218" t="s">
        <v>564</v>
      </c>
      <c r="S1303" s="38"/>
      <c r="T1303" s="20"/>
      <c r="U1303" s="20"/>
    </row>
    <row r="1304" spans="1:21" s="21" customFormat="1" ht="30" customHeight="1" x14ac:dyDescent="0.25">
      <c r="A1304" s="212">
        <f>IF(B1304&lt;&gt;"",MAX(A$1:A1303)+1,"")</f>
        <v>1176</v>
      </c>
      <c r="B1304" s="58" t="s">
        <v>1394</v>
      </c>
      <c r="C1304" s="213">
        <v>1964</v>
      </c>
      <c r="D1304" s="212" t="s">
        <v>1844</v>
      </c>
      <c r="E1304" s="158" t="s">
        <v>16</v>
      </c>
      <c r="F1304" s="212">
        <v>2</v>
      </c>
      <c r="G1304" s="212">
        <v>1</v>
      </c>
      <c r="H1304" s="211">
        <v>389</v>
      </c>
      <c r="I1304" s="211">
        <v>0</v>
      </c>
      <c r="J1304" s="211">
        <v>389</v>
      </c>
      <c r="K1304" s="211">
        <f t="shared" si="422"/>
        <v>51520.74</v>
      </c>
      <c r="L1304" s="211">
        <v>0</v>
      </c>
      <c r="M1304" s="211">
        <v>0</v>
      </c>
      <c r="N1304" s="211">
        <v>0</v>
      </c>
      <c r="O1304" s="211">
        <f>IFERROR(
  IF(LOOKUP(2,1/($R$16:$R1304&lt;&gt;""),$R$16:$R1304)="12.2026",
    VLOOKUP(LOOKUP(2,1/($B$16:$B1304&lt;&gt;""),$B$16:$B1304), [1]Лист1!$C$12:$D$1205, 2, 0),
  IF(LOOKUP(2,1/($R$16:$R1304&lt;&gt;""),$R$16:$R1304)="12.2027",
    VLOOKUP(LOOKUP(2,1/($B$16:$B1304&lt;&gt;""),$B$16:$B1304), [1]Лист1!$C$1209:$D$2016, 2, 0),
  IF(LOOKUP(2,1/($R$16:$R1304&lt;&gt;""),$R$16:$R1304)="12.2028",
    VLOOKUP(LOOKUP(2,1/($B$16:$B1304&lt;&gt;""),$B$16:$B1304), [1]Лист1!$C$2020:$D$2907, 2, 0),
  ""))), "")</f>
        <v>51520.74</v>
      </c>
      <c r="P1304" s="211">
        <f t="shared" si="423"/>
        <v>132.44406169665808</v>
      </c>
      <c r="Q1304" s="211">
        <v>9673</v>
      </c>
      <c r="R1304" s="218" t="s">
        <v>564</v>
      </c>
      <c r="S1304" s="38"/>
      <c r="T1304" s="20"/>
      <c r="U1304" s="20"/>
    </row>
    <row r="1305" spans="1:21" s="21" customFormat="1" ht="30" customHeight="1" x14ac:dyDescent="0.25">
      <c r="A1305" s="212">
        <f>IF(B1305&lt;&gt;"",MAX(A$1:A1304)+1,"")</f>
        <v>1177</v>
      </c>
      <c r="B1305" s="223" t="s">
        <v>1395</v>
      </c>
      <c r="C1305" s="213">
        <v>1968</v>
      </c>
      <c r="D1305" s="212" t="s">
        <v>1844</v>
      </c>
      <c r="E1305" s="210" t="s">
        <v>16</v>
      </c>
      <c r="F1305" s="210">
        <v>2</v>
      </c>
      <c r="G1305" s="210">
        <v>2</v>
      </c>
      <c r="H1305" s="211">
        <v>371.3</v>
      </c>
      <c r="I1305" s="211">
        <v>0</v>
      </c>
      <c r="J1305" s="211">
        <v>371.3</v>
      </c>
      <c r="K1305" s="211">
        <f t="shared" si="422"/>
        <v>49585.29</v>
      </c>
      <c r="L1305" s="211">
        <v>0</v>
      </c>
      <c r="M1305" s="211">
        <v>0</v>
      </c>
      <c r="N1305" s="211">
        <v>0</v>
      </c>
      <c r="O1305" s="211">
        <f>IFERROR(
  IF(LOOKUP(2,1/($R$16:$R1305&lt;&gt;""),$R$16:$R1305)="12.2026",
    VLOOKUP(LOOKUP(2,1/($B$16:$B1305&lt;&gt;""),$B$16:$B1305), [1]Лист1!$C$12:$D$1205, 2, 0),
  IF(LOOKUP(2,1/($R$16:$R1305&lt;&gt;""),$R$16:$R1305)="12.2027",
    VLOOKUP(LOOKUP(2,1/($B$16:$B1305&lt;&gt;""),$B$16:$B1305), [1]Лист1!$C$1209:$D$2016, 2, 0),
  IF(LOOKUP(2,1/($R$16:$R1305&lt;&gt;""),$R$16:$R1305)="12.2028",
    VLOOKUP(LOOKUP(2,1/($B$16:$B1305&lt;&gt;""),$B$16:$B1305), [1]Лист1!$C$2020:$D$2907, 2, 0),
  ""))), "")</f>
        <v>49585.29</v>
      </c>
      <c r="P1305" s="211">
        <f t="shared" si="423"/>
        <v>133.54508483705899</v>
      </c>
      <c r="Q1305" s="211">
        <v>9673</v>
      </c>
      <c r="R1305" s="218" t="s">
        <v>564</v>
      </c>
      <c r="S1305" s="38"/>
      <c r="T1305" s="20"/>
      <c r="U1305" s="20"/>
    </row>
    <row r="1306" spans="1:21" ht="30" customHeight="1" x14ac:dyDescent="0.25">
      <c r="A1306" s="212">
        <f>IF(B1306&lt;&gt;"",MAX(A$1:A1305)+1,"")</f>
        <v>1178</v>
      </c>
      <c r="B1306" s="223" t="s">
        <v>1396</v>
      </c>
      <c r="C1306" s="56">
        <v>1961</v>
      </c>
      <c r="D1306" s="212" t="s">
        <v>1844</v>
      </c>
      <c r="E1306" s="212" t="s">
        <v>16</v>
      </c>
      <c r="F1306" s="210">
        <v>2</v>
      </c>
      <c r="G1306" s="210">
        <v>1</v>
      </c>
      <c r="H1306" s="211">
        <v>285.89999999999998</v>
      </c>
      <c r="I1306" s="211">
        <v>0</v>
      </c>
      <c r="J1306" s="211">
        <v>285.89999999999998</v>
      </c>
      <c r="K1306" s="211">
        <f t="shared" si="422"/>
        <v>44014.47</v>
      </c>
      <c r="L1306" s="211">
        <v>0</v>
      </c>
      <c r="M1306" s="211">
        <v>0</v>
      </c>
      <c r="N1306" s="211">
        <v>0</v>
      </c>
      <c r="O1306" s="211">
        <f>IFERROR(
  IF(LOOKUP(2,1/($R$16:$R1306&lt;&gt;""),$R$16:$R1306)="12.2026",
    VLOOKUP(LOOKUP(2,1/($B$16:$B1306&lt;&gt;""),$B$16:$B1306), [1]Лист1!$C$12:$D$1205, 2, 0),
  IF(LOOKUP(2,1/($R$16:$R1306&lt;&gt;""),$R$16:$R1306)="12.2027",
    VLOOKUP(LOOKUP(2,1/($B$16:$B1306&lt;&gt;""),$B$16:$B1306), [1]Лист1!$C$1209:$D$2016, 2, 0),
  IF(LOOKUP(2,1/($R$16:$R1306&lt;&gt;""),$R$16:$R1306)="12.2028",
    VLOOKUP(LOOKUP(2,1/($B$16:$B1306&lt;&gt;""),$B$16:$B1306), [1]Лист1!$C$2020:$D$2907, 2, 0),
  ""))), "")</f>
        <v>44014.47</v>
      </c>
      <c r="P1306" s="211">
        <f t="shared" si="423"/>
        <v>153.95057712486886</v>
      </c>
      <c r="Q1306" s="211">
        <v>9673</v>
      </c>
      <c r="R1306" s="218" t="s">
        <v>564</v>
      </c>
    </row>
    <row r="1307" spans="1:21" s="21" customFormat="1" ht="30" customHeight="1" x14ac:dyDescent="0.25">
      <c r="A1307" s="212">
        <f>IF(B1307&lt;&gt;"",MAX(A$1:A1306)+1,"")</f>
        <v>1179</v>
      </c>
      <c r="B1307" s="223" t="s">
        <v>1105</v>
      </c>
      <c r="C1307" s="56">
        <v>1960</v>
      </c>
      <c r="D1307" s="212" t="s">
        <v>1844</v>
      </c>
      <c r="E1307" s="213" t="s">
        <v>16</v>
      </c>
      <c r="F1307" s="210">
        <v>1</v>
      </c>
      <c r="G1307" s="210">
        <v>1</v>
      </c>
      <c r="H1307" s="211">
        <v>277.60000000000002</v>
      </c>
      <c r="I1307" s="211">
        <v>0</v>
      </c>
      <c r="J1307" s="211">
        <v>277</v>
      </c>
      <c r="K1307" s="211">
        <f t="shared" si="422"/>
        <v>12685.34</v>
      </c>
      <c r="L1307" s="211">
        <v>0</v>
      </c>
      <c r="M1307" s="211">
        <v>0</v>
      </c>
      <c r="N1307" s="211">
        <v>0</v>
      </c>
      <c r="O1307" s="211">
        <f>IFERROR(
  IF(LOOKUP(2,1/($R$16:$R1307&lt;&gt;""),$R$16:$R1307)="12.2026",
    VLOOKUP(LOOKUP(2,1/($B$16:$B1307&lt;&gt;""),$B$16:$B1307), [1]Лист1!$C$12:$D$1205, 2, 0),
  IF(LOOKUP(2,1/($R$16:$R1307&lt;&gt;""),$R$16:$R1307)="12.2027",
    VLOOKUP(LOOKUP(2,1/($B$16:$B1307&lt;&gt;""),$B$16:$B1307), [1]Лист1!$C$1209:$D$2016, 2, 0),
  IF(LOOKUP(2,1/($R$16:$R1307&lt;&gt;""),$R$16:$R1307)="12.2028",
    VLOOKUP(LOOKUP(2,1/($B$16:$B1307&lt;&gt;""),$B$16:$B1307), [1]Лист1!$C$2020:$D$2907, 2, 0),
  ""))), "")</f>
        <v>12685.34</v>
      </c>
      <c r="P1307" s="211">
        <f t="shared" si="423"/>
        <v>45.696469740634001</v>
      </c>
      <c r="Q1307" s="211">
        <v>9673</v>
      </c>
      <c r="R1307" s="218" t="s">
        <v>565</v>
      </c>
      <c r="S1307" s="38"/>
      <c r="T1307" s="20"/>
      <c r="U1307" s="20"/>
    </row>
    <row r="1308" spans="1:21" ht="30" customHeight="1" x14ac:dyDescent="0.25">
      <c r="A1308" s="212">
        <f>IF(B1308&lt;&gt;"",MAX(A$1:A1307)+1,"")</f>
        <v>1180</v>
      </c>
      <c r="B1308" s="223" t="s">
        <v>161</v>
      </c>
      <c r="C1308" s="213">
        <v>1965</v>
      </c>
      <c r="D1308" s="212" t="s">
        <v>1844</v>
      </c>
      <c r="E1308" s="213" t="s">
        <v>16</v>
      </c>
      <c r="F1308" s="210">
        <v>2</v>
      </c>
      <c r="G1308" s="210">
        <v>2</v>
      </c>
      <c r="H1308" s="211">
        <v>630.20000000000005</v>
      </c>
      <c r="I1308" s="211">
        <v>98</v>
      </c>
      <c r="J1308" s="211">
        <v>433.7</v>
      </c>
      <c r="K1308" s="211">
        <f t="shared" si="422"/>
        <v>5947484.8000000007</v>
      </c>
      <c r="L1308" s="211">
        <v>0</v>
      </c>
      <c r="M1308" s="211">
        <v>0</v>
      </c>
      <c r="N1308" s="211">
        <v>0</v>
      </c>
      <c r="O1308" s="211">
        <f>IFERROR(
  IF(LOOKUP(2,1/($R$16:$R1308&lt;&gt;""),$R$16:$R1308)="12.2026",
    VLOOKUP(LOOKUP(2,1/($B$16:$B1308&lt;&gt;""),$B$16:$B1308), [1]Лист1!$C$12:$D$1205, 2, 0),
  IF(LOOKUP(2,1/($R$16:$R1308&lt;&gt;""),$R$16:$R1308)="12.2027",
    VLOOKUP(LOOKUP(2,1/($B$16:$B1308&lt;&gt;""),$B$16:$B1308), [1]Лист1!$C$1209:$D$2016, 2, 0),
  IF(LOOKUP(2,1/($R$16:$R1308&lt;&gt;""),$R$16:$R1308)="12.2028",
    VLOOKUP(LOOKUP(2,1/($B$16:$B1308&lt;&gt;""),$B$16:$B1308), [1]Лист1!$C$2020:$D$2907, 2, 0),
  ""))), "")</f>
        <v>5947484.8000000007</v>
      </c>
      <c r="P1308" s="211">
        <f t="shared" si="423"/>
        <v>9437.4560456997788</v>
      </c>
      <c r="Q1308" s="211">
        <v>9673</v>
      </c>
      <c r="R1308" s="218" t="s">
        <v>564</v>
      </c>
      <c r="S1308" s="49"/>
      <c r="T1308" s="49"/>
      <c r="U1308" s="49"/>
    </row>
    <row r="1309" spans="1:21" s="21" customFormat="1" ht="30" customHeight="1" x14ac:dyDescent="0.25">
      <c r="A1309" s="212">
        <f>IF(B1309&lt;&gt;"",MAX(A$1:A1308)+1,"")</f>
        <v>1181</v>
      </c>
      <c r="B1309" s="223" t="s">
        <v>1493</v>
      </c>
      <c r="C1309" s="213">
        <v>1969</v>
      </c>
      <c r="D1309" s="212" t="s">
        <v>1844</v>
      </c>
      <c r="E1309" s="212" t="s">
        <v>16</v>
      </c>
      <c r="F1309" s="210">
        <v>2</v>
      </c>
      <c r="G1309" s="210">
        <v>1</v>
      </c>
      <c r="H1309" s="211">
        <v>364.3</v>
      </c>
      <c r="I1309" s="211">
        <v>0</v>
      </c>
      <c r="J1309" s="211">
        <v>364.3</v>
      </c>
      <c r="K1309" s="211">
        <f t="shared" si="422"/>
        <v>4097125.6</v>
      </c>
      <c r="L1309" s="211">
        <v>0</v>
      </c>
      <c r="M1309" s="211">
        <v>0</v>
      </c>
      <c r="N1309" s="211">
        <v>0</v>
      </c>
      <c r="O1309" s="211">
        <f>IFERROR(
  IF(LOOKUP(2,1/($R$16:$R1309&lt;&gt;""),$R$16:$R1309)="12.2026",
    VLOOKUP(LOOKUP(2,1/($B$16:$B1309&lt;&gt;""),$B$16:$B1309), [1]Лист1!$C$12:$D$1205, 2, 0),
  IF(LOOKUP(2,1/($R$16:$R1309&lt;&gt;""),$R$16:$R1309)="12.2027",
    VLOOKUP(LOOKUP(2,1/($B$16:$B1309&lt;&gt;""),$B$16:$B1309), [1]Лист1!$C$1209:$D$2016, 2, 0),
  IF(LOOKUP(2,1/($R$16:$R1309&lt;&gt;""),$R$16:$R1309)="12.2028",
    VLOOKUP(LOOKUP(2,1/($B$16:$B1309&lt;&gt;""),$B$16:$B1309), [1]Лист1!$C$2020:$D$2907, 2, 0),
  ""))), "")</f>
        <v>4097125.6</v>
      </c>
      <c r="P1309" s="211">
        <f t="shared" si="423"/>
        <v>11246.570409003569</v>
      </c>
      <c r="Q1309" s="211">
        <v>9673</v>
      </c>
      <c r="R1309" s="218" t="s">
        <v>563</v>
      </c>
      <c r="S1309" s="38"/>
      <c r="T1309" s="20"/>
      <c r="U1309" s="20"/>
    </row>
    <row r="1310" spans="1:21" s="21" customFormat="1" ht="30" customHeight="1" x14ac:dyDescent="0.25">
      <c r="A1310" s="212">
        <f>IF(B1310&lt;&gt;"",MAX(A$1:A1309)+1,"")</f>
        <v>1182</v>
      </c>
      <c r="B1310" s="223" t="s">
        <v>162</v>
      </c>
      <c r="C1310" s="213">
        <v>1963</v>
      </c>
      <c r="D1310" s="212" t="s">
        <v>1844</v>
      </c>
      <c r="E1310" s="213" t="s">
        <v>16</v>
      </c>
      <c r="F1310" s="210">
        <v>2</v>
      </c>
      <c r="G1310" s="210">
        <v>2</v>
      </c>
      <c r="H1310" s="211">
        <v>716.1</v>
      </c>
      <c r="I1310" s="211">
        <v>0</v>
      </c>
      <c r="J1310" s="211">
        <v>383.8</v>
      </c>
      <c r="K1310" s="211">
        <f t="shared" ref="K1310:K1339" si="430">SUM(L1310:O1310)</f>
        <v>3487500</v>
      </c>
      <c r="L1310" s="211">
        <v>0</v>
      </c>
      <c r="M1310" s="211">
        <v>0</v>
      </c>
      <c r="N1310" s="211">
        <v>0</v>
      </c>
      <c r="O1310" s="211">
        <f>IFERROR(
  IF(LOOKUP(2,1/($R$16:$R1310&lt;&gt;""),$R$16:$R1310)="12.2026",
    VLOOKUP(LOOKUP(2,1/($B$16:$B1310&lt;&gt;""),$B$16:$B1310), [1]Лист1!$C$12:$D$1205, 2, 0),
  IF(LOOKUP(2,1/($R$16:$R1310&lt;&gt;""),$R$16:$R1310)="12.2027",
    VLOOKUP(LOOKUP(2,1/($B$16:$B1310&lt;&gt;""),$B$16:$B1310), [1]Лист1!$C$1209:$D$2016, 2, 0),
  IF(LOOKUP(2,1/($R$16:$R1310&lt;&gt;""),$R$16:$R1310)="12.2028",
    VLOOKUP(LOOKUP(2,1/($B$16:$B1310&lt;&gt;""),$B$16:$B1310), [1]Лист1!$C$2020:$D$2907, 2, 0),
  ""))), "")</f>
        <v>3487500</v>
      </c>
      <c r="P1310" s="211">
        <f t="shared" ref="P1310:P1339" si="431">K1310/H1310</f>
        <v>4870.1298701298701</v>
      </c>
      <c r="Q1310" s="211">
        <v>9673</v>
      </c>
      <c r="R1310" s="218" t="s">
        <v>564</v>
      </c>
      <c r="S1310" s="38"/>
      <c r="T1310" s="20"/>
      <c r="U1310" s="20"/>
    </row>
    <row r="1311" spans="1:21" s="21" customFormat="1" ht="30" customHeight="1" x14ac:dyDescent="0.25">
      <c r="A1311" s="212">
        <f>IF(B1311&lt;&gt;"",MAX(A$1:A1310)+1,"")</f>
        <v>1183</v>
      </c>
      <c r="B1311" s="223" t="s">
        <v>163</v>
      </c>
      <c r="C1311" s="213">
        <v>1965</v>
      </c>
      <c r="D1311" s="212" t="s">
        <v>1844</v>
      </c>
      <c r="E1311" s="213" t="s">
        <v>16</v>
      </c>
      <c r="F1311" s="210">
        <v>2</v>
      </c>
      <c r="G1311" s="210">
        <v>2</v>
      </c>
      <c r="H1311" s="211">
        <v>717.86</v>
      </c>
      <c r="I1311" s="211">
        <v>0</v>
      </c>
      <c r="J1311" s="211">
        <v>377.76</v>
      </c>
      <c r="K1311" s="211">
        <f t="shared" si="430"/>
        <v>3487500</v>
      </c>
      <c r="L1311" s="211">
        <v>0</v>
      </c>
      <c r="M1311" s="211">
        <v>0</v>
      </c>
      <c r="N1311" s="211">
        <v>0</v>
      </c>
      <c r="O1311" s="211">
        <f>IFERROR(
  IF(LOOKUP(2,1/($R$16:$R1311&lt;&gt;""),$R$16:$R1311)="12.2026",
    VLOOKUP(LOOKUP(2,1/($B$16:$B1311&lt;&gt;""),$B$16:$B1311), [1]Лист1!$C$12:$D$1205, 2, 0),
  IF(LOOKUP(2,1/($R$16:$R1311&lt;&gt;""),$R$16:$R1311)="12.2027",
    VLOOKUP(LOOKUP(2,1/($B$16:$B1311&lt;&gt;""),$B$16:$B1311), [1]Лист1!$C$1209:$D$2016, 2, 0),
  IF(LOOKUP(2,1/($R$16:$R1311&lt;&gt;""),$R$16:$R1311)="12.2028",
    VLOOKUP(LOOKUP(2,1/($B$16:$B1311&lt;&gt;""),$B$16:$B1311), [1]Лист1!$C$2020:$D$2907, 2, 0),
  ""))), "")</f>
        <v>3487500</v>
      </c>
      <c r="P1311" s="211">
        <f t="shared" si="431"/>
        <v>4858.1896191457945</v>
      </c>
      <c r="Q1311" s="211">
        <v>9673</v>
      </c>
      <c r="R1311" s="218" t="s">
        <v>564</v>
      </c>
      <c r="S1311" s="38"/>
      <c r="T1311" s="20"/>
      <c r="U1311" s="20"/>
    </row>
    <row r="1312" spans="1:21" s="21" customFormat="1" ht="30" customHeight="1" x14ac:dyDescent="0.25">
      <c r="A1312" s="212">
        <f>IF(B1312&lt;&gt;"",MAX(A$1:A1311)+1,"")</f>
        <v>1184</v>
      </c>
      <c r="B1312" s="223" t="s">
        <v>164</v>
      </c>
      <c r="C1312" s="213">
        <v>1965</v>
      </c>
      <c r="D1312" s="212" t="s">
        <v>1844</v>
      </c>
      <c r="E1312" s="213" t="s">
        <v>16</v>
      </c>
      <c r="F1312" s="189">
        <v>2</v>
      </c>
      <c r="G1312" s="189">
        <v>2</v>
      </c>
      <c r="H1312" s="211">
        <v>705.5</v>
      </c>
      <c r="I1312" s="211">
        <v>0</v>
      </c>
      <c r="J1312" s="211">
        <v>377.3</v>
      </c>
      <c r="K1312" s="211">
        <f t="shared" si="430"/>
        <v>7729842</v>
      </c>
      <c r="L1312" s="211">
        <v>0</v>
      </c>
      <c r="M1312" s="211">
        <v>0</v>
      </c>
      <c r="N1312" s="211">
        <v>0</v>
      </c>
      <c r="O1312" s="211">
        <f>IFERROR(
  IF(LOOKUP(2,1/($R$16:$R1312&lt;&gt;""),$R$16:$R1312)="12.2026",
    VLOOKUP(LOOKUP(2,1/($B$16:$B1312&lt;&gt;""),$B$16:$B1312), [1]Лист1!$C$12:$D$1205, 2, 0),
  IF(LOOKUP(2,1/($R$16:$R1312&lt;&gt;""),$R$16:$R1312)="12.2027",
    VLOOKUP(LOOKUP(2,1/($B$16:$B1312&lt;&gt;""),$B$16:$B1312), [1]Лист1!$C$1209:$D$2016, 2, 0),
  IF(LOOKUP(2,1/($R$16:$R1312&lt;&gt;""),$R$16:$R1312)="12.2028",
    VLOOKUP(LOOKUP(2,1/($B$16:$B1312&lt;&gt;""),$B$16:$B1312), [1]Лист1!$C$2020:$D$2907, 2, 0),
  ""))), "")</f>
        <v>7729842</v>
      </c>
      <c r="P1312" s="211">
        <f t="shared" si="431"/>
        <v>10956.544294826364</v>
      </c>
      <c r="Q1312" s="211">
        <v>9673</v>
      </c>
      <c r="R1312" s="218" t="s">
        <v>563</v>
      </c>
      <c r="S1312" s="38"/>
      <c r="T1312" s="20"/>
      <c r="U1312" s="20"/>
    </row>
    <row r="1313" spans="1:21" s="112" customFormat="1" ht="30" customHeight="1" x14ac:dyDescent="0.25">
      <c r="A1313" s="212">
        <f>IF(B1313&lt;&gt;"",MAX(A$1:A1312)+1,"")</f>
        <v>1185</v>
      </c>
      <c r="B1313" s="223" t="s">
        <v>165</v>
      </c>
      <c r="C1313" s="213">
        <v>1965</v>
      </c>
      <c r="D1313" s="212" t="s">
        <v>1844</v>
      </c>
      <c r="E1313" s="213" t="s">
        <v>16</v>
      </c>
      <c r="F1313" s="210">
        <v>2</v>
      </c>
      <c r="G1313" s="210">
        <v>2</v>
      </c>
      <c r="H1313" s="211">
        <v>770.3</v>
      </c>
      <c r="I1313" s="211">
        <v>0</v>
      </c>
      <c r="J1313" s="211">
        <v>381.1</v>
      </c>
      <c r="K1313" s="211">
        <f t="shared" si="430"/>
        <v>7368115.1999999993</v>
      </c>
      <c r="L1313" s="211">
        <v>0</v>
      </c>
      <c r="M1313" s="211">
        <v>0</v>
      </c>
      <c r="N1313" s="211">
        <v>0</v>
      </c>
      <c r="O1313" s="211">
        <f>IFERROR(
  IF(LOOKUP(2,1/($R$16:$R1313&lt;&gt;""),$R$16:$R1313)="12.2026",
    VLOOKUP(LOOKUP(2,1/($B$16:$B1313&lt;&gt;""),$B$16:$B1313), [1]Лист1!$C$12:$D$1205, 2, 0),
  IF(LOOKUP(2,1/($R$16:$R1313&lt;&gt;""),$R$16:$R1313)="12.2027",
    VLOOKUP(LOOKUP(2,1/($B$16:$B1313&lt;&gt;""),$B$16:$B1313), [1]Лист1!$C$1209:$D$2016, 2, 0),
  IF(LOOKUP(2,1/($R$16:$R1313&lt;&gt;""),$R$16:$R1313)="12.2028",
    VLOOKUP(LOOKUP(2,1/($B$16:$B1313&lt;&gt;""),$B$16:$B1313), [1]Лист1!$C$2020:$D$2907, 2, 0),
  ""))), "")</f>
        <v>7368115.1999999993</v>
      </c>
      <c r="P1313" s="211">
        <f t="shared" si="431"/>
        <v>9565.254056860962</v>
      </c>
      <c r="Q1313" s="211">
        <v>9673</v>
      </c>
      <c r="R1313" s="218" t="s">
        <v>563</v>
      </c>
      <c r="S1313" s="141"/>
      <c r="T1313" s="111"/>
      <c r="U1313" s="111"/>
    </row>
    <row r="1314" spans="1:21" s="21" customFormat="1" ht="30" customHeight="1" x14ac:dyDescent="0.25">
      <c r="A1314" s="212">
        <f>IF(B1314&lt;&gt;"",MAX(A$1:A1313)+1,"")</f>
        <v>1186</v>
      </c>
      <c r="B1314" s="223" t="s">
        <v>1494</v>
      </c>
      <c r="C1314" s="213">
        <v>1970</v>
      </c>
      <c r="D1314" s="212" t="s">
        <v>1844</v>
      </c>
      <c r="E1314" s="213" t="s">
        <v>16</v>
      </c>
      <c r="F1314" s="210">
        <v>2</v>
      </c>
      <c r="G1314" s="210">
        <v>2</v>
      </c>
      <c r="H1314" s="211">
        <v>1284.3</v>
      </c>
      <c r="I1314" s="211">
        <v>0</v>
      </c>
      <c r="J1314" s="211">
        <v>728.7</v>
      </c>
      <c r="K1314" s="211">
        <f t="shared" si="430"/>
        <v>12014868.5</v>
      </c>
      <c r="L1314" s="211">
        <v>0</v>
      </c>
      <c r="M1314" s="211">
        <v>0</v>
      </c>
      <c r="N1314" s="211">
        <v>0</v>
      </c>
      <c r="O1314" s="211">
        <f>IFERROR(
  IF(LOOKUP(2,1/($R$16:$R1314&lt;&gt;""),$R$16:$R1314)="12.2026",
    VLOOKUP(LOOKUP(2,1/($B$16:$B1314&lt;&gt;""),$B$16:$B1314), [1]Лист1!$C$12:$D$1205, 2, 0),
  IF(LOOKUP(2,1/($R$16:$R1314&lt;&gt;""),$R$16:$R1314)="12.2027",
    VLOOKUP(LOOKUP(2,1/($B$16:$B1314&lt;&gt;""),$B$16:$B1314), [1]Лист1!$C$1209:$D$2016, 2, 0),
  IF(LOOKUP(2,1/($R$16:$R1314&lt;&gt;""),$R$16:$R1314)="12.2028",
    VLOOKUP(LOOKUP(2,1/($B$16:$B1314&lt;&gt;""),$B$16:$B1314), [1]Лист1!$C$2020:$D$2907, 2, 0),
  ""))), "")</f>
        <v>12014868.5</v>
      </c>
      <c r="P1314" s="211">
        <f t="shared" si="431"/>
        <v>9355.1884294946667</v>
      </c>
      <c r="Q1314" s="211">
        <v>9673</v>
      </c>
      <c r="R1314" s="218" t="s">
        <v>563</v>
      </c>
      <c r="S1314" s="38"/>
      <c r="T1314" s="20"/>
      <c r="U1314" s="20"/>
    </row>
    <row r="1315" spans="1:21" ht="30" customHeight="1" x14ac:dyDescent="0.25">
      <c r="A1315" s="212">
        <f>IF(B1315&lt;&gt;"",MAX(A$1:A1314)+1,"")</f>
        <v>1187</v>
      </c>
      <c r="B1315" s="223" t="s">
        <v>1106</v>
      </c>
      <c r="C1315" s="56">
        <v>1959</v>
      </c>
      <c r="D1315" s="212" t="s">
        <v>1844</v>
      </c>
      <c r="E1315" s="212" t="s">
        <v>16</v>
      </c>
      <c r="F1315" s="210">
        <v>2</v>
      </c>
      <c r="G1315" s="210">
        <v>2</v>
      </c>
      <c r="H1315" s="211">
        <v>859.2</v>
      </c>
      <c r="I1315" s="211">
        <v>0</v>
      </c>
      <c r="J1315" s="211">
        <v>542.55999999999995</v>
      </c>
      <c r="K1315" s="211">
        <f t="shared" si="430"/>
        <v>26933.3</v>
      </c>
      <c r="L1315" s="211">
        <v>0</v>
      </c>
      <c r="M1315" s="211">
        <v>0</v>
      </c>
      <c r="N1315" s="211">
        <v>0</v>
      </c>
      <c r="O1315" s="211">
        <f>IFERROR(
  IF(LOOKUP(2,1/($R$16:$R1315&lt;&gt;""),$R$16:$R1315)="12.2026",
    VLOOKUP(LOOKUP(2,1/($B$16:$B1315&lt;&gt;""),$B$16:$B1315), [1]Лист1!$C$12:$D$1205, 2, 0),
  IF(LOOKUP(2,1/($R$16:$R1315&lt;&gt;""),$R$16:$R1315)="12.2027",
    VLOOKUP(LOOKUP(2,1/($B$16:$B1315&lt;&gt;""),$B$16:$B1315), [1]Лист1!$C$1209:$D$2016, 2, 0),
  IF(LOOKUP(2,1/($R$16:$R1315&lt;&gt;""),$R$16:$R1315)="12.2028",
    VLOOKUP(LOOKUP(2,1/($B$16:$B1315&lt;&gt;""),$B$16:$B1315), [1]Лист1!$C$2020:$D$2907, 2, 0),
  ""))), "")</f>
        <v>26933.3</v>
      </c>
      <c r="P1315" s="211">
        <f t="shared" si="431"/>
        <v>31.346950651769085</v>
      </c>
      <c r="Q1315" s="211">
        <v>9673</v>
      </c>
      <c r="R1315" s="218" t="s">
        <v>565</v>
      </c>
    </row>
    <row r="1316" spans="1:21" ht="30" customHeight="1" x14ac:dyDescent="0.25">
      <c r="A1316" s="212">
        <f>IF(B1316&lt;&gt;"",MAX(A$1:A1315)+1,"")</f>
        <v>1188</v>
      </c>
      <c r="B1316" s="223" t="s">
        <v>1107</v>
      </c>
      <c r="C1316" s="56">
        <v>1960</v>
      </c>
      <c r="D1316" s="212" t="s">
        <v>1844</v>
      </c>
      <c r="E1316" s="213" t="s">
        <v>16</v>
      </c>
      <c r="F1316" s="210">
        <v>2</v>
      </c>
      <c r="G1316" s="210">
        <v>1</v>
      </c>
      <c r="H1316" s="211">
        <v>279.7</v>
      </c>
      <c r="I1316" s="211">
        <v>0</v>
      </c>
      <c r="J1316" s="211">
        <v>274.2</v>
      </c>
      <c r="K1316" s="211">
        <f t="shared" si="430"/>
        <v>14259.68</v>
      </c>
      <c r="L1316" s="211">
        <v>0</v>
      </c>
      <c r="M1316" s="211">
        <v>0</v>
      </c>
      <c r="N1316" s="211">
        <v>0</v>
      </c>
      <c r="O1316" s="211">
        <f>IFERROR(
  IF(LOOKUP(2,1/($R$16:$R1316&lt;&gt;""),$R$16:$R1316)="12.2026",
    VLOOKUP(LOOKUP(2,1/($B$16:$B1316&lt;&gt;""),$B$16:$B1316), [1]Лист1!$C$12:$D$1205, 2, 0),
  IF(LOOKUP(2,1/($R$16:$R1316&lt;&gt;""),$R$16:$R1316)="12.2027",
    VLOOKUP(LOOKUP(2,1/($B$16:$B1316&lt;&gt;""),$B$16:$B1316), [1]Лист1!$C$1209:$D$2016, 2, 0),
  IF(LOOKUP(2,1/($R$16:$R1316&lt;&gt;""),$R$16:$R1316)="12.2028",
    VLOOKUP(LOOKUP(2,1/($B$16:$B1316&lt;&gt;""),$B$16:$B1316), [1]Лист1!$C$2020:$D$2907, 2, 0),
  ""))), "")</f>
        <v>14259.68</v>
      </c>
      <c r="P1316" s="211">
        <f t="shared" si="431"/>
        <v>50.982052198784416</v>
      </c>
      <c r="Q1316" s="211">
        <v>9673</v>
      </c>
      <c r="R1316" s="218" t="s">
        <v>565</v>
      </c>
      <c r="S1316" s="49"/>
      <c r="T1316" s="49"/>
      <c r="U1316" s="49"/>
    </row>
    <row r="1317" spans="1:21" s="21" customFormat="1" ht="30" customHeight="1" x14ac:dyDescent="0.25">
      <c r="A1317" s="212">
        <f>IF(B1317&lt;&gt;"",MAX(A$1:A1316)+1,"")</f>
        <v>1189</v>
      </c>
      <c r="B1317" s="223" t="s">
        <v>1108</v>
      </c>
      <c r="C1317" s="56">
        <v>1960</v>
      </c>
      <c r="D1317" s="212" t="s">
        <v>1844</v>
      </c>
      <c r="E1317" s="213" t="s">
        <v>16</v>
      </c>
      <c r="F1317" s="210">
        <v>2</v>
      </c>
      <c r="G1317" s="210">
        <v>2</v>
      </c>
      <c r="H1317" s="211">
        <v>276.60000000000002</v>
      </c>
      <c r="I1317" s="211">
        <v>0</v>
      </c>
      <c r="J1317" s="211">
        <v>276.60000000000002</v>
      </c>
      <c r="K1317" s="211">
        <f t="shared" si="430"/>
        <v>14259.68</v>
      </c>
      <c r="L1317" s="211">
        <v>0</v>
      </c>
      <c r="M1317" s="211">
        <v>0</v>
      </c>
      <c r="N1317" s="211">
        <v>0</v>
      </c>
      <c r="O1317" s="211">
        <f>IFERROR(
  IF(LOOKUP(2,1/($R$16:$R1317&lt;&gt;""),$R$16:$R1317)="12.2026",
    VLOOKUP(LOOKUP(2,1/($B$16:$B1317&lt;&gt;""),$B$16:$B1317), [1]Лист1!$C$12:$D$1205, 2, 0),
  IF(LOOKUP(2,1/($R$16:$R1317&lt;&gt;""),$R$16:$R1317)="12.2027",
    VLOOKUP(LOOKUP(2,1/($B$16:$B1317&lt;&gt;""),$B$16:$B1317), [1]Лист1!$C$1209:$D$2016, 2, 0),
  IF(LOOKUP(2,1/($R$16:$R1317&lt;&gt;""),$R$16:$R1317)="12.2028",
    VLOOKUP(LOOKUP(2,1/($B$16:$B1317&lt;&gt;""),$B$16:$B1317), [1]Лист1!$C$2020:$D$2907, 2, 0),
  ""))), "")</f>
        <v>14259.68</v>
      </c>
      <c r="P1317" s="211">
        <f t="shared" si="431"/>
        <v>51.553434562545192</v>
      </c>
      <c r="Q1317" s="211">
        <v>9673</v>
      </c>
      <c r="R1317" s="218" t="s">
        <v>565</v>
      </c>
      <c r="S1317" s="38"/>
      <c r="T1317" s="20"/>
      <c r="U1317" s="20"/>
    </row>
    <row r="1318" spans="1:21" s="21" customFormat="1" ht="30" customHeight="1" x14ac:dyDescent="0.25">
      <c r="A1318" s="285">
        <f>IF(B1318&lt;&gt;"",MAX(A$1:A1317)+1,"")</f>
        <v>1190</v>
      </c>
      <c r="B1318" s="283" t="s">
        <v>1109</v>
      </c>
      <c r="C1318" s="56">
        <v>1958</v>
      </c>
      <c r="D1318" s="285" t="s">
        <v>1844</v>
      </c>
      <c r="E1318" s="284" t="s">
        <v>16</v>
      </c>
      <c r="F1318" s="287">
        <v>2</v>
      </c>
      <c r="G1318" s="287">
        <v>1</v>
      </c>
      <c r="H1318" s="282">
        <v>366.9</v>
      </c>
      <c r="I1318" s="282">
        <v>0</v>
      </c>
      <c r="J1318" s="282">
        <v>366.9</v>
      </c>
      <c r="K1318" s="282">
        <f t="shared" si="430"/>
        <v>20133.830000000002</v>
      </c>
      <c r="L1318" s="282">
        <v>0</v>
      </c>
      <c r="M1318" s="282">
        <v>0</v>
      </c>
      <c r="N1318" s="282">
        <v>0</v>
      </c>
      <c r="O1318" s="282">
        <f>IFERROR(
  IF(LOOKUP(2,1/($R$16:$R1318&lt;&gt;""),$R$16:$R1318)="12.2026",
    VLOOKUP(LOOKUP(2,1/($B$16:$B1318&lt;&gt;""),$B$16:$B1318), [1]Лист1!$C$12:$D$1205, 2, 0),
  IF(LOOKUP(2,1/($R$16:$R1318&lt;&gt;""),$R$16:$R1318)="12.2027",
    VLOOKUP(LOOKUP(2,1/($B$16:$B1318&lt;&gt;""),$B$16:$B1318), [1]Лист1!$C$1209:$D$2016, 2, 0),
  IF(LOOKUP(2,1/($R$16:$R1318&lt;&gt;""),$R$16:$R1318)="12.2028",
    VLOOKUP(LOOKUP(2,1/($B$16:$B1318&lt;&gt;""),$B$16:$B1318), [1]Лист1!$C$2020:$D$2907, 2, 0),
  ""))), "")</f>
        <v>20133.830000000002</v>
      </c>
      <c r="P1318" s="282">
        <f t="shared" si="431"/>
        <v>54.875524666121564</v>
      </c>
      <c r="Q1318" s="282">
        <v>9673</v>
      </c>
      <c r="R1318" s="294" t="s">
        <v>565</v>
      </c>
      <c r="S1318" s="38"/>
      <c r="T1318" s="20"/>
      <c r="U1318" s="20"/>
    </row>
    <row r="1319" spans="1:21" ht="30" customHeight="1" x14ac:dyDescent="0.25">
      <c r="A1319" s="212">
        <f>IF(B1319&lt;&gt;"",MAX(A$1:A1318)+1,"")</f>
        <v>1191</v>
      </c>
      <c r="B1319" s="223" t="s">
        <v>1397</v>
      </c>
      <c r="C1319" s="56">
        <v>1961</v>
      </c>
      <c r="D1319" s="212" t="s">
        <v>1844</v>
      </c>
      <c r="E1319" s="212" t="s">
        <v>16</v>
      </c>
      <c r="F1319" s="210">
        <v>2</v>
      </c>
      <c r="G1319" s="210">
        <v>1</v>
      </c>
      <c r="H1319" s="211">
        <v>285.89999999999998</v>
      </c>
      <c r="I1319" s="211">
        <v>87.9</v>
      </c>
      <c r="J1319" s="211">
        <v>197.3</v>
      </c>
      <c r="K1319" s="211">
        <f t="shared" si="430"/>
        <v>44014.47</v>
      </c>
      <c r="L1319" s="211">
        <v>0</v>
      </c>
      <c r="M1319" s="211">
        <v>0</v>
      </c>
      <c r="N1319" s="211">
        <v>0</v>
      </c>
      <c r="O1319" s="211">
        <f>IFERROR(
  IF(LOOKUP(2,1/($R$16:$R1319&lt;&gt;""),$R$16:$R1319)="12.2026",
    VLOOKUP(LOOKUP(2,1/($B$16:$B1319&lt;&gt;""),$B$16:$B1319), [1]Лист1!$C$12:$D$1205, 2, 0),
  IF(LOOKUP(2,1/($R$16:$R1319&lt;&gt;""),$R$16:$R1319)="12.2027",
    VLOOKUP(LOOKUP(2,1/($B$16:$B1319&lt;&gt;""),$B$16:$B1319), [1]Лист1!$C$1209:$D$2016, 2, 0),
  IF(LOOKUP(2,1/($R$16:$R1319&lt;&gt;""),$R$16:$R1319)="12.2028",
    VLOOKUP(LOOKUP(2,1/($B$16:$B1319&lt;&gt;""),$B$16:$B1319), [1]Лист1!$C$2020:$D$2907, 2, 0),
  ""))), "")</f>
        <v>44014.47</v>
      </c>
      <c r="P1319" s="211">
        <f t="shared" si="431"/>
        <v>153.95057712486886</v>
      </c>
      <c r="Q1319" s="211">
        <v>9673</v>
      </c>
      <c r="R1319" s="218" t="s">
        <v>564</v>
      </c>
      <c r="S1319" s="49"/>
      <c r="T1319" s="49"/>
      <c r="U1319" s="49"/>
    </row>
    <row r="1320" spans="1:21" s="21" customFormat="1" ht="30" customHeight="1" x14ac:dyDescent="0.25">
      <c r="A1320" s="212">
        <f>IF(B1320&lt;&gt;"",MAX(A$1:A1319)+1,"")</f>
        <v>1192</v>
      </c>
      <c r="B1320" s="223" t="s">
        <v>166</v>
      </c>
      <c r="C1320" s="213">
        <v>1962</v>
      </c>
      <c r="D1320" s="212" t="s">
        <v>1844</v>
      </c>
      <c r="E1320" s="212" t="s">
        <v>16</v>
      </c>
      <c r="F1320" s="210">
        <v>2</v>
      </c>
      <c r="G1320" s="210">
        <v>1</v>
      </c>
      <c r="H1320" s="211">
        <v>271.42</v>
      </c>
      <c r="I1320" s="211">
        <v>23</v>
      </c>
      <c r="J1320" s="211">
        <v>188.9</v>
      </c>
      <c r="K1320" s="211">
        <f t="shared" si="430"/>
        <v>42079.7</v>
      </c>
      <c r="L1320" s="211">
        <v>0</v>
      </c>
      <c r="M1320" s="211">
        <v>0</v>
      </c>
      <c r="N1320" s="211">
        <v>0</v>
      </c>
      <c r="O1320" s="211">
        <f>IFERROR(
  IF(LOOKUP(2,1/($R$16:$R1320&lt;&gt;""),$R$16:$R1320)="12.2026",
    VLOOKUP(LOOKUP(2,1/($B$16:$B1320&lt;&gt;""),$B$16:$B1320), [1]Лист1!$C$12:$D$1205, 2, 0),
  IF(LOOKUP(2,1/($R$16:$R1320&lt;&gt;""),$R$16:$R1320)="12.2027",
    VLOOKUP(LOOKUP(2,1/($B$16:$B1320&lt;&gt;""),$B$16:$B1320), [1]Лист1!$C$1209:$D$2016, 2, 0),
  IF(LOOKUP(2,1/($R$16:$R1320&lt;&gt;""),$R$16:$R1320)="12.2028",
    VLOOKUP(LOOKUP(2,1/($B$16:$B1320&lt;&gt;""),$B$16:$B1320), [1]Лист1!$C$2020:$D$2907, 2, 0),
  ""))), "")</f>
        <v>42079.7</v>
      </c>
      <c r="P1320" s="211">
        <f t="shared" si="431"/>
        <v>155.03536953798539</v>
      </c>
      <c r="Q1320" s="211">
        <v>9673</v>
      </c>
      <c r="R1320" s="218" t="s">
        <v>564</v>
      </c>
      <c r="S1320" s="38"/>
      <c r="T1320" s="20"/>
      <c r="U1320" s="20"/>
    </row>
    <row r="1321" spans="1:21" s="21" customFormat="1" ht="30" customHeight="1" x14ac:dyDescent="0.25">
      <c r="A1321" s="212">
        <f>IF(B1321&lt;&gt;"",MAX(A$1:A1320)+1,"")</f>
        <v>1193</v>
      </c>
      <c r="B1321" s="223" t="s">
        <v>167</v>
      </c>
      <c r="C1321" s="213">
        <v>1966</v>
      </c>
      <c r="D1321" s="212" t="s">
        <v>1844</v>
      </c>
      <c r="E1321" s="213" t="s">
        <v>16</v>
      </c>
      <c r="F1321" s="210">
        <v>2</v>
      </c>
      <c r="G1321" s="210">
        <v>3</v>
      </c>
      <c r="H1321" s="211">
        <v>486.65</v>
      </c>
      <c r="I1321" s="211">
        <v>62.5</v>
      </c>
      <c r="J1321" s="211">
        <v>315.89999999999998</v>
      </c>
      <c r="K1321" s="211">
        <f t="shared" si="430"/>
        <v>7382909</v>
      </c>
      <c r="L1321" s="211">
        <v>0</v>
      </c>
      <c r="M1321" s="211">
        <v>0</v>
      </c>
      <c r="N1321" s="211">
        <v>0</v>
      </c>
      <c r="O1321" s="211">
        <f>IFERROR(
  IF(LOOKUP(2,1/($R$16:$R1321&lt;&gt;""),$R$16:$R1321)="12.2026",
    VLOOKUP(LOOKUP(2,1/($B$16:$B1321&lt;&gt;""),$B$16:$B1321), [1]Лист1!$C$12:$D$1205, 2, 0),
  IF(LOOKUP(2,1/($R$16:$R1321&lt;&gt;""),$R$16:$R1321)="12.2027",
    VLOOKUP(LOOKUP(2,1/($B$16:$B1321&lt;&gt;""),$B$16:$B1321), [1]Лист1!$C$1209:$D$2016, 2, 0),
  IF(LOOKUP(2,1/($R$16:$R1321&lt;&gt;""),$R$16:$R1321)="12.2028",
    VLOOKUP(LOOKUP(2,1/($B$16:$B1321&lt;&gt;""),$B$16:$B1321), [1]Лист1!$C$2020:$D$2907, 2, 0),
  ""))), "")</f>
        <v>7382909</v>
      </c>
      <c r="P1321" s="211">
        <f t="shared" si="431"/>
        <v>15170.880509606493</v>
      </c>
      <c r="Q1321" s="211">
        <v>9673</v>
      </c>
      <c r="R1321" s="218" t="s">
        <v>563</v>
      </c>
      <c r="S1321" s="38"/>
      <c r="T1321" s="20"/>
      <c r="U1321" s="20"/>
    </row>
    <row r="1322" spans="1:21" s="21" customFormat="1" ht="30" customHeight="1" x14ac:dyDescent="0.25">
      <c r="A1322" s="212">
        <f>IF(B1322&lt;&gt;"",MAX(A$1:A1321)+1,"")</f>
        <v>1194</v>
      </c>
      <c r="B1322" s="223" t="s">
        <v>168</v>
      </c>
      <c r="C1322" s="213">
        <v>1965</v>
      </c>
      <c r="D1322" s="212" t="s">
        <v>1844</v>
      </c>
      <c r="E1322" s="213" t="s">
        <v>16</v>
      </c>
      <c r="F1322" s="189">
        <v>2</v>
      </c>
      <c r="G1322" s="189">
        <v>3</v>
      </c>
      <c r="H1322" s="211">
        <v>470.7</v>
      </c>
      <c r="I1322" s="211">
        <v>74.7</v>
      </c>
      <c r="J1322" s="211">
        <v>296.60000000000002</v>
      </c>
      <c r="K1322" s="211">
        <f t="shared" si="430"/>
        <v>7505082</v>
      </c>
      <c r="L1322" s="211">
        <v>0</v>
      </c>
      <c r="M1322" s="211">
        <v>0</v>
      </c>
      <c r="N1322" s="211">
        <v>0</v>
      </c>
      <c r="O1322" s="211">
        <f>IFERROR(
  IF(LOOKUP(2,1/($R$16:$R1322&lt;&gt;""),$R$16:$R1322)="12.2026",
    VLOOKUP(LOOKUP(2,1/($B$16:$B1322&lt;&gt;""),$B$16:$B1322), [1]Лист1!$C$12:$D$1205, 2, 0),
  IF(LOOKUP(2,1/($R$16:$R1322&lt;&gt;""),$R$16:$R1322)="12.2027",
    VLOOKUP(LOOKUP(2,1/($B$16:$B1322&lt;&gt;""),$B$16:$B1322), [1]Лист1!$C$1209:$D$2016, 2, 0),
  IF(LOOKUP(2,1/($R$16:$R1322&lt;&gt;""),$R$16:$R1322)="12.2028",
    VLOOKUP(LOOKUP(2,1/($B$16:$B1322&lt;&gt;""),$B$16:$B1322), [1]Лист1!$C$2020:$D$2907, 2, 0),
  ""))), "")</f>
        <v>7505082</v>
      </c>
      <c r="P1322" s="211">
        <f t="shared" si="431"/>
        <v>15944.51242829828</v>
      </c>
      <c r="Q1322" s="211">
        <v>9673</v>
      </c>
      <c r="R1322" s="218" t="s">
        <v>563</v>
      </c>
      <c r="S1322" s="38"/>
      <c r="T1322" s="20"/>
      <c r="U1322" s="20"/>
    </row>
    <row r="1323" spans="1:21" ht="30" customHeight="1" x14ac:dyDescent="0.25">
      <c r="A1323" s="212">
        <f>IF(B1323&lt;&gt;"",MAX(A$1:A1322)+1,"")</f>
        <v>1195</v>
      </c>
      <c r="B1323" s="223" t="s">
        <v>1398</v>
      </c>
      <c r="C1323" s="213">
        <v>1962</v>
      </c>
      <c r="D1323" s="212" t="s">
        <v>1844</v>
      </c>
      <c r="E1323" s="212" t="s">
        <v>16</v>
      </c>
      <c r="F1323" s="210">
        <v>2</v>
      </c>
      <c r="G1323" s="210">
        <v>1</v>
      </c>
      <c r="H1323" s="211">
        <v>277.3</v>
      </c>
      <c r="I1323" s="211">
        <v>0</v>
      </c>
      <c r="J1323" s="211">
        <v>239.3</v>
      </c>
      <c r="K1323" s="211">
        <f t="shared" si="430"/>
        <v>42865.37</v>
      </c>
      <c r="L1323" s="211">
        <v>0</v>
      </c>
      <c r="M1323" s="211">
        <v>0</v>
      </c>
      <c r="N1323" s="211">
        <v>0</v>
      </c>
      <c r="O1323" s="211">
        <f>IFERROR(
  IF(LOOKUP(2,1/($R$16:$R1323&lt;&gt;""),$R$16:$R1323)="12.2026",
    VLOOKUP(LOOKUP(2,1/($B$16:$B1323&lt;&gt;""),$B$16:$B1323), [1]Лист1!$C$12:$D$1205, 2, 0),
  IF(LOOKUP(2,1/($R$16:$R1323&lt;&gt;""),$R$16:$R1323)="12.2027",
    VLOOKUP(LOOKUP(2,1/($B$16:$B1323&lt;&gt;""),$B$16:$B1323), [1]Лист1!$C$1209:$D$2016, 2, 0),
  IF(LOOKUP(2,1/($R$16:$R1323&lt;&gt;""),$R$16:$R1323)="12.2028",
    VLOOKUP(LOOKUP(2,1/($B$16:$B1323&lt;&gt;""),$B$16:$B1323), [1]Лист1!$C$2020:$D$2907, 2, 0),
  ""))), "")</f>
        <v>42865.37</v>
      </c>
      <c r="P1323" s="211">
        <f t="shared" si="431"/>
        <v>154.58121168409664</v>
      </c>
      <c r="Q1323" s="211">
        <v>9673</v>
      </c>
      <c r="R1323" s="218" t="s">
        <v>564</v>
      </c>
    </row>
    <row r="1324" spans="1:21" ht="30" customHeight="1" x14ac:dyDescent="0.25">
      <c r="A1324" s="212">
        <f>IF(B1324&lt;&gt;"",MAX(A$1:A1323)+1,"")</f>
        <v>1196</v>
      </c>
      <c r="B1324" s="223" t="s">
        <v>169</v>
      </c>
      <c r="C1324" s="213">
        <v>1963</v>
      </c>
      <c r="D1324" s="212" t="s">
        <v>1844</v>
      </c>
      <c r="E1324" s="213" t="s">
        <v>16</v>
      </c>
      <c r="F1324" s="210">
        <v>2</v>
      </c>
      <c r="G1324" s="210">
        <v>1</v>
      </c>
      <c r="H1324" s="211">
        <v>315.5</v>
      </c>
      <c r="I1324" s="211">
        <v>0</v>
      </c>
      <c r="J1324" s="211">
        <v>291.2</v>
      </c>
      <c r="K1324" s="211">
        <f t="shared" si="430"/>
        <v>1256472</v>
      </c>
      <c r="L1324" s="211">
        <v>0</v>
      </c>
      <c r="M1324" s="211">
        <v>0</v>
      </c>
      <c r="N1324" s="211">
        <v>0</v>
      </c>
      <c r="O1324" s="211">
        <f>IFERROR(
  IF(LOOKUP(2,1/($R$16:$R1324&lt;&gt;""),$R$16:$R1324)="12.2026",
    VLOOKUP(LOOKUP(2,1/($B$16:$B1324&lt;&gt;""),$B$16:$B1324), [1]Лист1!$C$12:$D$1205, 2, 0),
  IF(LOOKUP(2,1/($R$16:$R1324&lt;&gt;""),$R$16:$R1324)="12.2027",
    VLOOKUP(LOOKUP(2,1/($B$16:$B1324&lt;&gt;""),$B$16:$B1324), [1]Лист1!$C$1209:$D$2016, 2, 0),
  IF(LOOKUP(2,1/($R$16:$R1324&lt;&gt;""),$R$16:$R1324)="12.2028",
    VLOOKUP(LOOKUP(2,1/($B$16:$B1324&lt;&gt;""),$B$16:$B1324), [1]Лист1!$C$2020:$D$2907, 2, 0),
  ""))), "")</f>
        <v>1256472</v>
      </c>
      <c r="P1324" s="211">
        <f t="shared" si="431"/>
        <v>3982.4786053882726</v>
      </c>
      <c r="Q1324" s="211">
        <v>9673</v>
      </c>
      <c r="R1324" s="218" t="s">
        <v>564</v>
      </c>
      <c r="S1324" s="49"/>
      <c r="T1324" s="49"/>
      <c r="U1324" s="49"/>
    </row>
    <row r="1325" spans="1:21" ht="30" customHeight="1" x14ac:dyDescent="0.25">
      <c r="A1325" s="212">
        <f>IF(B1325&lt;&gt;"",MAX(A$1:A1324)+1,"")</f>
        <v>1197</v>
      </c>
      <c r="B1325" s="223" t="s">
        <v>1495</v>
      </c>
      <c r="C1325" s="213">
        <v>1973</v>
      </c>
      <c r="D1325" s="212" t="s">
        <v>1844</v>
      </c>
      <c r="E1325" s="213" t="s">
        <v>16</v>
      </c>
      <c r="F1325" s="210">
        <v>2</v>
      </c>
      <c r="G1325" s="210">
        <v>1</v>
      </c>
      <c r="H1325" s="211">
        <v>467.2</v>
      </c>
      <c r="I1325" s="211">
        <v>0</v>
      </c>
      <c r="J1325" s="211">
        <v>450</v>
      </c>
      <c r="K1325" s="211">
        <f t="shared" si="430"/>
        <v>5718654</v>
      </c>
      <c r="L1325" s="211">
        <v>0</v>
      </c>
      <c r="M1325" s="211">
        <v>0</v>
      </c>
      <c r="N1325" s="211">
        <v>0</v>
      </c>
      <c r="O1325" s="211">
        <f>IFERROR(
  IF(LOOKUP(2,1/($R$16:$R1325&lt;&gt;""),$R$16:$R1325)="12.2026",
    VLOOKUP(LOOKUP(2,1/($B$16:$B1325&lt;&gt;""),$B$16:$B1325), [1]Лист1!$C$12:$D$1205, 2, 0),
  IF(LOOKUP(2,1/($R$16:$R1325&lt;&gt;""),$R$16:$R1325)="12.2027",
    VLOOKUP(LOOKUP(2,1/($B$16:$B1325&lt;&gt;""),$B$16:$B1325), [1]Лист1!$C$1209:$D$2016, 2, 0),
  IF(LOOKUP(2,1/($R$16:$R1325&lt;&gt;""),$R$16:$R1325)="12.2028",
    VLOOKUP(LOOKUP(2,1/($B$16:$B1325&lt;&gt;""),$B$16:$B1325), [1]Лист1!$C$2020:$D$2907, 2, 0),
  ""))), "")</f>
        <v>5718654</v>
      </c>
      <c r="P1325" s="211">
        <f t="shared" si="431"/>
        <v>12240.269691780823</v>
      </c>
      <c r="Q1325" s="211">
        <v>9673</v>
      </c>
      <c r="R1325" s="218" t="s">
        <v>563</v>
      </c>
    </row>
    <row r="1326" spans="1:21" ht="30" customHeight="1" x14ac:dyDescent="0.25">
      <c r="A1326" s="212">
        <f>IF(B1326&lt;&gt;"",MAX(A$1:A1325)+1,"")</f>
        <v>1198</v>
      </c>
      <c r="B1326" s="223" t="s">
        <v>1496</v>
      </c>
      <c r="C1326" s="213">
        <v>1969</v>
      </c>
      <c r="D1326" s="212" t="s">
        <v>1844</v>
      </c>
      <c r="E1326" s="212" t="s">
        <v>16</v>
      </c>
      <c r="F1326" s="210">
        <v>2</v>
      </c>
      <c r="G1326" s="210">
        <v>2</v>
      </c>
      <c r="H1326" s="211">
        <v>519.79999999999995</v>
      </c>
      <c r="I1326" s="211">
        <v>0</v>
      </c>
      <c r="J1326" s="211">
        <v>518</v>
      </c>
      <c r="K1326" s="211">
        <f t="shared" si="430"/>
        <v>5949831</v>
      </c>
      <c r="L1326" s="211">
        <v>0</v>
      </c>
      <c r="M1326" s="211">
        <v>0</v>
      </c>
      <c r="N1326" s="211">
        <v>0</v>
      </c>
      <c r="O1326" s="211">
        <f>IFERROR(
  IF(LOOKUP(2,1/($R$16:$R1326&lt;&gt;""),$R$16:$R1326)="12.2026",
    VLOOKUP(LOOKUP(2,1/($B$16:$B1326&lt;&gt;""),$B$16:$B1326), [1]Лист1!$C$12:$D$1205, 2, 0),
  IF(LOOKUP(2,1/($R$16:$R1326&lt;&gt;""),$R$16:$R1326)="12.2027",
    VLOOKUP(LOOKUP(2,1/($B$16:$B1326&lt;&gt;""),$B$16:$B1326), [1]Лист1!$C$1209:$D$2016, 2, 0),
  IF(LOOKUP(2,1/($R$16:$R1326&lt;&gt;""),$R$16:$R1326)="12.2028",
    VLOOKUP(LOOKUP(2,1/($B$16:$B1326&lt;&gt;""),$B$16:$B1326), [1]Лист1!$C$2020:$D$2907, 2, 0),
  ""))), "")</f>
        <v>5949831</v>
      </c>
      <c r="P1326" s="211">
        <f t="shared" si="431"/>
        <v>11446.385148133899</v>
      </c>
      <c r="Q1326" s="211">
        <v>9673</v>
      </c>
      <c r="R1326" s="218" t="s">
        <v>563</v>
      </c>
      <c r="S1326" s="49"/>
      <c r="T1326" s="49"/>
      <c r="U1326" s="49"/>
    </row>
    <row r="1327" spans="1:21" s="21" customFormat="1" ht="30" customHeight="1" x14ac:dyDescent="0.25">
      <c r="A1327" s="212">
        <f>IF(B1327&lt;&gt;"",MAX(A$1:A1326)+1,"")</f>
        <v>1199</v>
      </c>
      <c r="B1327" s="223" t="s">
        <v>1497</v>
      </c>
      <c r="C1327" s="213">
        <v>1971</v>
      </c>
      <c r="D1327" s="212" t="s">
        <v>1844</v>
      </c>
      <c r="E1327" s="213" t="s">
        <v>16</v>
      </c>
      <c r="F1327" s="210">
        <v>2</v>
      </c>
      <c r="G1327" s="210">
        <v>3</v>
      </c>
      <c r="H1327" s="211">
        <v>1605.1</v>
      </c>
      <c r="I1327" s="211">
        <v>0</v>
      </c>
      <c r="J1327" s="211">
        <v>884.7</v>
      </c>
      <c r="K1327" s="211">
        <f t="shared" si="430"/>
        <v>16337544.5</v>
      </c>
      <c r="L1327" s="211">
        <v>0</v>
      </c>
      <c r="M1327" s="211">
        <v>0</v>
      </c>
      <c r="N1327" s="211">
        <v>0</v>
      </c>
      <c r="O1327" s="211">
        <f>IFERROR(
  IF(LOOKUP(2,1/($R$16:$R1327&lt;&gt;""),$R$16:$R1327)="12.2026",
    VLOOKUP(LOOKUP(2,1/($B$16:$B1327&lt;&gt;""),$B$16:$B1327), [1]Лист1!$C$12:$D$1205, 2, 0),
  IF(LOOKUP(2,1/($R$16:$R1327&lt;&gt;""),$R$16:$R1327)="12.2027",
    VLOOKUP(LOOKUP(2,1/($B$16:$B1327&lt;&gt;""),$B$16:$B1327), [1]Лист1!$C$1209:$D$2016, 2, 0),
  IF(LOOKUP(2,1/($R$16:$R1327&lt;&gt;""),$R$16:$R1327)="12.2028",
    VLOOKUP(LOOKUP(2,1/($B$16:$B1327&lt;&gt;""),$B$16:$B1327), [1]Лист1!$C$2020:$D$2907, 2, 0),
  ""))), "")</f>
        <v>16337544.5</v>
      </c>
      <c r="P1327" s="211">
        <f t="shared" si="431"/>
        <v>10178.521275932964</v>
      </c>
      <c r="Q1327" s="211">
        <v>9673</v>
      </c>
      <c r="R1327" s="218" t="s">
        <v>563</v>
      </c>
      <c r="S1327" s="38"/>
      <c r="T1327" s="20"/>
      <c r="U1327" s="20"/>
    </row>
    <row r="1328" spans="1:21" s="21" customFormat="1" ht="30" customHeight="1" x14ac:dyDescent="0.25">
      <c r="A1328" s="212">
        <f>IF(B1328&lt;&gt;"",MAX(A$1:A1327)+1,"")</f>
        <v>1200</v>
      </c>
      <c r="B1328" s="223" t="s">
        <v>1498</v>
      </c>
      <c r="C1328" s="213">
        <v>1973</v>
      </c>
      <c r="D1328" s="212" t="s">
        <v>1844</v>
      </c>
      <c r="E1328" s="213" t="s">
        <v>16</v>
      </c>
      <c r="F1328" s="210">
        <v>2</v>
      </c>
      <c r="G1328" s="210">
        <v>3</v>
      </c>
      <c r="H1328" s="211">
        <v>914.5</v>
      </c>
      <c r="I1328" s="211">
        <v>0</v>
      </c>
      <c r="J1328" s="211">
        <v>916.8</v>
      </c>
      <c r="K1328" s="211">
        <f t="shared" si="430"/>
        <v>9807107.5</v>
      </c>
      <c r="L1328" s="211">
        <v>0</v>
      </c>
      <c r="M1328" s="211">
        <v>0</v>
      </c>
      <c r="N1328" s="211">
        <v>0</v>
      </c>
      <c r="O1328" s="211">
        <f>IFERROR(
  IF(LOOKUP(2,1/($R$16:$R1328&lt;&gt;""),$R$16:$R1328)="12.2026",
    VLOOKUP(LOOKUP(2,1/($B$16:$B1328&lt;&gt;""),$B$16:$B1328), [1]Лист1!$C$12:$D$1205, 2, 0),
  IF(LOOKUP(2,1/($R$16:$R1328&lt;&gt;""),$R$16:$R1328)="12.2027",
    VLOOKUP(LOOKUP(2,1/($B$16:$B1328&lt;&gt;""),$B$16:$B1328), [1]Лист1!$C$1209:$D$2016, 2, 0),
  IF(LOOKUP(2,1/($R$16:$R1328&lt;&gt;""),$R$16:$R1328)="12.2028",
    VLOOKUP(LOOKUP(2,1/($B$16:$B1328&lt;&gt;""),$B$16:$B1328), [1]Лист1!$C$2020:$D$2907, 2, 0),
  ""))), "")</f>
        <v>9807107.5</v>
      </c>
      <c r="P1328" s="211">
        <f t="shared" si="431"/>
        <v>10724.010388190269</v>
      </c>
      <c r="Q1328" s="211">
        <v>9673</v>
      </c>
      <c r="R1328" s="218" t="s">
        <v>563</v>
      </c>
      <c r="S1328" s="38"/>
      <c r="T1328" s="20"/>
      <c r="U1328" s="20"/>
    </row>
    <row r="1329" spans="1:21" s="21" customFormat="1" ht="30" customHeight="1" x14ac:dyDescent="0.25">
      <c r="A1329" s="212">
        <f>IF(B1329&lt;&gt;"",MAX(A$1:A1328)+1,"")</f>
        <v>1201</v>
      </c>
      <c r="B1329" s="223" t="s">
        <v>1110</v>
      </c>
      <c r="C1329" s="212">
        <v>1959</v>
      </c>
      <c r="D1329" s="212" t="s">
        <v>1844</v>
      </c>
      <c r="E1329" s="212" t="s">
        <v>16</v>
      </c>
      <c r="F1329" s="210">
        <v>3</v>
      </c>
      <c r="G1329" s="210">
        <v>2</v>
      </c>
      <c r="H1329" s="211">
        <v>1489.2</v>
      </c>
      <c r="I1329" s="211">
        <v>479.55</v>
      </c>
      <c r="J1329" s="211">
        <v>1009.65</v>
      </c>
      <c r="K1329" s="211">
        <f t="shared" si="430"/>
        <v>41295.360000000001</v>
      </c>
      <c r="L1329" s="211">
        <v>0</v>
      </c>
      <c r="M1329" s="211">
        <v>0</v>
      </c>
      <c r="N1329" s="211">
        <v>0</v>
      </c>
      <c r="O1329" s="211">
        <f>IFERROR(
  IF(LOOKUP(2,1/($R$16:$R1329&lt;&gt;""),$R$16:$R1329)="12.2026",
    VLOOKUP(LOOKUP(2,1/($B$16:$B1329&lt;&gt;""),$B$16:$B1329), [1]Лист1!$C$12:$D$1205, 2, 0),
  IF(LOOKUP(2,1/($R$16:$R1329&lt;&gt;""),$R$16:$R1329)="12.2027",
    VLOOKUP(LOOKUP(2,1/($B$16:$B1329&lt;&gt;""),$B$16:$B1329), [1]Лист1!$C$1209:$D$2016, 2, 0),
  IF(LOOKUP(2,1/($R$16:$R1329&lt;&gt;""),$R$16:$R1329)="12.2028",
    VLOOKUP(LOOKUP(2,1/($B$16:$B1329&lt;&gt;""),$B$16:$B1329), [1]Лист1!$C$2020:$D$2907, 2, 0),
  ""))), "")</f>
        <v>41295.360000000001</v>
      </c>
      <c r="P1329" s="211">
        <f t="shared" si="431"/>
        <v>27.729895245769541</v>
      </c>
      <c r="Q1329" s="211">
        <v>9673</v>
      </c>
      <c r="R1329" s="218" t="s">
        <v>565</v>
      </c>
      <c r="S1329" s="38"/>
      <c r="T1329" s="20"/>
      <c r="U1329" s="20"/>
    </row>
    <row r="1330" spans="1:21" s="21" customFormat="1" ht="30" customHeight="1" x14ac:dyDescent="0.25">
      <c r="A1330" s="212">
        <f>IF(B1330&lt;&gt;"",MAX(A$1:A1329)+1,"")</f>
        <v>1202</v>
      </c>
      <c r="B1330" s="58" t="s">
        <v>2024</v>
      </c>
      <c r="C1330" s="213">
        <v>1998</v>
      </c>
      <c r="D1330" s="212" t="s">
        <v>1844</v>
      </c>
      <c r="E1330" s="213" t="s">
        <v>16</v>
      </c>
      <c r="F1330" s="210">
        <v>9</v>
      </c>
      <c r="G1330" s="210">
        <v>1</v>
      </c>
      <c r="H1330" s="211">
        <v>11972.79</v>
      </c>
      <c r="I1330" s="211">
        <v>138.5</v>
      </c>
      <c r="J1330" s="211">
        <v>4720.1499999999996</v>
      </c>
      <c r="K1330" s="211">
        <f t="shared" si="430"/>
        <v>3757815.63</v>
      </c>
      <c r="L1330" s="211">
        <v>0</v>
      </c>
      <c r="M1330" s="211">
        <v>0</v>
      </c>
      <c r="N1330" s="211">
        <v>0</v>
      </c>
      <c r="O1330" s="211">
        <f>IFERROR(
  IF(LOOKUP(2,1/($R$16:$R1330&lt;&gt;""),$R$16:$R1330)="12.2026",
    VLOOKUP(LOOKUP(2,1/($B$16:$B1330&lt;&gt;""),$B$16:$B1330), [1]Лист1!$C$12:$D$1205, 2, 0),
  IF(LOOKUP(2,1/($R$16:$R1330&lt;&gt;""),$R$16:$R1330)="12.2027",
    VLOOKUP(LOOKUP(2,1/($B$16:$B1330&lt;&gt;""),$B$16:$B1330), [1]Лист1!$C$1209:$D$2016, 2, 0),
  IF(LOOKUP(2,1/($R$16:$R1330&lt;&gt;""),$R$16:$R1330)="12.2028",
    VLOOKUP(LOOKUP(2,1/($B$16:$B1330&lt;&gt;""),$B$16:$B1330), [1]Лист1!$C$2020:$D$2907, 2, 0),
  ""))), "")</f>
        <v>3757815.63</v>
      </c>
      <c r="P1330" s="211">
        <f t="shared" si="431"/>
        <v>313.86298682262026</v>
      </c>
      <c r="Q1330" s="211">
        <v>9673</v>
      </c>
      <c r="R1330" s="218" t="s">
        <v>564</v>
      </c>
      <c r="S1330" s="38"/>
      <c r="T1330" s="20"/>
      <c r="U1330" s="20"/>
    </row>
    <row r="1331" spans="1:21" s="21" customFormat="1" ht="30" customHeight="1" x14ac:dyDescent="0.25">
      <c r="A1331" s="212">
        <f>IF(B1331&lt;&gt;"",MAX(A$1:A1330)+1,"")</f>
        <v>1203</v>
      </c>
      <c r="B1331" s="58" t="s">
        <v>2025</v>
      </c>
      <c r="C1331" s="213">
        <v>1989</v>
      </c>
      <c r="D1331" s="212" t="s">
        <v>1844</v>
      </c>
      <c r="E1331" s="213" t="s">
        <v>16</v>
      </c>
      <c r="F1331" s="210">
        <v>9</v>
      </c>
      <c r="G1331" s="210">
        <v>4</v>
      </c>
      <c r="H1331" s="211">
        <v>13922.92</v>
      </c>
      <c r="I1331" s="211">
        <v>5.6</v>
      </c>
      <c r="J1331" s="211">
        <v>8992.2000000000007</v>
      </c>
      <c r="K1331" s="211">
        <f t="shared" si="430"/>
        <v>14270769.529999999</v>
      </c>
      <c r="L1331" s="211">
        <v>0</v>
      </c>
      <c r="M1331" s="211">
        <v>0</v>
      </c>
      <c r="N1331" s="211">
        <v>0</v>
      </c>
      <c r="O1331" s="211">
        <f>IFERROR(
  IF(LOOKUP(2,1/($R$16:$R1331&lt;&gt;""),$R$16:$R1331)="12.2026",
    VLOOKUP(LOOKUP(2,1/($B$16:$B1331&lt;&gt;""),$B$16:$B1331), [1]Лист1!$C$12:$D$1205, 2, 0),
  IF(LOOKUP(2,1/($R$16:$R1331&lt;&gt;""),$R$16:$R1331)="12.2027",
    VLOOKUP(LOOKUP(2,1/($B$16:$B1331&lt;&gt;""),$B$16:$B1331), [1]Лист1!$C$1209:$D$2016, 2, 0),
  IF(LOOKUP(2,1/($R$16:$R1331&lt;&gt;""),$R$16:$R1331)="12.2028",
    VLOOKUP(LOOKUP(2,1/($B$16:$B1331&lt;&gt;""),$B$16:$B1331), [1]Лист1!$C$2020:$D$2907, 2, 0),
  ""))), "")</f>
        <v>14270769.529999999</v>
      </c>
      <c r="P1331" s="211">
        <f t="shared" si="431"/>
        <v>1024.9839494876073</v>
      </c>
      <c r="Q1331" s="211">
        <v>9673</v>
      </c>
      <c r="R1331" s="218" t="s">
        <v>564</v>
      </c>
      <c r="S1331" s="38"/>
      <c r="T1331" s="20"/>
      <c r="U1331" s="20"/>
    </row>
    <row r="1332" spans="1:21" s="21" customFormat="1" ht="30" customHeight="1" x14ac:dyDescent="0.25">
      <c r="A1332" s="212">
        <f>IF(B1332&lt;&gt;"",MAX(A$1:A1331)+1,"")</f>
        <v>1204</v>
      </c>
      <c r="B1332" s="58" t="s">
        <v>1399</v>
      </c>
      <c r="C1332" s="213">
        <v>1968</v>
      </c>
      <c r="D1332" s="212" t="s">
        <v>1844</v>
      </c>
      <c r="E1332" s="213" t="s">
        <v>16</v>
      </c>
      <c r="F1332" s="210">
        <v>5</v>
      </c>
      <c r="G1332" s="210">
        <v>4</v>
      </c>
      <c r="H1332" s="211">
        <v>5707.32</v>
      </c>
      <c r="I1332" s="211">
        <v>130.1</v>
      </c>
      <c r="J1332" s="211">
        <v>3150.4</v>
      </c>
      <c r="K1332" s="211">
        <f t="shared" si="430"/>
        <v>164405.54</v>
      </c>
      <c r="L1332" s="211">
        <v>0</v>
      </c>
      <c r="M1332" s="211">
        <v>0</v>
      </c>
      <c r="N1332" s="211">
        <v>0</v>
      </c>
      <c r="O1332" s="211">
        <f>IFERROR(
  IF(LOOKUP(2,1/($R$16:$R1332&lt;&gt;""),$R$16:$R1332)="12.2026",
    VLOOKUP(LOOKUP(2,1/($B$16:$B1332&lt;&gt;""),$B$16:$B1332), [1]Лист1!$C$12:$D$1205, 2, 0),
  IF(LOOKUP(2,1/($R$16:$R1332&lt;&gt;""),$R$16:$R1332)="12.2027",
    VLOOKUP(LOOKUP(2,1/($B$16:$B1332&lt;&gt;""),$B$16:$B1332), [1]Лист1!$C$1209:$D$2016, 2, 0),
  IF(LOOKUP(2,1/($R$16:$R1332&lt;&gt;""),$R$16:$R1332)="12.2028",
    VLOOKUP(LOOKUP(2,1/($B$16:$B1332&lt;&gt;""),$B$16:$B1332), [1]Лист1!$C$2020:$D$2907, 2, 0),
  ""))), "")</f>
        <v>164405.54</v>
      </c>
      <c r="P1332" s="211">
        <f t="shared" si="431"/>
        <v>28.806084116538063</v>
      </c>
      <c r="Q1332" s="211">
        <v>9673</v>
      </c>
      <c r="R1332" s="218" t="s">
        <v>564</v>
      </c>
      <c r="S1332" s="38"/>
      <c r="T1332" s="20"/>
      <c r="U1332" s="20"/>
    </row>
    <row r="1333" spans="1:21" s="33" customFormat="1" ht="30" customHeight="1" x14ac:dyDescent="0.25">
      <c r="A1333" s="212">
        <f>IF(B1333&lt;&gt;"",MAX(A$1:A1332)+1,"")</f>
        <v>1205</v>
      </c>
      <c r="B1333" s="58" t="s">
        <v>170</v>
      </c>
      <c r="C1333" s="213">
        <v>1962</v>
      </c>
      <c r="D1333" s="212" t="s">
        <v>1844</v>
      </c>
      <c r="E1333" s="212" t="s">
        <v>16</v>
      </c>
      <c r="F1333" s="210">
        <v>5</v>
      </c>
      <c r="G1333" s="210">
        <v>4</v>
      </c>
      <c r="H1333" s="211">
        <v>4869.92</v>
      </c>
      <c r="I1333" s="211">
        <v>557.20000000000005</v>
      </c>
      <c r="J1333" s="211">
        <v>2504.2199999999998</v>
      </c>
      <c r="K1333" s="211">
        <f t="shared" si="430"/>
        <v>138840.85999999999</v>
      </c>
      <c r="L1333" s="211">
        <v>0</v>
      </c>
      <c r="M1333" s="211">
        <v>0</v>
      </c>
      <c r="N1333" s="211">
        <v>0</v>
      </c>
      <c r="O1333" s="211">
        <f>IFERROR(
  IF(LOOKUP(2,1/($R$16:$R1333&lt;&gt;""),$R$16:$R1333)="12.2026",
    VLOOKUP(LOOKUP(2,1/($B$16:$B1333&lt;&gt;""),$B$16:$B1333), [1]Лист1!$C$12:$D$1205, 2, 0),
  IF(LOOKUP(2,1/($R$16:$R1333&lt;&gt;""),$R$16:$R1333)="12.2027",
    VLOOKUP(LOOKUP(2,1/($B$16:$B1333&lt;&gt;""),$B$16:$B1333), [1]Лист1!$C$1209:$D$2016, 2, 0),
  IF(LOOKUP(2,1/($R$16:$R1333&lt;&gt;""),$R$16:$R1333)="12.2028",
    VLOOKUP(LOOKUP(2,1/($B$16:$B1333&lt;&gt;""),$B$16:$B1333), [1]Лист1!$C$2020:$D$2907, 2, 0),
  ""))), "")</f>
        <v>138840.85999999999</v>
      </c>
      <c r="P1333" s="211">
        <f t="shared" si="431"/>
        <v>28.509885172651703</v>
      </c>
      <c r="Q1333" s="211">
        <v>9673</v>
      </c>
      <c r="R1333" s="218" t="s">
        <v>564</v>
      </c>
      <c r="S1333" s="32"/>
      <c r="T1333" s="32"/>
      <c r="U1333" s="32"/>
    </row>
    <row r="1334" spans="1:21" s="33" customFormat="1" ht="30" customHeight="1" x14ac:dyDescent="0.25">
      <c r="A1334" s="212">
        <f>IF(B1334&lt;&gt;"",MAX(A$1:A1333)+1,"")</f>
        <v>1206</v>
      </c>
      <c r="B1334" s="223" t="s">
        <v>171</v>
      </c>
      <c r="C1334" s="213">
        <v>1967</v>
      </c>
      <c r="D1334" s="212" t="s">
        <v>1844</v>
      </c>
      <c r="E1334" s="213" t="s">
        <v>16</v>
      </c>
      <c r="F1334" s="210">
        <v>4</v>
      </c>
      <c r="G1334" s="210">
        <v>2</v>
      </c>
      <c r="H1334" s="211">
        <v>1810.18</v>
      </c>
      <c r="I1334" s="211">
        <v>0</v>
      </c>
      <c r="J1334" s="211">
        <v>1270.18</v>
      </c>
      <c r="K1334" s="211">
        <f t="shared" si="430"/>
        <v>15308215.66</v>
      </c>
      <c r="L1334" s="211">
        <v>0</v>
      </c>
      <c r="M1334" s="211">
        <v>0</v>
      </c>
      <c r="N1334" s="211">
        <v>0</v>
      </c>
      <c r="O1334" s="211">
        <f>IFERROR(
  IF(LOOKUP(2,1/($R$16:$R1334&lt;&gt;""),$R$16:$R1334)="12.2026",
    VLOOKUP(LOOKUP(2,1/($B$16:$B1334&lt;&gt;""),$B$16:$B1334), [1]Лист1!$C$12:$D$1205, 2, 0),
  IF(LOOKUP(2,1/($R$16:$R1334&lt;&gt;""),$R$16:$R1334)="12.2027",
    VLOOKUP(LOOKUP(2,1/($B$16:$B1334&lt;&gt;""),$B$16:$B1334), [1]Лист1!$C$1209:$D$2016, 2, 0),
  IF(LOOKUP(2,1/($R$16:$R1334&lt;&gt;""),$R$16:$R1334)="12.2028",
    VLOOKUP(LOOKUP(2,1/($B$16:$B1334&lt;&gt;""),$B$16:$B1334), [1]Лист1!$C$2020:$D$2907, 2, 0),
  ""))), "")</f>
        <v>15308215.66</v>
      </c>
      <c r="P1334" s="211">
        <f t="shared" si="431"/>
        <v>8456.7367112662832</v>
      </c>
      <c r="Q1334" s="211">
        <v>9673</v>
      </c>
      <c r="R1334" s="30" t="s">
        <v>565</v>
      </c>
      <c r="S1334" s="32"/>
      <c r="T1334" s="32"/>
      <c r="U1334" s="32"/>
    </row>
    <row r="1335" spans="1:21" s="33" customFormat="1" ht="30" customHeight="1" x14ac:dyDescent="0.25">
      <c r="A1335" s="212">
        <f>IF(B1335&lt;&gt;"",MAX(A$1:A1334)+1,"")</f>
        <v>1207</v>
      </c>
      <c r="B1335" s="223" t="s">
        <v>2152</v>
      </c>
      <c r="C1335" s="210">
        <v>1997</v>
      </c>
      <c r="D1335" s="212" t="s">
        <v>1844</v>
      </c>
      <c r="E1335" s="210" t="s">
        <v>16</v>
      </c>
      <c r="F1335" s="210">
        <v>10</v>
      </c>
      <c r="G1335" s="210">
        <v>7</v>
      </c>
      <c r="H1335" s="211">
        <v>20384.099999999999</v>
      </c>
      <c r="I1335" s="211">
        <v>1654.1</v>
      </c>
      <c r="J1335" s="211">
        <v>17000</v>
      </c>
      <c r="K1335" s="211">
        <f t="shared" si="430"/>
        <v>24945000</v>
      </c>
      <c r="L1335" s="211">
        <v>0</v>
      </c>
      <c r="M1335" s="211">
        <v>0</v>
      </c>
      <c r="N1335" s="211">
        <v>0</v>
      </c>
      <c r="O1335" s="211">
        <f>IFERROR(
  IF(LOOKUP(2,1/($R$16:$R1335&lt;&gt;""),$R$16:$R1335)="12.2026",
    VLOOKUP(LOOKUP(2,1/($B$16:$B1335&lt;&gt;""),$B$16:$B1335), [1]Лист1!$C$12:$D$1205, 2, 0),
  IF(LOOKUP(2,1/($R$16:$R1335&lt;&gt;""),$R$16:$R1335)="12.2027",
    VLOOKUP(LOOKUP(2,1/($B$16:$B1335&lt;&gt;""),$B$16:$B1335), [1]Лист1!$C$1209:$D$2016, 2, 0),
  IF(LOOKUP(2,1/($R$16:$R1335&lt;&gt;""),$R$16:$R1335)="12.2028",
    VLOOKUP(LOOKUP(2,1/($B$16:$B1335&lt;&gt;""),$B$16:$B1335), [1]Лист1!$C$2020:$D$2907, 2, 0),
  ""))), "")</f>
        <v>24945000</v>
      </c>
      <c r="P1335" s="211">
        <f t="shared" si="431"/>
        <v>1223.7479211738562</v>
      </c>
      <c r="Q1335" s="211">
        <v>9673</v>
      </c>
      <c r="R1335" s="30" t="s">
        <v>565</v>
      </c>
      <c r="S1335" s="32"/>
      <c r="T1335" s="32"/>
      <c r="U1335" s="32"/>
    </row>
    <row r="1336" spans="1:21" s="33" customFormat="1" ht="30" customHeight="1" x14ac:dyDescent="0.25">
      <c r="A1336" s="212">
        <f>IF(B1336&lt;&gt;"",MAX(A$1:A1335)+1,"")</f>
        <v>1208</v>
      </c>
      <c r="B1336" s="223" t="s">
        <v>2548</v>
      </c>
      <c r="C1336" s="212">
        <v>1959</v>
      </c>
      <c r="D1336" s="212" t="s">
        <v>1844</v>
      </c>
      <c r="E1336" s="212" t="s">
        <v>16</v>
      </c>
      <c r="F1336" s="52">
        <v>3</v>
      </c>
      <c r="G1336" s="52">
        <v>2</v>
      </c>
      <c r="H1336" s="25">
        <v>1254.4000000000001</v>
      </c>
      <c r="I1336" s="25">
        <v>394.8</v>
      </c>
      <c r="J1336" s="25">
        <v>1051</v>
      </c>
      <c r="K1336" s="211">
        <f t="shared" si="430"/>
        <v>5563088.0000000009</v>
      </c>
      <c r="L1336" s="211">
        <v>0</v>
      </c>
      <c r="M1336" s="211">
        <v>0</v>
      </c>
      <c r="N1336" s="211">
        <v>0</v>
      </c>
      <c r="O1336" s="211">
        <f>IFERROR(
  IF(LOOKUP(2,1/($R$16:$R1336&lt;&gt;""),$R$16:$R1336)="12.2026",
    VLOOKUP(LOOKUP(2,1/($B$16:$B1336&lt;&gt;""),$B$16:$B1336), [1]Лист1!$C$12:$D$1205, 2, 0),
  IF(LOOKUP(2,1/($R$16:$R1336&lt;&gt;""),$R$16:$R1336)="12.2027",
    VLOOKUP(LOOKUP(2,1/($B$16:$B1336&lt;&gt;""),$B$16:$B1336), [1]Лист1!$C$1209:$D$2016, 2, 0),
  IF(LOOKUP(2,1/($R$16:$R1336&lt;&gt;""),$R$16:$R1336)="12.2028",
    VLOOKUP(LOOKUP(2,1/($B$16:$B1336&lt;&gt;""),$B$16:$B1336), [1]Лист1!$C$2020:$D$2907, 2, 0),
  ""))), "")</f>
        <v>5563088.0000000009</v>
      </c>
      <c r="P1336" s="211">
        <f t="shared" si="431"/>
        <v>4434.8596938775518</v>
      </c>
      <c r="Q1336" s="211">
        <v>9673</v>
      </c>
      <c r="R1336" s="30" t="s">
        <v>563</v>
      </c>
      <c r="S1336" s="32"/>
      <c r="T1336" s="32"/>
      <c r="U1336" s="32"/>
    </row>
    <row r="1337" spans="1:21" s="33" customFormat="1" ht="30" customHeight="1" x14ac:dyDescent="0.25">
      <c r="A1337" s="212">
        <f>IF(B1337&lt;&gt;"",MAX(A$1:A1336)+1,"")</f>
        <v>1209</v>
      </c>
      <c r="B1337" s="223" t="s">
        <v>2153</v>
      </c>
      <c r="C1337" s="210" t="s">
        <v>2324</v>
      </c>
      <c r="D1337" s="212" t="s">
        <v>1844</v>
      </c>
      <c r="E1337" s="210" t="s">
        <v>16</v>
      </c>
      <c r="F1337" s="210">
        <v>10</v>
      </c>
      <c r="G1337" s="210">
        <v>4</v>
      </c>
      <c r="H1337" s="211">
        <v>11282.11</v>
      </c>
      <c r="I1337" s="211">
        <v>0</v>
      </c>
      <c r="J1337" s="211">
        <v>9752.6299999999992</v>
      </c>
      <c r="K1337" s="211">
        <f t="shared" si="430"/>
        <v>14340000</v>
      </c>
      <c r="L1337" s="211">
        <v>0</v>
      </c>
      <c r="M1337" s="211">
        <v>0</v>
      </c>
      <c r="N1337" s="211">
        <v>0</v>
      </c>
      <c r="O1337" s="211">
        <f>IFERROR(
  IF(LOOKUP(2,1/($R$16:$R1337&lt;&gt;""),$R$16:$R1337)="12.2026",
    VLOOKUP(LOOKUP(2,1/($B$16:$B1337&lt;&gt;""),$B$16:$B1337), [1]Лист1!$C$12:$D$1205, 2, 0),
  IF(LOOKUP(2,1/($R$16:$R1337&lt;&gt;""),$R$16:$R1337)="12.2027",
    VLOOKUP(LOOKUP(2,1/($B$16:$B1337&lt;&gt;""),$B$16:$B1337), [1]Лист1!$C$1209:$D$2016, 2, 0),
  IF(LOOKUP(2,1/($R$16:$R1337&lt;&gt;""),$R$16:$R1337)="12.2028",
    VLOOKUP(LOOKUP(2,1/($B$16:$B1337&lt;&gt;""),$B$16:$B1337), [1]Лист1!$C$2020:$D$2907, 2, 0),
  ""))), "")</f>
        <v>14340000</v>
      </c>
      <c r="P1337" s="211">
        <f t="shared" si="431"/>
        <v>1271.0388393660405</v>
      </c>
      <c r="Q1337" s="211">
        <v>9673</v>
      </c>
      <c r="R1337" s="30" t="s">
        <v>565</v>
      </c>
      <c r="S1337" s="32"/>
      <c r="T1337" s="32"/>
      <c r="U1337" s="32"/>
    </row>
    <row r="1338" spans="1:21" s="33" customFormat="1" ht="30" customHeight="1" x14ac:dyDescent="0.25">
      <c r="A1338" s="212">
        <f>IF(B1338&lt;&gt;"",MAX(A$1:A1337)+1,"")</f>
        <v>1210</v>
      </c>
      <c r="B1338" s="223" t="s">
        <v>2154</v>
      </c>
      <c r="C1338" s="210">
        <v>2000</v>
      </c>
      <c r="D1338" s="212" t="s">
        <v>1844</v>
      </c>
      <c r="E1338" s="210" t="s">
        <v>16</v>
      </c>
      <c r="F1338" s="210">
        <v>10</v>
      </c>
      <c r="G1338" s="210">
        <v>4</v>
      </c>
      <c r="H1338" s="211">
        <v>10863.8</v>
      </c>
      <c r="I1338" s="211">
        <v>276.7</v>
      </c>
      <c r="J1338" s="211">
        <v>9552.7000000000007</v>
      </c>
      <c r="K1338" s="211">
        <f t="shared" si="430"/>
        <v>14340000</v>
      </c>
      <c r="L1338" s="211">
        <v>0</v>
      </c>
      <c r="M1338" s="211">
        <v>0</v>
      </c>
      <c r="N1338" s="211">
        <v>0</v>
      </c>
      <c r="O1338" s="211">
        <f>IFERROR(
  IF(LOOKUP(2,1/($R$16:$R1338&lt;&gt;""),$R$16:$R1338)="12.2026",
    VLOOKUP(LOOKUP(2,1/($B$16:$B1338&lt;&gt;""),$B$16:$B1338), [1]Лист1!$C$12:$D$1205, 2, 0),
  IF(LOOKUP(2,1/($R$16:$R1338&lt;&gt;""),$R$16:$R1338)="12.2027",
    VLOOKUP(LOOKUP(2,1/($B$16:$B1338&lt;&gt;""),$B$16:$B1338), [1]Лист1!$C$1209:$D$2016, 2, 0),
  IF(LOOKUP(2,1/($R$16:$R1338&lt;&gt;""),$R$16:$R1338)="12.2028",
    VLOOKUP(LOOKUP(2,1/($B$16:$B1338&lt;&gt;""),$B$16:$B1338), [1]Лист1!$C$2020:$D$2907, 2, 0),
  ""))), "")</f>
        <v>14340000</v>
      </c>
      <c r="P1338" s="211">
        <f t="shared" si="431"/>
        <v>1319.9801174542979</v>
      </c>
      <c r="Q1338" s="211">
        <v>9673</v>
      </c>
      <c r="R1338" s="30" t="s">
        <v>565</v>
      </c>
      <c r="S1338" s="32"/>
      <c r="T1338" s="32"/>
      <c r="U1338" s="32"/>
    </row>
    <row r="1339" spans="1:21" s="21" customFormat="1" ht="30" customHeight="1" x14ac:dyDescent="0.25">
      <c r="A1339" s="212">
        <f>IF(B1339&lt;&gt;"",MAX(A$1:A1338)+1,"")</f>
        <v>1211</v>
      </c>
      <c r="B1339" s="223" t="s">
        <v>2155</v>
      </c>
      <c r="C1339" s="210" t="s">
        <v>2325</v>
      </c>
      <c r="D1339" s="212" t="s">
        <v>1844</v>
      </c>
      <c r="E1339" s="210" t="s">
        <v>16</v>
      </c>
      <c r="F1339" s="210">
        <v>9</v>
      </c>
      <c r="G1339" s="210">
        <v>9</v>
      </c>
      <c r="H1339" s="211">
        <v>26790.400000000001</v>
      </c>
      <c r="I1339" s="211">
        <v>1654.1</v>
      </c>
      <c r="J1339" s="211">
        <v>17000</v>
      </c>
      <c r="K1339" s="211">
        <f t="shared" si="430"/>
        <v>32015000</v>
      </c>
      <c r="L1339" s="211">
        <v>0</v>
      </c>
      <c r="M1339" s="211">
        <v>0</v>
      </c>
      <c r="N1339" s="211">
        <v>0</v>
      </c>
      <c r="O1339" s="211">
        <f>IFERROR(
  IF(LOOKUP(2,1/($R$16:$R1339&lt;&gt;""),$R$16:$R1339)="12.2026",
    VLOOKUP(LOOKUP(2,1/($B$16:$B1339&lt;&gt;""),$B$16:$B1339), [1]Лист1!$C$12:$D$1205, 2, 0),
  IF(LOOKUP(2,1/($R$16:$R1339&lt;&gt;""),$R$16:$R1339)="12.2027",
    VLOOKUP(LOOKUP(2,1/($B$16:$B1339&lt;&gt;""),$B$16:$B1339), [1]Лист1!$C$1209:$D$2016, 2, 0),
  IF(LOOKUP(2,1/($R$16:$R1339&lt;&gt;""),$R$16:$R1339)="12.2028",
    VLOOKUP(LOOKUP(2,1/($B$16:$B1339&lt;&gt;""),$B$16:$B1339), [1]Лист1!$C$2020:$D$2907, 2, 0),
  ""))), "")</f>
        <v>32015000</v>
      </c>
      <c r="P1339" s="211">
        <f t="shared" si="431"/>
        <v>1195.0176182513139</v>
      </c>
      <c r="Q1339" s="211">
        <v>9673</v>
      </c>
      <c r="R1339" s="30" t="s">
        <v>565</v>
      </c>
      <c r="S1339" s="38"/>
      <c r="T1339" s="20"/>
      <c r="U1339" s="20"/>
    </row>
    <row r="1340" spans="1:21" s="33" customFormat="1" ht="30" customHeight="1" x14ac:dyDescent="0.25">
      <c r="A1340" s="212">
        <f>IF(B1340&lt;&gt;"",MAX(A$1:A1339)+1,"")</f>
        <v>1212</v>
      </c>
      <c r="B1340" s="223" t="s">
        <v>2156</v>
      </c>
      <c r="C1340" s="210" t="s">
        <v>2326</v>
      </c>
      <c r="D1340" s="212" t="s">
        <v>1844</v>
      </c>
      <c r="E1340" s="210" t="s">
        <v>16</v>
      </c>
      <c r="F1340" s="210">
        <v>9</v>
      </c>
      <c r="G1340" s="210">
        <v>3</v>
      </c>
      <c r="H1340" s="211">
        <v>13018.5</v>
      </c>
      <c r="I1340" s="211">
        <v>112</v>
      </c>
      <c r="J1340" s="211">
        <v>9865.2000000000007</v>
      </c>
      <c r="K1340" s="211">
        <f t="shared" ref="K1340:K1351" si="432">SUM(L1340:O1340)</f>
        <v>17875000</v>
      </c>
      <c r="L1340" s="211">
        <v>0</v>
      </c>
      <c r="M1340" s="211">
        <v>0</v>
      </c>
      <c r="N1340" s="211">
        <v>0</v>
      </c>
      <c r="O1340" s="211">
        <f>IFERROR(
  IF(LOOKUP(2,1/($R$16:$R1340&lt;&gt;""),$R$16:$R1340)="12.2026",
    VLOOKUP(LOOKUP(2,1/($B$16:$B1340&lt;&gt;""),$B$16:$B1340), [1]Лист1!$C$12:$D$1205, 2, 0),
  IF(LOOKUP(2,1/($R$16:$R1340&lt;&gt;""),$R$16:$R1340)="12.2027",
    VLOOKUP(LOOKUP(2,1/($B$16:$B1340&lt;&gt;""),$B$16:$B1340), [1]Лист1!$C$1209:$D$2016, 2, 0),
  IF(LOOKUP(2,1/($R$16:$R1340&lt;&gt;""),$R$16:$R1340)="12.2028",
    VLOOKUP(LOOKUP(2,1/($B$16:$B1340&lt;&gt;""),$B$16:$B1340), [1]Лист1!$C$2020:$D$2907, 2, 0),
  ""))), "")</f>
        <v>17875000</v>
      </c>
      <c r="P1340" s="211">
        <f t="shared" ref="P1340:P1351" si="433">K1340/H1340</f>
        <v>1373.0460498521336</v>
      </c>
      <c r="Q1340" s="211">
        <v>9673</v>
      </c>
      <c r="R1340" s="30" t="s">
        <v>565</v>
      </c>
      <c r="S1340" s="32"/>
      <c r="T1340" s="32"/>
      <c r="U1340" s="32"/>
    </row>
    <row r="1341" spans="1:21" s="21" customFormat="1" ht="30" customHeight="1" x14ac:dyDescent="0.25">
      <c r="A1341" s="212">
        <f>IF(B1341&lt;&gt;"",MAX(A$1:A1340)+1,"")</f>
        <v>1213</v>
      </c>
      <c r="B1341" s="58" t="s">
        <v>2022</v>
      </c>
      <c r="C1341" s="213">
        <v>2000</v>
      </c>
      <c r="D1341" s="212" t="s">
        <v>1844</v>
      </c>
      <c r="E1341" s="213" t="s">
        <v>16</v>
      </c>
      <c r="F1341" s="210">
        <v>10</v>
      </c>
      <c r="G1341" s="210">
        <v>2</v>
      </c>
      <c r="H1341" s="211">
        <v>7023.3</v>
      </c>
      <c r="I1341" s="211">
        <v>193.2</v>
      </c>
      <c r="J1341" s="211">
        <v>4883.21</v>
      </c>
      <c r="K1341" s="211">
        <f t="shared" si="432"/>
        <v>7267000.1299999999</v>
      </c>
      <c r="L1341" s="211">
        <v>0</v>
      </c>
      <c r="M1341" s="211">
        <v>0</v>
      </c>
      <c r="N1341" s="211">
        <v>0</v>
      </c>
      <c r="O1341" s="211">
        <f>IFERROR(
  IF(LOOKUP(2,1/($R$16:$R1341&lt;&gt;""),$R$16:$R1341)="12.2026",
    VLOOKUP(LOOKUP(2,1/($B$16:$B1341&lt;&gt;""),$B$16:$B1341), [1]Лист1!$C$12:$D$1205, 2, 0),
  IF(LOOKUP(2,1/($R$16:$R1341&lt;&gt;""),$R$16:$R1341)="12.2027",
    VLOOKUP(LOOKUP(2,1/($B$16:$B1341&lt;&gt;""),$B$16:$B1341), [1]Лист1!$C$1209:$D$2016, 2, 0),
  IF(LOOKUP(2,1/($R$16:$R1341&lt;&gt;""),$R$16:$R1341)="12.2028",
    VLOOKUP(LOOKUP(2,1/($B$16:$B1341&lt;&gt;""),$B$16:$B1341), [1]Лист1!$C$2020:$D$2907, 2, 0),
  ""))), "")</f>
        <v>7267000.1299999999</v>
      </c>
      <c r="P1341" s="211">
        <f t="shared" si="433"/>
        <v>1034.6988068286987</v>
      </c>
      <c r="Q1341" s="211">
        <v>9673</v>
      </c>
      <c r="R1341" s="218" t="s">
        <v>564</v>
      </c>
      <c r="S1341" s="38"/>
      <c r="T1341" s="20"/>
      <c r="U1341" s="20"/>
    </row>
    <row r="1342" spans="1:21" s="21" customFormat="1" ht="30" customHeight="1" x14ac:dyDescent="0.25">
      <c r="A1342" s="212">
        <f>IF(B1342&lt;&gt;"",MAX(A$1:A1341)+1,"")</f>
        <v>1214</v>
      </c>
      <c r="B1342" s="223" t="s">
        <v>2157</v>
      </c>
      <c r="C1342" s="210">
        <v>1994</v>
      </c>
      <c r="D1342" s="212" t="s">
        <v>1844</v>
      </c>
      <c r="E1342" s="210" t="s">
        <v>16</v>
      </c>
      <c r="F1342" s="210">
        <v>9</v>
      </c>
      <c r="G1342" s="210">
        <v>1</v>
      </c>
      <c r="H1342" s="211">
        <v>6339.41</v>
      </c>
      <c r="I1342" s="211">
        <v>0</v>
      </c>
      <c r="J1342" s="211">
        <v>4357.8</v>
      </c>
      <c r="K1342" s="211">
        <f t="shared" si="432"/>
        <v>7270000</v>
      </c>
      <c r="L1342" s="211">
        <v>0</v>
      </c>
      <c r="M1342" s="211">
        <v>0</v>
      </c>
      <c r="N1342" s="211">
        <v>0</v>
      </c>
      <c r="O1342" s="211">
        <f>IFERROR(
  IF(LOOKUP(2,1/($R$16:$R1342&lt;&gt;""),$R$16:$R1342)="12.2026",
    VLOOKUP(LOOKUP(2,1/($B$16:$B1342&lt;&gt;""),$B$16:$B1342), [1]Лист1!$C$12:$D$1205, 2, 0),
  IF(LOOKUP(2,1/($R$16:$R1342&lt;&gt;""),$R$16:$R1342)="12.2027",
    VLOOKUP(LOOKUP(2,1/($B$16:$B1342&lt;&gt;""),$B$16:$B1342), [1]Лист1!$C$1209:$D$2016, 2, 0),
  IF(LOOKUP(2,1/($R$16:$R1342&lt;&gt;""),$R$16:$R1342)="12.2028",
    VLOOKUP(LOOKUP(2,1/($B$16:$B1342&lt;&gt;""),$B$16:$B1342), [1]Лист1!$C$2020:$D$2907, 2, 0),
  ""))), "")</f>
        <v>7270000</v>
      </c>
      <c r="P1342" s="211">
        <f t="shared" si="433"/>
        <v>1146.7944177770487</v>
      </c>
      <c r="Q1342" s="211">
        <v>9673</v>
      </c>
      <c r="R1342" s="30" t="s">
        <v>565</v>
      </c>
      <c r="S1342" s="38"/>
      <c r="T1342" s="20"/>
      <c r="U1342" s="20"/>
    </row>
    <row r="1343" spans="1:21" s="21" customFormat="1" ht="30" customHeight="1" x14ac:dyDescent="0.25">
      <c r="A1343" s="212">
        <f>IF(B1343&lt;&gt;"",MAX(A$1:A1342)+1,"")</f>
        <v>1215</v>
      </c>
      <c r="B1343" s="58" t="s">
        <v>2684</v>
      </c>
      <c r="C1343" s="213">
        <v>1995</v>
      </c>
      <c r="D1343" s="212" t="s">
        <v>1844</v>
      </c>
      <c r="E1343" s="213" t="s">
        <v>16</v>
      </c>
      <c r="F1343" s="210">
        <v>10</v>
      </c>
      <c r="G1343" s="210">
        <v>3</v>
      </c>
      <c r="H1343" s="211">
        <v>11205.02</v>
      </c>
      <c r="I1343" s="211">
        <v>0</v>
      </c>
      <c r="J1343" s="211">
        <v>7833.38</v>
      </c>
      <c r="K1343" s="211">
        <f t="shared" si="432"/>
        <v>10775384.439999999</v>
      </c>
      <c r="L1343" s="211">
        <v>0</v>
      </c>
      <c r="M1343" s="211">
        <v>0</v>
      </c>
      <c r="N1343" s="211">
        <v>0</v>
      </c>
      <c r="O1343" s="211">
        <f>IFERROR(
  IF(LOOKUP(2,1/($R$16:$R1343&lt;&gt;""),$R$16:$R1343)="12.2026",
    VLOOKUP(LOOKUP(2,1/($B$16:$B1343&lt;&gt;""),$B$16:$B1343), [1]Лист1!$C$12:$D$1205, 2, 0),
  IF(LOOKUP(2,1/($R$16:$R1343&lt;&gt;""),$R$16:$R1343)="12.2027",
    VLOOKUP(LOOKUP(2,1/($B$16:$B1343&lt;&gt;""),$B$16:$B1343), [1]Лист1!$C$1209:$D$2016, 2, 0),
  IF(LOOKUP(2,1/($R$16:$R1343&lt;&gt;""),$R$16:$R1343)="12.2028",
    VLOOKUP(LOOKUP(2,1/($B$16:$B1343&lt;&gt;""),$B$16:$B1343), [1]Лист1!$C$2020:$D$2907, 2, 0),
  ""))), "")</f>
        <v>10775384.439999999</v>
      </c>
      <c r="P1343" s="211">
        <f t="shared" si="433"/>
        <v>961.65686808234159</v>
      </c>
      <c r="Q1343" s="211">
        <v>9673</v>
      </c>
      <c r="R1343" s="218" t="s">
        <v>564</v>
      </c>
      <c r="S1343" s="38"/>
      <c r="T1343" s="20"/>
      <c r="U1343" s="20"/>
    </row>
    <row r="1344" spans="1:21" s="21" customFormat="1" ht="30" customHeight="1" x14ac:dyDescent="0.25">
      <c r="A1344" s="212">
        <f>IF(B1344&lt;&gt;"",MAX(A$1:A1343)+1,"")</f>
        <v>1216</v>
      </c>
      <c r="B1344" s="58" t="s">
        <v>2685</v>
      </c>
      <c r="C1344" s="213">
        <v>1996</v>
      </c>
      <c r="D1344" s="212" t="s">
        <v>1844</v>
      </c>
      <c r="E1344" s="213" t="s">
        <v>16</v>
      </c>
      <c r="F1344" s="210">
        <v>10</v>
      </c>
      <c r="G1344" s="210">
        <v>2</v>
      </c>
      <c r="H1344" s="211">
        <v>6292.5</v>
      </c>
      <c r="I1344" s="211">
        <v>0</v>
      </c>
      <c r="J1344" s="211">
        <v>4475.5</v>
      </c>
      <c r="K1344" s="211">
        <f t="shared" si="432"/>
        <v>7260208.5300000003</v>
      </c>
      <c r="L1344" s="211">
        <v>0</v>
      </c>
      <c r="M1344" s="211">
        <v>0</v>
      </c>
      <c r="N1344" s="211">
        <v>0</v>
      </c>
      <c r="O1344" s="211">
        <f>IFERROR(
  IF(LOOKUP(2,1/($R$16:$R1344&lt;&gt;""),$R$16:$R1344)="12.2026",
    VLOOKUP(LOOKUP(2,1/($B$16:$B1344&lt;&gt;""),$B$16:$B1344), [1]Лист1!$C$12:$D$1205, 2, 0),
  IF(LOOKUP(2,1/($R$16:$R1344&lt;&gt;""),$R$16:$R1344)="12.2027",
    VLOOKUP(LOOKUP(2,1/($B$16:$B1344&lt;&gt;""),$B$16:$B1344), [1]Лист1!$C$1209:$D$2016, 2, 0),
  IF(LOOKUP(2,1/($R$16:$R1344&lt;&gt;""),$R$16:$R1344)="12.2028",
    VLOOKUP(LOOKUP(2,1/($B$16:$B1344&lt;&gt;""),$B$16:$B1344), [1]Лист1!$C$2020:$D$2907, 2, 0),
  ""))), "")</f>
        <v>7260208.5300000003</v>
      </c>
      <c r="P1344" s="211">
        <f t="shared" si="433"/>
        <v>1153.7876090584029</v>
      </c>
      <c r="Q1344" s="211">
        <v>9673</v>
      </c>
      <c r="R1344" s="218" t="s">
        <v>564</v>
      </c>
      <c r="S1344" s="38"/>
      <c r="T1344" s="20"/>
      <c r="U1344" s="20"/>
    </row>
    <row r="1345" spans="1:21" s="33" customFormat="1" ht="30" customHeight="1" x14ac:dyDescent="0.25">
      <c r="A1345" s="212">
        <f>IF(B1345&lt;&gt;"",MAX(A$1:A1344)+1,"")</f>
        <v>1217</v>
      </c>
      <c r="B1345" s="223" t="s">
        <v>2158</v>
      </c>
      <c r="C1345" s="210">
        <v>1997</v>
      </c>
      <c r="D1345" s="212" t="s">
        <v>1844</v>
      </c>
      <c r="E1345" s="210" t="s">
        <v>16</v>
      </c>
      <c r="F1345" s="210">
        <v>10</v>
      </c>
      <c r="G1345" s="210">
        <v>1</v>
      </c>
      <c r="H1345" s="211">
        <v>3094.4</v>
      </c>
      <c r="I1345" s="211">
        <v>0</v>
      </c>
      <c r="J1345" s="211">
        <v>2790</v>
      </c>
      <c r="K1345" s="211">
        <f t="shared" si="432"/>
        <v>3735000</v>
      </c>
      <c r="L1345" s="211">
        <v>0</v>
      </c>
      <c r="M1345" s="211">
        <v>0</v>
      </c>
      <c r="N1345" s="211">
        <v>0</v>
      </c>
      <c r="O1345" s="211">
        <f>IFERROR(
  IF(LOOKUP(2,1/($R$16:$R1345&lt;&gt;""),$R$16:$R1345)="12.2026",
    VLOOKUP(LOOKUP(2,1/($B$16:$B1345&lt;&gt;""),$B$16:$B1345), [1]Лист1!$C$12:$D$1205, 2, 0),
  IF(LOOKUP(2,1/($R$16:$R1345&lt;&gt;""),$R$16:$R1345)="12.2027",
    VLOOKUP(LOOKUP(2,1/($B$16:$B1345&lt;&gt;""),$B$16:$B1345), [1]Лист1!$C$1209:$D$2016, 2, 0),
  IF(LOOKUP(2,1/($R$16:$R1345&lt;&gt;""),$R$16:$R1345)="12.2028",
    VLOOKUP(LOOKUP(2,1/($B$16:$B1345&lt;&gt;""),$B$16:$B1345), [1]Лист1!$C$2020:$D$2907, 2, 0),
  ""))), "")</f>
        <v>3735000</v>
      </c>
      <c r="P1345" s="211">
        <f t="shared" si="433"/>
        <v>1207.0191313340226</v>
      </c>
      <c r="Q1345" s="211">
        <v>9673</v>
      </c>
      <c r="R1345" s="30" t="s">
        <v>565</v>
      </c>
      <c r="S1345" s="32"/>
      <c r="T1345" s="32"/>
      <c r="U1345" s="32"/>
    </row>
    <row r="1346" spans="1:21" s="21" customFormat="1" ht="30" customHeight="1" x14ac:dyDescent="0.25">
      <c r="A1346" s="212">
        <f>IF(B1346&lt;&gt;"",MAX(A$1:A1345)+1,"")</f>
        <v>1218</v>
      </c>
      <c r="B1346" s="223" t="s">
        <v>1894</v>
      </c>
      <c r="C1346" s="212">
        <v>1978</v>
      </c>
      <c r="D1346" s="212" t="s">
        <v>1844</v>
      </c>
      <c r="E1346" s="212" t="s">
        <v>16</v>
      </c>
      <c r="F1346" s="210">
        <v>9</v>
      </c>
      <c r="G1346" s="210">
        <v>3</v>
      </c>
      <c r="H1346" s="211">
        <v>10056.06</v>
      </c>
      <c r="I1346" s="211">
        <v>1566.8</v>
      </c>
      <c r="J1346" s="211">
        <v>6081.2</v>
      </c>
      <c r="K1346" s="211">
        <f t="shared" si="432"/>
        <v>126992.3</v>
      </c>
      <c r="L1346" s="211">
        <v>0</v>
      </c>
      <c r="M1346" s="211">
        <v>0</v>
      </c>
      <c r="N1346" s="211">
        <v>0</v>
      </c>
      <c r="O1346" s="211">
        <f>IFERROR(
  IF(LOOKUP(2,1/($R$16:$R1346&lt;&gt;""),$R$16:$R1346)="12.2026",
    VLOOKUP(LOOKUP(2,1/($B$16:$B1346&lt;&gt;""),$B$16:$B1346), [1]Лист1!$C$12:$D$1205, 2, 0),
  IF(LOOKUP(2,1/($R$16:$R1346&lt;&gt;""),$R$16:$R1346)="12.2027",
    VLOOKUP(LOOKUP(2,1/($B$16:$B1346&lt;&gt;""),$B$16:$B1346), [1]Лист1!$C$1209:$D$2016, 2, 0),
  IF(LOOKUP(2,1/($R$16:$R1346&lt;&gt;""),$R$16:$R1346)="12.2028",
    VLOOKUP(LOOKUP(2,1/($B$16:$B1346&lt;&gt;""),$B$16:$B1346), [1]Лист1!$C$2020:$D$2907, 2, 0),
  ""))), "")</f>
        <v>126992.3</v>
      </c>
      <c r="P1346" s="211">
        <f t="shared" si="433"/>
        <v>12.62843499342685</v>
      </c>
      <c r="Q1346" s="211">
        <v>9673</v>
      </c>
      <c r="R1346" s="218" t="s">
        <v>565</v>
      </c>
      <c r="S1346" s="38"/>
      <c r="T1346" s="20"/>
      <c r="U1346" s="20"/>
    </row>
    <row r="1347" spans="1:21" ht="30" customHeight="1" x14ac:dyDescent="0.25">
      <c r="A1347" s="212">
        <f>IF(B1347&lt;&gt;"",MAX(A$1:A1346)+1,"")</f>
        <v>1219</v>
      </c>
      <c r="B1347" s="58" t="s">
        <v>1499</v>
      </c>
      <c r="C1347" s="213">
        <v>1972</v>
      </c>
      <c r="D1347" s="212" t="s">
        <v>1844</v>
      </c>
      <c r="E1347" s="213" t="s">
        <v>18</v>
      </c>
      <c r="F1347" s="210">
        <v>5</v>
      </c>
      <c r="G1347" s="210">
        <v>8</v>
      </c>
      <c r="H1347" s="211">
        <v>7648.1</v>
      </c>
      <c r="I1347" s="211">
        <v>104.4</v>
      </c>
      <c r="J1347" s="211">
        <v>5787.5</v>
      </c>
      <c r="K1347" s="211">
        <f t="shared" si="432"/>
        <v>55646493.5</v>
      </c>
      <c r="L1347" s="211">
        <v>0</v>
      </c>
      <c r="M1347" s="211">
        <v>0</v>
      </c>
      <c r="N1347" s="211">
        <v>0</v>
      </c>
      <c r="O1347" s="211">
        <f>IFERROR(
  IF(LOOKUP(2,1/($R$16:$R1347&lt;&gt;""),$R$16:$R1347)="12.2026",
    VLOOKUP(LOOKUP(2,1/($B$16:$B1347&lt;&gt;""),$B$16:$B1347), [1]Лист1!$C$12:$D$1205, 2, 0),
  IF(LOOKUP(2,1/($R$16:$R1347&lt;&gt;""),$R$16:$R1347)="12.2027",
    VLOOKUP(LOOKUP(2,1/($B$16:$B1347&lt;&gt;""),$B$16:$B1347), [1]Лист1!$C$1209:$D$2016, 2, 0),
  IF(LOOKUP(2,1/($R$16:$R1347&lt;&gt;""),$R$16:$R1347)="12.2028",
    VLOOKUP(LOOKUP(2,1/($B$16:$B1347&lt;&gt;""),$B$16:$B1347), [1]Лист1!$C$2020:$D$2907, 2, 0),
  ""))), "")</f>
        <v>55646493.5</v>
      </c>
      <c r="P1347" s="211">
        <f t="shared" si="433"/>
        <v>7275.8585138792641</v>
      </c>
      <c r="Q1347" s="211">
        <v>9673</v>
      </c>
      <c r="R1347" s="218" t="s">
        <v>563</v>
      </c>
    </row>
    <row r="1348" spans="1:21" ht="30" customHeight="1" x14ac:dyDescent="0.25">
      <c r="A1348" s="212">
        <f>IF(B1348&lt;&gt;"",MAX(A$1:A1347)+1,"")</f>
        <v>1220</v>
      </c>
      <c r="B1348" s="223" t="s">
        <v>2159</v>
      </c>
      <c r="C1348" s="210">
        <v>1976</v>
      </c>
      <c r="D1348" s="212" t="s">
        <v>1844</v>
      </c>
      <c r="E1348" s="210" t="s">
        <v>18</v>
      </c>
      <c r="F1348" s="210">
        <v>9</v>
      </c>
      <c r="G1348" s="210">
        <v>6</v>
      </c>
      <c r="H1348" s="211">
        <v>11655.9</v>
      </c>
      <c r="I1348" s="211">
        <v>0</v>
      </c>
      <c r="J1348" s="211">
        <v>11655.9</v>
      </c>
      <c r="K1348" s="211">
        <f t="shared" si="432"/>
        <v>21410000</v>
      </c>
      <c r="L1348" s="211">
        <v>0</v>
      </c>
      <c r="M1348" s="211">
        <v>0</v>
      </c>
      <c r="N1348" s="211">
        <v>0</v>
      </c>
      <c r="O1348" s="211">
        <f>IFERROR(
  IF(LOOKUP(2,1/($R$16:$R1348&lt;&gt;""),$R$16:$R1348)="12.2026",
    VLOOKUP(LOOKUP(2,1/($B$16:$B1348&lt;&gt;""),$B$16:$B1348), [1]Лист1!$C$12:$D$1205, 2, 0),
  IF(LOOKUP(2,1/($R$16:$R1348&lt;&gt;""),$R$16:$R1348)="12.2027",
    VLOOKUP(LOOKUP(2,1/($B$16:$B1348&lt;&gt;""),$B$16:$B1348), [1]Лист1!$C$1209:$D$2016, 2, 0),
  IF(LOOKUP(2,1/($R$16:$R1348&lt;&gt;""),$R$16:$R1348)="12.2028",
    VLOOKUP(LOOKUP(2,1/($B$16:$B1348&lt;&gt;""),$B$16:$B1348), [1]Лист1!$C$2020:$D$2907, 2, 0),
  ""))), "")</f>
        <v>21410000</v>
      </c>
      <c r="P1348" s="211">
        <f t="shared" si="433"/>
        <v>1836.8379962079291</v>
      </c>
      <c r="Q1348" s="211">
        <v>9673</v>
      </c>
      <c r="R1348" s="30" t="s">
        <v>565</v>
      </c>
      <c r="S1348" s="49"/>
      <c r="T1348" s="49"/>
      <c r="U1348" s="49"/>
    </row>
    <row r="1349" spans="1:21" s="21" customFormat="1" ht="30" customHeight="1" x14ac:dyDescent="0.25">
      <c r="A1349" s="212">
        <f>IF(B1349&lt;&gt;"",MAX(A$1:A1348)+1,"")</f>
        <v>1221</v>
      </c>
      <c r="B1349" s="223" t="s">
        <v>1500</v>
      </c>
      <c r="C1349" s="213">
        <v>1972</v>
      </c>
      <c r="D1349" s="212" t="s">
        <v>1844</v>
      </c>
      <c r="E1349" s="213" t="s">
        <v>18</v>
      </c>
      <c r="F1349" s="210">
        <v>5</v>
      </c>
      <c r="G1349" s="210">
        <v>6</v>
      </c>
      <c r="H1349" s="211">
        <v>5904.4</v>
      </c>
      <c r="I1349" s="211">
        <v>43.9</v>
      </c>
      <c r="J1349" s="211">
        <v>4499.1000000000004</v>
      </c>
      <c r="K1349" s="211">
        <f t="shared" si="432"/>
        <v>41547946</v>
      </c>
      <c r="L1349" s="211">
        <v>0</v>
      </c>
      <c r="M1349" s="211">
        <v>0</v>
      </c>
      <c r="N1349" s="211">
        <v>0</v>
      </c>
      <c r="O1349" s="211">
        <f>IFERROR(
  IF(LOOKUP(2,1/($R$16:$R1349&lt;&gt;""),$R$16:$R1349)="12.2026",
    VLOOKUP(LOOKUP(2,1/($B$16:$B1349&lt;&gt;""),$B$16:$B1349), [1]Лист1!$C$12:$D$1205, 2, 0),
  IF(LOOKUP(2,1/($R$16:$R1349&lt;&gt;""),$R$16:$R1349)="12.2027",
    VLOOKUP(LOOKUP(2,1/($B$16:$B1349&lt;&gt;""),$B$16:$B1349), [1]Лист1!$C$1209:$D$2016, 2, 0),
  IF(LOOKUP(2,1/($R$16:$R1349&lt;&gt;""),$R$16:$R1349)="12.2028",
    VLOOKUP(LOOKUP(2,1/($B$16:$B1349&lt;&gt;""),$B$16:$B1349), [1]Лист1!$C$2020:$D$2907, 2, 0),
  ""))), "")</f>
        <v>41547946</v>
      </c>
      <c r="P1349" s="211">
        <f t="shared" si="433"/>
        <v>7036.7769798794125</v>
      </c>
      <c r="Q1349" s="211">
        <v>9673</v>
      </c>
      <c r="R1349" s="218" t="s">
        <v>563</v>
      </c>
      <c r="S1349" s="38"/>
      <c r="T1349" s="20"/>
      <c r="U1349" s="20"/>
    </row>
    <row r="1350" spans="1:21" s="21" customFormat="1" ht="30" customHeight="1" x14ac:dyDescent="0.25">
      <c r="A1350" s="212">
        <f>IF(B1350&lt;&gt;"",MAX(A$1:A1349)+1,"")</f>
        <v>1222</v>
      </c>
      <c r="B1350" s="223" t="s">
        <v>1501</v>
      </c>
      <c r="C1350" s="213">
        <v>1972</v>
      </c>
      <c r="D1350" s="212" t="s">
        <v>1844</v>
      </c>
      <c r="E1350" s="213" t="s">
        <v>18</v>
      </c>
      <c r="F1350" s="210">
        <v>5</v>
      </c>
      <c r="G1350" s="210">
        <v>6</v>
      </c>
      <c r="H1350" s="211">
        <v>5962.9</v>
      </c>
      <c r="I1350" s="211">
        <v>96.4</v>
      </c>
      <c r="J1350" s="211">
        <v>4565.1000000000004</v>
      </c>
      <c r="K1350" s="211">
        <f t="shared" si="432"/>
        <v>39504453.5</v>
      </c>
      <c r="L1350" s="211">
        <v>0</v>
      </c>
      <c r="M1350" s="211">
        <v>0</v>
      </c>
      <c r="N1350" s="211">
        <v>0</v>
      </c>
      <c r="O1350" s="211">
        <f>IFERROR(
  IF(LOOKUP(2,1/($R$16:$R1350&lt;&gt;""),$R$16:$R1350)="12.2026",
    VLOOKUP(LOOKUP(2,1/($B$16:$B1350&lt;&gt;""),$B$16:$B1350), [1]Лист1!$C$12:$D$1205, 2, 0),
  IF(LOOKUP(2,1/($R$16:$R1350&lt;&gt;""),$R$16:$R1350)="12.2027",
    VLOOKUP(LOOKUP(2,1/($B$16:$B1350&lt;&gt;""),$B$16:$B1350), [1]Лист1!$C$1209:$D$2016, 2, 0),
  IF(LOOKUP(2,1/($R$16:$R1350&lt;&gt;""),$R$16:$R1350)="12.2028",
    VLOOKUP(LOOKUP(2,1/($B$16:$B1350&lt;&gt;""),$B$16:$B1350), [1]Лист1!$C$2020:$D$2907, 2, 0),
  ""))), "")</f>
        <v>39504453.5</v>
      </c>
      <c r="P1350" s="211">
        <f t="shared" si="433"/>
        <v>6625.0404165758273</v>
      </c>
      <c r="Q1350" s="211">
        <v>9673</v>
      </c>
      <c r="R1350" s="218" t="s">
        <v>563</v>
      </c>
      <c r="S1350" s="38"/>
      <c r="T1350" s="20"/>
      <c r="U1350" s="20"/>
    </row>
    <row r="1351" spans="1:21" s="21" customFormat="1" ht="30" customHeight="1" x14ac:dyDescent="0.25">
      <c r="A1351" s="212">
        <f>IF(B1351&lt;&gt;"",MAX(A$1:A1350)+1,"")</f>
        <v>1223</v>
      </c>
      <c r="B1351" s="223" t="s">
        <v>1502</v>
      </c>
      <c r="C1351" s="213">
        <v>1971</v>
      </c>
      <c r="D1351" s="212" t="s">
        <v>1844</v>
      </c>
      <c r="E1351" s="213" t="s">
        <v>18</v>
      </c>
      <c r="F1351" s="210">
        <v>5</v>
      </c>
      <c r="G1351" s="210">
        <v>6</v>
      </c>
      <c r="H1351" s="211">
        <v>5993.8</v>
      </c>
      <c r="I1351" s="211">
        <v>97.9</v>
      </c>
      <c r="J1351" s="211">
        <v>4499.8</v>
      </c>
      <c r="K1351" s="211">
        <f t="shared" si="432"/>
        <v>41565759</v>
      </c>
      <c r="L1351" s="211">
        <v>0</v>
      </c>
      <c r="M1351" s="211">
        <v>0</v>
      </c>
      <c r="N1351" s="211">
        <v>0</v>
      </c>
      <c r="O1351" s="211">
        <f>IFERROR(
  IF(LOOKUP(2,1/($R$16:$R1351&lt;&gt;""),$R$16:$R1351)="12.2026",
    VLOOKUP(LOOKUP(2,1/($B$16:$B1351&lt;&gt;""),$B$16:$B1351), [1]Лист1!$C$12:$D$1205, 2, 0),
  IF(LOOKUP(2,1/($R$16:$R1351&lt;&gt;""),$R$16:$R1351)="12.2027",
    VLOOKUP(LOOKUP(2,1/($B$16:$B1351&lt;&gt;""),$B$16:$B1351), [1]Лист1!$C$1209:$D$2016, 2, 0),
  IF(LOOKUP(2,1/($R$16:$R1351&lt;&gt;""),$R$16:$R1351)="12.2028",
    VLOOKUP(LOOKUP(2,1/($B$16:$B1351&lt;&gt;""),$B$16:$B1351), [1]Лист1!$C$2020:$D$2907, 2, 0),
  ""))), "")</f>
        <v>41565759</v>
      </c>
      <c r="P1351" s="211">
        <f t="shared" si="433"/>
        <v>6934.7924522006069</v>
      </c>
      <c r="Q1351" s="211">
        <v>9673</v>
      </c>
      <c r="R1351" s="218" t="s">
        <v>563</v>
      </c>
      <c r="S1351" s="38"/>
      <c r="T1351" s="20"/>
      <c r="U1351" s="20"/>
    </row>
    <row r="1352" spans="1:21" s="21" customFormat="1" ht="30" customHeight="1" x14ac:dyDescent="0.25">
      <c r="A1352" s="309">
        <f>IF(B1352&lt;&gt;"",MAX(A$1:A1351)+1,"")</f>
        <v>1224</v>
      </c>
      <c r="B1352" s="324" t="s">
        <v>172</v>
      </c>
      <c r="C1352" s="313">
        <v>1972</v>
      </c>
      <c r="D1352" s="309" t="s">
        <v>1844</v>
      </c>
      <c r="E1352" s="313" t="s">
        <v>18</v>
      </c>
      <c r="F1352" s="307">
        <v>5</v>
      </c>
      <c r="G1352" s="307">
        <v>8</v>
      </c>
      <c r="H1352" s="311">
        <v>6558.79</v>
      </c>
      <c r="I1352" s="311">
        <v>0</v>
      </c>
      <c r="J1352" s="311">
        <v>5808.49</v>
      </c>
      <c r="K1352" s="211">
        <f t="shared" ref="K1352:K1353" si="434">SUM(L1352:O1352)</f>
        <v>25854862.07</v>
      </c>
      <c r="L1352" s="211">
        <v>0</v>
      </c>
      <c r="M1352" s="211">
        <v>0</v>
      </c>
      <c r="N1352" s="211">
        <v>0</v>
      </c>
      <c r="O1352" s="211">
        <f>IFERROR(
  IF(LOOKUP(2,1/($R$16:$R1352&lt;&gt;""),$R$16:$R1352)="12.2026",
    VLOOKUP(LOOKUP(2,1/($B$16:$B1352&lt;&gt;""),$B$16:$B1352), [1]Лист1!$C$12:$D$1205, 2, 0),
  IF(LOOKUP(2,1/($R$16:$R1352&lt;&gt;""),$R$16:$R1352)="12.2027",
    VLOOKUP(LOOKUP(2,1/($B$16:$B1352&lt;&gt;""),$B$16:$B1352), [1]Лист1!$C$1209:$D$2016, 2, 0),
  IF(LOOKUP(2,1/($R$16:$R1352&lt;&gt;""),$R$16:$R1352)="12.2028",
    VLOOKUP(LOOKUP(2,1/($B$16:$B1352&lt;&gt;""),$B$16:$B1352), [1]Лист1!$C$2020:$D$2907, 2, 0),
  ""))), "")</f>
        <v>25854862.07</v>
      </c>
      <c r="P1352" s="211">
        <f t="shared" ref="P1352" si="435">K1352/H1352</f>
        <v>3942.0170595490936</v>
      </c>
      <c r="Q1352" s="211">
        <v>9673</v>
      </c>
      <c r="R1352" s="218" t="s">
        <v>565</v>
      </c>
      <c r="S1352" s="38"/>
      <c r="T1352" s="20"/>
      <c r="U1352" s="20"/>
    </row>
    <row r="1353" spans="1:21" s="33" customFormat="1" ht="30" customHeight="1" x14ac:dyDescent="0.25">
      <c r="A1353" s="310"/>
      <c r="B1353" s="326"/>
      <c r="C1353" s="314"/>
      <c r="D1353" s="310"/>
      <c r="E1353" s="314"/>
      <c r="F1353" s="308"/>
      <c r="G1353" s="308"/>
      <c r="H1353" s="312"/>
      <c r="I1353" s="312"/>
      <c r="J1353" s="312"/>
      <c r="K1353" s="211">
        <f t="shared" si="434"/>
        <v>22655871</v>
      </c>
      <c r="L1353" s="211">
        <v>0</v>
      </c>
      <c r="M1353" s="211">
        <v>0</v>
      </c>
      <c r="N1353" s="211">
        <v>0</v>
      </c>
      <c r="O1353" s="211">
        <f>IFERROR(
  IF(LOOKUP(2,1/($R$16:$R1353&lt;&gt;""),$R$16:$R1353)="12.2026",
    VLOOKUP(LOOKUP(2,1/($B$16:$B1353&lt;&gt;""),$B$16:$B1353), [1]Лист1!$C$12:$D$1205, 2, 0),
  IF(LOOKUP(2,1/($R$16:$R1353&lt;&gt;""),$R$16:$R1353)="12.2027",
    VLOOKUP(LOOKUP(2,1/($B$16:$B1353&lt;&gt;""),$B$16:$B1353), [1]Лист1!$C$1209:$D$2016, 2, 0),
  IF(LOOKUP(2,1/($R$16:$R1353&lt;&gt;""),$R$16:$R1353)="12.2028",
    VLOOKUP(LOOKUP(2,1/($B$16:$B1353&lt;&gt;""),$B$16:$B1353), [1]Лист1!$C$2020:$D$2907, 2, 0),
  ""))), "")</f>
        <v>22655871</v>
      </c>
      <c r="P1353" s="211">
        <f>K1353/H1352</f>
        <v>3454.2760173751562</v>
      </c>
      <c r="Q1353" s="237">
        <v>9673</v>
      </c>
      <c r="R1353" s="30" t="s">
        <v>563</v>
      </c>
      <c r="S1353" s="32"/>
      <c r="T1353" s="32"/>
      <c r="U1353" s="32"/>
    </row>
    <row r="1354" spans="1:21" s="21" customFormat="1" ht="30" customHeight="1" x14ac:dyDescent="0.25">
      <c r="A1354" s="212">
        <f>IF(B1354&lt;&gt;"",MAX(A$1:A1353)+1,"")</f>
        <v>1225</v>
      </c>
      <c r="B1354" s="223" t="s">
        <v>2686</v>
      </c>
      <c r="C1354" s="212">
        <v>1988</v>
      </c>
      <c r="D1354" s="212" t="s">
        <v>1844</v>
      </c>
      <c r="E1354" s="212" t="s">
        <v>16</v>
      </c>
      <c r="F1354" s="210">
        <v>9</v>
      </c>
      <c r="G1354" s="210">
        <v>5</v>
      </c>
      <c r="H1354" s="211">
        <v>15039.41</v>
      </c>
      <c r="I1354" s="211">
        <v>203.3</v>
      </c>
      <c r="J1354" s="211">
        <v>9237.5</v>
      </c>
      <c r="K1354" s="211">
        <f t="shared" ref="K1354:K1365" si="436">SUM(L1354:O1354)</f>
        <v>17832998.949999999</v>
      </c>
      <c r="L1354" s="211">
        <v>0</v>
      </c>
      <c r="M1354" s="211">
        <v>0</v>
      </c>
      <c r="N1354" s="211">
        <v>0</v>
      </c>
      <c r="O1354" s="211">
        <f>IFERROR(
  IF(LOOKUP(2,1/($R$16:$R1354&lt;&gt;""),$R$16:$R1354)="12.2026",
    VLOOKUP(LOOKUP(2,1/($B$16:$B1354&lt;&gt;""),$B$16:$B1354), [1]Лист1!$C$12:$D$1205, 2, 0),
  IF(LOOKUP(2,1/($R$16:$R1354&lt;&gt;""),$R$16:$R1354)="12.2027",
    VLOOKUP(LOOKUP(2,1/($B$16:$B1354&lt;&gt;""),$B$16:$B1354), [1]Лист1!$C$1209:$D$2016, 2, 0),
  IF(LOOKUP(2,1/($R$16:$R1354&lt;&gt;""),$R$16:$R1354)="12.2028",
    VLOOKUP(LOOKUP(2,1/($B$16:$B1354&lt;&gt;""),$B$16:$B1354), [1]Лист1!$C$2020:$D$2907, 2, 0),
  ""))), "")</f>
        <v>17832998.949999999</v>
      </c>
      <c r="P1354" s="211">
        <f t="shared" ref="P1354:P1365" si="437">K1354/H1354</f>
        <v>1185.7512329273554</v>
      </c>
      <c r="Q1354" s="211">
        <v>9673</v>
      </c>
      <c r="R1354" s="218" t="s">
        <v>564</v>
      </c>
      <c r="S1354" s="38"/>
      <c r="T1354" s="20"/>
      <c r="U1354" s="20"/>
    </row>
    <row r="1355" spans="1:21" s="21" customFormat="1" ht="30" customHeight="1" x14ac:dyDescent="0.25">
      <c r="A1355" s="212">
        <f>IF(B1355&lt;&gt;"",MAX(A$1:A1354)+1,"")</f>
        <v>1226</v>
      </c>
      <c r="B1355" s="223" t="s">
        <v>2712</v>
      </c>
      <c r="C1355" s="212">
        <v>1993</v>
      </c>
      <c r="D1355" s="212" t="s">
        <v>1844</v>
      </c>
      <c r="E1355" s="212" t="s">
        <v>16</v>
      </c>
      <c r="F1355" s="210">
        <v>10</v>
      </c>
      <c r="G1355" s="210">
        <v>6</v>
      </c>
      <c r="H1355" s="211">
        <v>15332.27</v>
      </c>
      <c r="I1355" s="211">
        <v>15</v>
      </c>
      <c r="J1355" s="211">
        <v>13516.34</v>
      </c>
      <c r="K1355" s="211">
        <f t="shared" si="436"/>
        <v>21378614.350000001</v>
      </c>
      <c r="L1355" s="211">
        <v>0</v>
      </c>
      <c r="M1355" s="211">
        <v>0</v>
      </c>
      <c r="N1355" s="211">
        <v>0</v>
      </c>
      <c r="O1355" s="211">
        <f>IFERROR(
  IF(LOOKUP(2,1/($R$16:$R1355&lt;&gt;""),$R$16:$R1355)="12.2026",
    VLOOKUP(LOOKUP(2,1/($B$16:$B1355&lt;&gt;""),$B$16:$B1355), [1]Лист1!$C$12:$D$1205, 2, 0),
  IF(LOOKUP(2,1/($R$16:$R1355&lt;&gt;""),$R$16:$R1355)="12.2027",
    VLOOKUP(LOOKUP(2,1/($B$16:$B1355&lt;&gt;""),$B$16:$B1355), [1]Лист1!$C$1209:$D$2016, 2, 0),
  IF(LOOKUP(2,1/($R$16:$R1355&lt;&gt;""),$R$16:$R1355)="12.2028",
    VLOOKUP(LOOKUP(2,1/($B$16:$B1355&lt;&gt;""),$B$16:$B1355), [1]Лист1!$C$2020:$D$2907, 2, 0),
  ""))), "")</f>
        <v>21378614.350000001</v>
      </c>
      <c r="P1355" s="211">
        <f t="shared" si="437"/>
        <v>1394.3541530380041</v>
      </c>
      <c r="Q1355" s="211">
        <v>9673</v>
      </c>
      <c r="R1355" s="218" t="s">
        <v>563</v>
      </c>
      <c r="S1355" s="38"/>
      <c r="T1355" s="20"/>
      <c r="U1355" s="20"/>
    </row>
    <row r="1356" spans="1:21" s="21" customFormat="1" ht="30" customHeight="1" x14ac:dyDescent="0.25">
      <c r="A1356" s="212">
        <f>IF(B1356&lt;&gt;"",MAX(A$1:A1355)+1,"")</f>
        <v>1227</v>
      </c>
      <c r="B1356" s="58" t="s">
        <v>1503</v>
      </c>
      <c r="C1356" s="213">
        <v>1971</v>
      </c>
      <c r="D1356" s="212" t="s">
        <v>1844</v>
      </c>
      <c r="E1356" s="213" t="s">
        <v>16</v>
      </c>
      <c r="F1356" s="210">
        <v>5</v>
      </c>
      <c r="G1356" s="210">
        <v>3</v>
      </c>
      <c r="H1356" s="211">
        <v>3547.1</v>
      </c>
      <c r="I1356" s="211">
        <v>17.600000000000001</v>
      </c>
      <c r="J1356" s="211">
        <v>2996.3</v>
      </c>
      <c r="K1356" s="211">
        <f t="shared" si="436"/>
        <v>31346054.5</v>
      </c>
      <c r="L1356" s="211">
        <v>0</v>
      </c>
      <c r="M1356" s="211">
        <v>0</v>
      </c>
      <c r="N1356" s="211">
        <v>0</v>
      </c>
      <c r="O1356" s="211">
        <f>IFERROR(
  IF(LOOKUP(2,1/($R$16:$R1356&lt;&gt;""),$R$16:$R1356)="12.2026",
    VLOOKUP(LOOKUP(2,1/($B$16:$B1356&lt;&gt;""),$B$16:$B1356), [1]Лист1!$C$12:$D$1205, 2, 0),
  IF(LOOKUP(2,1/($R$16:$R1356&lt;&gt;""),$R$16:$R1356)="12.2027",
    VLOOKUP(LOOKUP(2,1/($B$16:$B1356&lt;&gt;""),$B$16:$B1356), [1]Лист1!$C$1209:$D$2016, 2, 0),
  IF(LOOKUP(2,1/($R$16:$R1356&lt;&gt;""),$R$16:$R1356)="12.2028",
    VLOOKUP(LOOKUP(2,1/($B$16:$B1356&lt;&gt;""),$B$16:$B1356), [1]Лист1!$C$2020:$D$2907, 2, 0),
  ""))), "")</f>
        <v>31346054.5</v>
      </c>
      <c r="P1356" s="211">
        <f t="shared" si="437"/>
        <v>8837.093541202672</v>
      </c>
      <c r="Q1356" s="211">
        <v>9673</v>
      </c>
      <c r="R1356" s="218" t="s">
        <v>563</v>
      </c>
      <c r="S1356" s="38"/>
      <c r="T1356" s="20"/>
      <c r="U1356" s="20"/>
    </row>
    <row r="1357" spans="1:21" s="21" customFormat="1" ht="30" customHeight="1" x14ac:dyDescent="0.25">
      <c r="A1357" s="285">
        <f>IF(B1357&lt;&gt;"",MAX(A$1:A1356)+1,"")</f>
        <v>1228</v>
      </c>
      <c r="B1357" s="58" t="s">
        <v>1504</v>
      </c>
      <c r="C1357" s="284">
        <v>1972</v>
      </c>
      <c r="D1357" s="285" t="s">
        <v>1844</v>
      </c>
      <c r="E1357" s="284" t="s">
        <v>16</v>
      </c>
      <c r="F1357" s="287">
        <v>5</v>
      </c>
      <c r="G1357" s="287">
        <v>3</v>
      </c>
      <c r="H1357" s="282">
        <v>3563.6</v>
      </c>
      <c r="I1357" s="282">
        <v>17.399999999999999</v>
      </c>
      <c r="J1357" s="282">
        <v>2983</v>
      </c>
      <c r="K1357" s="282">
        <f t="shared" si="436"/>
        <v>31418572</v>
      </c>
      <c r="L1357" s="282">
        <v>0</v>
      </c>
      <c r="M1357" s="282">
        <v>0</v>
      </c>
      <c r="N1357" s="282">
        <v>0</v>
      </c>
      <c r="O1357" s="282">
        <f>IFERROR(
  IF(LOOKUP(2,1/($R$16:$R1357&lt;&gt;""),$R$16:$R1357)="12.2026",
    VLOOKUP(LOOKUP(2,1/($B$16:$B1357&lt;&gt;""),$B$16:$B1357), [1]Лист1!$C$12:$D$1205, 2, 0),
  IF(LOOKUP(2,1/($R$16:$R1357&lt;&gt;""),$R$16:$R1357)="12.2027",
    VLOOKUP(LOOKUP(2,1/($B$16:$B1357&lt;&gt;""),$B$16:$B1357), [1]Лист1!$C$1209:$D$2016, 2, 0),
  IF(LOOKUP(2,1/($R$16:$R1357&lt;&gt;""),$R$16:$R1357)="12.2028",
    VLOOKUP(LOOKUP(2,1/($B$16:$B1357&lt;&gt;""),$B$16:$B1357), [1]Лист1!$C$2020:$D$2907, 2, 0),
  ""))), "")</f>
        <v>31418572</v>
      </c>
      <c r="P1357" s="282">
        <f t="shared" si="437"/>
        <v>8816.5259849590311</v>
      </c>
      <c r="Q1357" s="282">
        <v>9673</v>
      </c>
      <c r="R1357" s="294" t="s">
        <v>563</v>
      </c>
      <c r="S1357" s="38"/>
      <c r="T1357" s="20"/>
      <c r="U1357" s="20"/>
    </row>
    <row r="1358" spans="1:21" s="33" customFormat="1" ht="30" customHeight="1" x14ac:dyDescent="0.25">
      <c r="A1358" s="212">
        <f>IF(B1358&lt;&gt;"",MAX(A$1:A1357)+1,"")</f>
        <v>1229</v>
      </c>
      <c r="B1358" s="58" t="s">
        <v>1505</v>
      </c>
      <c r="C1358" s="213">
        <v>1971</v>
      </c>
      <c r="D1358" s="212" t="s">
        <v>1844</v>
      </c>
      <c r="E1358" s="213" t="s">
        <v>18</v>
      </c>
      <c r="F1358" s="210">
        <v>5</v>
      </c>
      <c r="G1358" s="210">
        <v>4</v>
      </c>
      <c r="H1358" s="211">
        <v>3674.6</v>
      </c>
      <c r="I1358" s="211">
        <v>0</v>
      </c>
      <c r="J1358" s="211">
        <v>2706.4</v>
      </c>
      <c r="K1358" s="211">
        <f t="shared" si="436"/>
        <v>27307721</v>
      </c>
      <c r="L1358" s="211">
        <v>0</v>
      </c>
      <c r="M1358" s="211">
        <v>0</v>
      </c>
      <c r="N1358" s="211">
        <v>0</v>
      </c>
      <c r="O1358" s="211">
        <f>IFERROR(
  IF(LOOKUP(2,1/($R$16:$R1358&lt;&gt;""),$R$16:$R1358)="12.2026",
    VLOOKUP(LOOKUP(2,1/($B$16:$B1358&lt;&gt;""),$B$16:$B1358), [1]Лист1!$C$12:$D$1205, 2, 0),
  IF(LOOKUP(2,1/($R$16:$R1358&lt;&gt;""),$R$16:$R1358)="12.2027",
    VLOOKUP(LOOKUP(2,1/($B$16:$B1358&lt;&gt;""),$B$16:$B1358), [1]Лист1!$C$1209:$D$2016, 2, 0),
  IF(LOOKUP(2,1/($R$16:$R1358&lt;&gt;""),$R$16:$R1358)="12.2028",
    VLOOKUP(LOOKUP(2,1/($B$16:$B1358&lt;&gt;""),$B$16:$B1358), [1]Лист1!$C$2020:$D$2907, 2, 0),
  ""))), "")</f>
        <v>27307721</v>
      </c>
      <c r="P1358" s="211">
        <f t="shared" si="437"/>
        <v>7431.481249659827</v>
      </c>
      <c r="Q1358" s="211">
        <v>9673</v>
      </c>
      <c r="R1358" s="218" t="s">
        <v>563</v>
      </c>
      <c r="S1358" s="32"/>
      <c r="T1358" s="32"/>
      <c r="U1358" s="32"/>
    </row>
    <row r="1359" spans="1:21" ht="30" customHeight="1" x14ac:dyDescent="0.25">
      <c r="A1359" s="212">
        <f>IF(B1359&lt;&gt;"",MAX(A$1:A1358)+1,"")</f>
        <v>1230</v>
      </c>
      <c r="B1359" s="223" t="s">
        <v>2023</v>
      </c>
      <c r="C1359" s="212">
        <v>1989</v>
      </c>
      <c r="D1359" s="212" t="s">
        <v>1844</v>
      </c>
      <c r="E1359" s="212" t="s">
        <v>16</v>
      </c>
      <c r="F1359" s="210">
        <v>9</v>
      </c>
      <c r="G1359" s="210">
        <v>1</v>
      </c>
      <c r="H1359" s="211">
        <v>7536.9</v>
      </c>
      <c r="I1359" s="211">
        <v>1121.4000000000001</v>
      </c>
      <c r="J1359" s="211">
        <v>4815.5</v>
      </c>
      <c r="K1359" s="211">
        <f t="shared" si="436"/>
        <v>3753082.9699999997</v>
      </c>
      <c r="L1359" s="211">
        <v>0</v>
      </c>
      <c r="M1359" s="211">
        <v>0</v>
      </c>
      <c r="N1359" s="211">
        <v>0</v>
      </c>
      <c r="O1359" s="211">
        <f>IFERROR(
  IF(LOOKUP(2,1/($R$16:$R1359&lt;&gt;""),$R$16:$R1359)="12.2026",
    VLOOKUP(LOOKUP(2,1/($B$16:$B1359&lt;&gt;""),$B$16:$B1359), [1]Лист1!$C$12:$D$1205, 2, 0),
  IF(LOOKUP(2,1/($R$16:$R1359&lt;&gt;""),$R$16:$R1359)="12.2027",
    VLOOKUP(LOOKUP(2,1/($B$16:$B1359&lt;&gt;""),$B$16:$B1359), [1]Лист1!$C$1209:$D$2016, 2, 0),
  IF(LOOKUP(2,1/($R$16:$R1359&lt;&gt;""),$R$16:$R1359)="12.2028",
    VLOOKUP(LOOKUP(2,1/($B$16:$B1359&lt;&gt;""),$B$16:$B1359), [1]Лист1!$C$2020:$D$2907, 2, 0),
  ""))), "")</f>
        <v>3753082.9699999997</v>
      </c>
      <c r="P1359" s="211">
        <f t="shared" si="437"/>
        <v>497.96109408377447</v>
      </c>
      <c r="Q1359" s="211">
        <v>9673</v>
      </c>
      <c r="R1359" s="218" t="s">
        <v>563</v>
      </c>
    </row>
    <row r="1360" spans="1:21" ht="30" customHeight="1" x14ac:dyDescent="0.25">
      <c r="A1360" s="212">
        <f>IF(B1360&lt;&gt;"",MAX(A$1:A1359)+1,"")</f>
        <v>1231</v>
      </c>
      <c r="B1360" s="58" t="s">
        <v>1506</v>
      </c>
      <c r="C1360" s="213">
        <v>1972</v>
      </c>
      <c r="D1360" s="212" t="s">
        <v>1844</v>
      </c>
      <c r="E1360" s="213" t="s">
        <v>18</v>
      </c>
      <c r="F1360" s="210">
        <v>5</v>
      </c>
      <c r="G1360" s="210">
        <v>6</v>
      </c>
      <c r="H1360" s="211">
        <v>5905</v>
      </c>
      <c r="I1360" s="211">
        <v>30.8</v>
      </c>
      <c r="J1360" s="211">
        <v>3018.3</v>
      </c>
      <c r="K1360" s="211">
        <f t="shared" si="436"/>
        <v>43007473</v>
      </c>
      <c r="L1360" s="211">
        <v>0</v>
      </c>
      <c r="M1360" s="211">
        <v>0</v>
      </c>
      <c r="N1360" s="211">
        <v>0</v>
      </c>
      <c r="O1360" s="211">
        <f>IFERROR(
  IF(LOOKUP(2,1/($R$16:$R1360&lt;&gt;""),$R$16:$R1360)="12.2026",
    VLOOKUP(LOOKUP(2,1/($B$16:$B1360&lt;&gt;""),$B$16:$B1360), [1]Лист1!$C$12:$D$1205, 2, 0),
  IF(LOOKUP(2,1/($R$16:$R1360&lt;&gt;""),$R$16:$R1360)="12.2027",
    VLOOKUP(LOOKUP(2,1/($B$16:$B1360&lt;&gt;""),$B$16:$B1360), [1]Лист1!$C$1209:$D$2016, 2, 0),
  IF(LOOKUP(2,1/($R$16:$R1360&lt;&gt;""),$R$16:$R1360)="12.2028",
    VLOOKUP(LOOKUP(2,1/($B$16:$B1360&lt;&gt;""),$B$16:$B1360), [1]Лист1!$C$2020:$D$2907, 2, 0),
  ""))), "")</f>
        <v>43007473</v>
      </c>
      <c r="P1360" s="211">
        <f t="shared" si="437"/>
        <v>7283.2299745977989</v>
      </c>
      <c r="Q1360" s="211">
        <v>9673</v>
      </c>
      <c r="R1360" s="218" t="s">
        <v>563</v>
      </c>
      <c r="S1360" s="49"/>
      <c r="T1360" s="49"/>
      <c r="U1360" s="49"/>
    </row>
    <row r="1361" spans="1:21" s="21" customFormat="1" ht="30" customHeight="1" x14ac:dyDescent="0.25">
      <c r="A1361" s="212">
        <f>IF(B1361&lt;&gt;"",MAX(A$1:A1360)+1,"")</f>
        <v>1232</v>
      </c>
      <c r="B1361" s="58" t="s">
        <v>1507</v>
      </c>
      <c r="C1361" s="213">
        <v>1972</v>
      </c>
      <c r="D1361" s="212" t="s">
        <v>1844</v>
      </c>
      <c r="E1361" s="213" t="s">
        <v>16</v>
      </c>
      <c r="F1361" s="210">
        <v>5</v>
      </c>
      <c r="G1361" s="210">
        <v>6</v>
      </c>
      <c r="H1361" s="211">
        <v>5297.4</v>
      </c>
      <c r="I1361" s="211">
        <v>33.6</v>
      </c>
      <c r="J1361" s="211">
        <v>4549.2</v>
      </c>
      <c r="K1361" s="211">
        <f t="shared" si="436"/>
        <v>40779223</v>
      </c>
      <c r="L1361" s="211">
        <v>0</v>
      </c>
      <c r="M1361" s="211">
        <v>0</v>
      </c>
      <c r="N1361" s="211">
        <v>0</v>
      </c>
      <c r="O1361" s="211">
        <f>IFERROR(
  IF(LOOKUP(2,1/($R$16:$R1361&lt;&gt;""),$R$16:$R1361)="12.2026",
    VLOOKUP(LOOKUP(2,1/($B$16:$B1361&lt;&gt;""),$B$16:$B1361), [1]Лист1!$C$12:$D$1205, 2, 0),
  IF(LOOKUP(2,1/($R$16:$R1361&lt;&gt;""),$R$16:$R1361)="12.2027",
    VLOOKUP(LOOKUP(2,1/($B$16:$B1361&lt;&gt;""),$B$16:$B1361), [1]Лист1!$C$1209:$D$2016, 2, 0),
  IF(LOOKUP(2,1/($R$16:$R1361&lt;&gt;""),$R$16:$R1361)="12.2028",
    VLOOKUP(LOOKUP(2,1/($B$16:$B1361&lt;&gt;""),$B$16:$B1361), [1]Лист1!$C$2020:$D$2907, 2, 0),
  ""))), "")</f>
        <v>40779223</v>
      </c>
      <c r="P1361" s="211">
        <f t="shared" si="437"/>
        <v>7697.9693812058749</v>
      </c>
      <c r="Q1361" s="211">
        <v>9673</v>
      </c>
      <c r="R1361" s="218" t="s">
        <v>563</v>
      </c>
      <c r="S1361" s="38"/>
      <c r="T1361" s="20"/>
      <c r="U1361" s="20"/>
    </row>
    <row r="1362" spans="1:21" ht="30" customHeight="1" x14ac:dyDescent="0.25">
      <c r="A1362" s="212">
        <f>IF(B1362&lt;&gt;"",MAX(A$1:A1361)+1,"")</f>
        <v>1233</v>
      </c>
      <c r="B1362" s="223" t="s">
        <v>1508</v>
      </c>
      <c r="C1362" s="212">
        <v>1971</v>
      </c>
      <c r="D1362" s="212" t="s">
        <v>1844</v>
      </c>
      <c r="E1362" s="213" t="s">
        <v>16</v>
      </c>
      <c r="F1362" s="210">
        <v>5</v>
      </c>
      <c r="G1362" s="210">
        <v>4</v>
      </c>
      <c r="H1362" s="211">
        <v>4324.8999999999996</v>
      </c>
      <c r="I1362" s="211">
        <v>0</v>
      </c>
      <c r="J1362" s="211">
        <v>2084.6</v>
      </c>
      <c r="K1362" s="211">
        <f t="shared" si="436"/>
        <v>32854743.5</v>
      </c>
      <c r="L1362" s="211">
        <v>0</v>
      </c>
      <c r="M1362" s="211">
        <v>0</v>
      </c>
      <c r="N1362" s="211">
        <v>0</v>
      </c>
      <c r="O1362" s="211">
        <f>IFERROR(
  IF(LOOKUP(2,1/($R$16:$R1362&lt;&gt;""),$R$16:$R1362)="12.2026",
    VLOOKUP(LOOKUP(2,1/($B$16:$B1362&lt;&gt;""),$B$16:$B1362), [1]Лист1!$C$12:$D$1205, 2, 0),
  IF(LOOKUP(2,1/($R$16:$R1362&lt;&gt;""),$R$16:$R1362)="12.2027",
    VLOOKUP(LOOKUP(2,1/($B$16:$B1362&lt;&gt;""),$B$16:$B1362), [1]Лист1!$C$1209:$D$2016, 2, 0),
  IF(LOOKUP(2,1/($R$16:$R1362&lt;&gt;""),$R$16:$R1362)="12.2028",
    VLOOKUP(LOOKUP(2,1/($B$16:$B1362&lt;&gt;""),$B$16:$B1362), [1]Лист1!$C$2020:$D$2907, 2, 0),
  ""))), "")</f>
        <v>32854743.5</v>
      </c>
      <c r="P1362" s="211">
        <f t="shared" si="437"/>
        <v>7596.6481305926154</v>
      </c>
      <c r="Q1362" s="211">
        <v>9673</v>
      </c>
      <c r="R1362" s="218" t="s">
        <v>563</v>
      </c>
    </row>
    <row r="1363" spans="1:21" ht="30" customHeight="1" x14ac:dyDescent="0.25">
      <c r="A1363" s="309">
        <f>IF(B1363&lt;&gt;"",MAX(A$1:A1362)+1,"")</f>
        <v>1234</v>
      </c>
      <c r="B1363" s="317" t="s">
        <v>2612</v>
      </c>
      <c r="C1363" s="309">
        <v>1960</v>
      </c>
      <c r="D1363" s="309" t="s">
        <v>1844</v>
      </c>
      <c r="E1363" s="313" t="s">
        <v>16</v>
      </c>
      <c r="F1363" s="307">
        <v>2</v>
      </c>
      <c r="G1363" s="307">
        <v>2</v>
      </c>
      <c r="H1363" s="311">
        <v>682.4</v>
      </c>
      <c r="I1363" s="311">
        <v>0</v>
      </c>
      <c r="J1363" s="311">
        <v>680</v>
      </c>
      <c r="K1363" s="211">
        <f t="shared" ref="K1363" si="438">SUM(L1363:O1363)</f>
        <v>94592.36</v>
      </c>
      <c r="L1363" s="211">
        <v>0</v>
      </c>
      <c r="M1363" s="211">
        <v>0</v>
      </c>
      <c r="N1363" s="211">
        <v>0</v>
      </c>
      <c r="O1363" s="211">
        <f>IFERROR(
  IF(LOOKUP(2,1/($R$16:$R1363&lt;&gt;""),$R$16:$R1363)="12.2026",
    VLOOKUP(LOOKUP(2,1/($B$16:$B1363&lt;&gt;""),$B$16:$B1363), [1]Лист1!$C$12:$D$1205, 2, 0),
  IF(LOOKUP(2,1/($R$16:$R1363&lt;&gt;""),$R$16:$R1363)="12.2027",
    VLOOKUP(LOOKUP(2,1/($B$16:$B1363&lt;&gt;""),$B$16:$B1363), [1]Лист1!$C$1209:$D$2016, 2, 0),
  IF(LOOKUP(2,1/($R$16:$R1363&lt;&gt;""),$R$16:$R1363)="12.2028",
    VLOOKUP(LOOKUP(2,1/($B$16:$B1363&lt;&gt;""),$B$16:$B1363), [1]Лист1!$C$2020:$D$2907, 2, 0),
  ""))), "")</f>
        <v>94592.36</v>
      </c>
      <c r="P1363" s="211">
        <f t="shared" ref="P1363" si="439">K1363/H1363</f>
        <v>138.61717467760846</v>
      </c>
      <c r="Q1363" s="211">
        <v>9673</v>
      </c>
      <c r="R1363" s="218" t="s">
        <v>565</v>
      </c>
      <c r="S1363" s="48"/>
    </row>
    <row r="1364" spans="1:21" ht="30" customHeight="1" x14ac:dyDescent="0.25">
      <c r="A1364" s="310"/>
      <c r="B1364" s="318"/>
      <c r="C1364" s="310"/>
      <c r="D1364" s="310"/>
      <c r="E1364" s="314"/>
      <c r="F1364" s="308"/>
      <c r="G1364" s="308"/>
      <c r="H1364" s="312"/>
      <c r="I1364" s="312"/>
      <c r="J1364" s="312"/>
      <c r="K1364" s="211">
        <f t="shared" si="436"/>
        <v>238840</v>
      </c>
      <c r="L1364" s="211">
        <v>0</v>
      </c>
      <c r="M1364" s="211">
        <v>0</v>
      </c>
      <c r="N1364" s="211">
        <v>0</v>
      </c>
      <c r="O1364" s="211">
        <f>IFERROR(
  IF(LOOKUP(2,1/($R$16:$R1364&lt;&gt;""),$R$16:$R1364)="12.2026",
    VLOOKUP(LOOKUP(2,1/($B$16:$B1364&lt;&gt;""),$B$16:$B1364), [1]Лист1!$C$12:$D$1205, 2, 0),
  IF(LOOKUP(2,1/($R$16:$R1364&lt;&gt;""),$R$16:$R1364)="12.2027",
    VLOOKUP(LOOKUP(2,1/($B$16:$B1364&lt;&gt;""),$B$16:$B1364), [1]Лист1!$C$1209:$D$2016, 2, 0),
  IF(LOOKUP(2,1/($R$16:$R1364&lt;&gt;""),$R$16:$R1364)="12.2028",
    VLOOKUP(LOOKUP(2,1/($B$16:$B1364&lt;&gt;""),$B$16:$B1364), [1]Лист1!$C$2020:$D$2907, 2, 0),
  ""))), "")</f>
        <v>238840</v>
      </c>
      <c r="P1364" s="211">
        <f>K1364/H1363</f>
        <v>350</v>
      </c>
      <c r="Q1364" s="211">
        <v>9673</v>
      </c>
      <c r="R1364" s="218" t="s">
        <v>564</v>
      </c>
      <c r="S1364" s="48"/>
    </row>
    <row r="1365" spans="1:21" ht="30" customHeight="1" x14ac:dyDescent="0.25">
      <c r="A1365" s="212">
        <f>IF(B1365&lt;&gt;"",MAX(A$1:A1364)+1,"")</f>
        <v>1235</v>
      </c>
      <c r="B1365" s="223" t="s">
        <v>1509</v>
      </c>
      <c r="C1365" s="213">
        <v>1972</v>
      </c>
      <c r="D1365" s="212" t="s">
        <v>1844</v>
      </c>
      <c r="E1365" s="212" t="s">
        <v>16</v>
      </c>
      <c r="F1365" s="210">
        <v>5</v>
      </c>
      <c r="G1365" s="210">
        <v>2</v>
      </c>
      <c r="H1365" s="211">
        <v>5320.3</v>
      </c>
      <c r="I1365" s="211">
        <v>0</v>
      </c>
      <c r="J1365" s="211">
        <v>2044.2</v>
      </c>
      <c r="K1365" s="211">
        <f t="shared" si="436"/>
        <v>37229526.5</v>
      </c>
      <c r="L1365" s="211">
        <v>0</v>
      </c>
      <c r="M1365" s="211">
        <v>0</v>
      </c>
      <c r="N1365" s="211">
        <v>0</v>
      </c>
      <c r="O1365" s="211">
        <f>IFERROR(
  IF(LOOKUP(2,1/($R$16:$R1365&lt;&gt;""),$R$16:$R1365)="12.2026",
    VLOOKUP(LOOKUP(2,1/($B$16:$B1365&lt;&gt;""),$B$16:$B1365), [1]Лист1!$C$12:$D$1205, 2, 0),
  IF(LOOKUP(2,1/($R$16:$R1365&lt;&gt;""),$R$16:$R1365)="12.2027",
    VLOOKUP(LOOKUP(2,1/($B$16:$B1365&lt;&gt;""),$B$16:$B1365), [1]Лист1!$C$1209:$D$2016, 2, 0),
  IF(LOOKUP(2,1/($R$16:$R1365&lt;&gt;""),$R$16:$R1365)="12.2028",
    VLOOKUP(LOOKUP(2,1/($B$16:$B1365&lt;&gt;""),$B$16:$B1365), [1]Лист1!$C$2020:$D$2907, 2, 0),
  ""))), "")</f>
        <v>37229526.5</v>
      </c>
      <c r="P1365" s="211">
        <f t="shared" si="437"/>
        <v>6997.6366934195439</v>
      </c>
      <c r="Q1365" s="211">
        <v>9673</v>
      </c>
      <c r="R1365" s="218" t="s">
        <v>563</v>
      </c>
    </row>
    <row r="1366" spans="1:21" s="21" customFormat="1" ht="30" customHeight="1" x14ac:dyDescent="0.25">
      <c r="A1366" s="212">
        <f>IF(B1366&lt;&gt;"",MAX(A$1:A1365)+1,"")</f>
        <v>1236</v>
      </c>
      <c r="B1366" s="223" t="s">
        <v>2664</v>
      </c>
      <c r="C1366" s="213">
        <v>1994</v>
      </c>
      <c r="D1366" s="212" t="s">
        <v>1844</v>
      </c>
      <c r="E1366" s="213" t="s">
        <v>16</v>
      </c>
      <c r="F1366" s="212">
        <v>9</v>
      </c>
      <c r="G1366" s="212">
        <v>1</v>
      </c>
      <c r="H1366" s="211">
        <v>4433</v>
      </c>
      <c r="I1366" s="211">
        <v>228.2</v>
      </c>
      <c r="J1366" s="211">
        <v>3238.8</v>
      </c>
      <c r="K1366" s="211">
        <f t="shared" ref="K1366:K1367" si="440">SUM(L1366:O1366)</f>
        <v>3736677.44</v>
      </c>
      <c r="L1366" s="211">
        <v>0</v>
      </c>
      <c r="M1366" s="211">
        <v>0</v>
      </c>
      <c r="N1366" s="211">
        <v>0</v>
      </c>
      <c r="O1366" s="211">
        <f>IFERROR(
  IF(LOOKUP(2,1/($R$16:$R1366&lt;&gt;""),$R$16:$R1366)="12.2026",
    VLOOKUP(LOOKUP(2,1/($B$16:$B1366&lt;&gt;""),$B$16:$B1366), [1]Лист1!$C$12:$D$1205, 2, 0),
  IF(LOOKUP(2,1/($R$16:$R1366&lt;&gt;""),$R$16:$R1366)="12.2027",
    VLOOKUP(LOOKUP(2,1/($B$16:$B1366&lt;&gt;""),$B$16:$B1366), [1]Лист1!$C$1209:$D$2016, 2, 0),
  IF(LOOKUP(2,1/($R$16:$R1366&lt;&gt;""),$R$16:$R1366)="12.2028",
    VLOOKUP(LOOKUP(2,1/($B$16:$B1366&lt;&gt;""),$B$16:$B1366), [1]Лист1!$C$2020:$D$2907, 2, 0),
  ""))), "")</f>
        <v>3736677.44</v>
      </c>
      <c r="P1366" s="211">
        <f t="shared" ref="P1366:P1367" si="441">K1366/H1366</f>
        <v>842.92295059778928</v>
      </c>
      <c r="Q1366" s="211">
        <v>9673</v>
      </c>
      <c r="R1366" s="218" t="s">
        <v>563</v>
      </c>
      <c r="S1366" s="38"/>
      <c r="T1366" s="20"/>
      <c r="U1366" s="20"/>
    </row>
    <row r="1367" spans="1:21" ht="30" customHeight="1" x14ac:dyDescent="0.25">
      <c r="A1367" s="212">
        <f>IF(B1367&lt;&gt;"",MAX(A$1:A1366)+1,"")</f>
        <v>1237</v>
      </c>
      <c r="B1367" s="223" t="s">
        <v>513</v>
      </c>
      <c r="C1367" s="212">
        <v>1939</v>
      </c>
      <c r="D1367" s="212" t="s">
        <v>1844</v>
      </c>
      <c r="E1367" s="213" t="s">
        <v>16</v>
      </c>
      <c r="F1367" s="210">
        <v>4</v>
      </c>
      <c r="G1367" s="210">
        <v>4</v>
      </c>
      <c r="H1367" s="211">
        <v>6786.35</v>
      </c>
      <c r="I1367" s="211">
        <v>217.4</v>
      </c>
      <c r="J1367" s="211">
        <v>4499.38</v>
      </c>
      <c r="K1367" s="211">
        <f t="shared" si="440"/>
        <v>26001002.400000002</v>
      </c>
      <c r="L1367" s="211">
        <v>0</v>
      </c>
      <c r="M1367" s="211">
        <v>0</v>
      </c>
      <c r="N1367" s="211">
        <v>0</v>
      </c>
      <c r="O1367" s="211">
        <f>IFERROR(
  IF(LOOKUP(2,1/($R$16:$R1367&lt;&gt;""),$R$16:$R1367)="12.2026",
    VLOOKUP(LOOKUP(2,1/($B$16:$B1367&lt;&gt;""),$B$16:$B1367), [1]Лист1!$C$12:$D$1205, 2, 0),
  IF(LOOKUP(2,1/($R$16:$R1367&lt;&gt;""),$R$16:$R1367)="12.2027",
    VLOOKUP(LOOKUP(2,1/($B$16:$B1367&lt;&gt;""),$B$16:$B1367), [1]Лист1!$C$1209:$D$2016, 2, 0),
  IF(LOOKUP(2,1/($R$16:$R1367&lt;&gt;""),$R$16:$R1367)="12.2028",
    VLOOKUP(LOOKUP(2,1/($B$16:$B1367&lt;&gt;""),$B$16:$B1367), [1]Лист1!$C$2020:$D$2907, 2, 0),
  ""))), "")</f>
        <v>26001002.400000002</v>
      </c>
      <c r="P1367" s="211">
        <f t="shared" si="441"/>
        <v>3831.3677308125871</v>
      </c>
      <c r="Q1367" s="211">
        <v>9673</v>
      </c>
      <c r="R1367" s="218" t="s">
        <v>564</v>
      </c>
      <c r="S1367" s="48"/>
    </row>
    <row r="1368" spans="1:21" ht="30" customHeight="1" x14ac:dyDescent="0.25">
      <c r="A1368" s="309">
        <f>IF(B1368&lt;&gt;"",MAX(A$1:A1367)+1,"")</f>
        <v>1238</v>
      </c>
      <c r="B1368" s="317" t="s">
        <v>173</v>
      </c>
      <c r="C1368" s="313">
        <v>1965</v>
      </c>
      <c r="D1368" s="309" t="s">
        <v>1844</v>
      </c>
      <c r="E1368" s="313" t="s">
        <v>16</v>
      </c>
      <c r="F1368" s="309">
        <v>5</v>
      </c>
      <c r="G1368" s="309">
        <v>2</v>
      </c>
      <c r="H1368" s="311">
        <v>2201.91</v>
      </c>
      <c r="I1368" s="311">
        <v>115.2</v>
      </c>
      <c r="J1368" s="311">
        <v>1504.72</v>
      </c>
      <c r="K1368" s="211">
        <f t="shared" ref="K1368:K1372" si="442">SUM(L1368:O1368)</f>
        <v>6872184.29</v>
      </c>
      <c r="L1368" s="211">
        <v>0</v>
      </c>
      <c r="M1368" s="211">
        <v>0</v>
      </c>
      <c r="N1368" s="211">
        <v>0</v>
      </c>
      <c r="O1368" s="211">
        <f>IFERROR(
  IF(LOOKUP(2,1/($R$16:$R1368&lt;&gt;""),$R$16:$R1368)="12.2026",
    VLOOKUP(LOOKUP(2,1/($B$16:$B1368&lt;&gt;""),$B$16:$B1368), [1]Лист1!$C$12:$D$1205, 2, 0),
  IF(LOOKUP(2,1/($R$16:$R1368&lt;&gt;""),$R$16:$R1368)="12.2027",
    VLOOKUP(LOOKUP(2,1/($B$16:$B1368&lt;&gt;""),$B$16:$B1368), [1]Лист1!$C$1209:$D$2016, 2, 0),
  IF(LOOKUP(2,1/($R$16:$R1368&lt;&gt;""),$R$16:$R1368)="12.2028",
    VLOOKUP(LOOKUP(2,1/($B$16:$B1368&lt;&gt;""),$B$16:$B1368), [1]Лист1!$C$2020:$D$2907, 2, 0),
  ""))), "")</f>
        <v>6872184.29</v>
      </c>
      <c r="P1368" s="211">
        <f t="shared" ref="P1368" si="443">K1368/H1368</f>
        <v>3121.0105272240921</v>
      </c>
      <c r="Q1368" s="211">
        <v>9673</v>
      </c>
      <c r="R1368" s="218" t="s">
        <v>565</v>
      </c>
      <c r="S1368" s="48"/>
    </row>
    <row r="1369" spans="1:21" s="33" customFormat="1" ht="30" customHeight="1" x14ac:dyDescent="0.25">
      <c r="A1369" s="310"/>
      <c r="B1369" s="318"/>
      <c r="C1369" s="314"/>
      <c r="D1369" s="310"/>
      <c r="E1369" s="314"/>
      <c r="F1369" s="310"/>
      <c r="G1369" s="310"/>
      <c r="H1369" s="312"/>
      <c r="I1369" s="312"/>
      <c r="J1369" s="312"/>
      <c r="K1369" s="211">
        <f t="shared" ref="K1369" si="444">SUM(L1369:O1369)</f>
        <v>5363930</v>
      </c>
      <c r="L1369" s="211">
        <v>0</v>
      </c>
      <c r="M1369" s="211">
        <v>0</v>
      </c>
      <c r="N1369" s="211">
        <v>0</v>
      </c>
      <c r="O1369" s="211">
        <f>IFERROR(
  IF(LOOKUP(2,1/($R$16:$R1369&lt;&gt;""),$R$16:$R1369)="12.2026",
    VLOOKUP(LOOKUP(2,1/($B$16:$B1369&lt;&gt;""),$B$16:$B1369), [1]Лист1!$C$12:$D$1205, 2, 0),
  IF(LOOKUP(2,1/($R$16:$R1369&lt;&gt;""),$R$16:$R1369)="12.2027",
    VLOOKUP(LOOKUP(2,1/($B$16:$B1369&lt;&gt;""),$B$16:$B1369), [1]Лист1!$C$1209:$D$2016, 2, 0),
  IF(LOOKUP(2,1/($R$16:$R1369&lt;&gt;""),$R$16:$R1369)="12.2028",
    VLOOKUP(LOOKUP(2,1/($B$16:$B1369&lt;&gt;""),$B$16:$B1369), [1]Лист1!$C$2020:$D$2907, 2, 0),
  ""))), "")</f>
        <v>5363930</v>
      </c>
      <c r="P1369" s="211">
        <f>K1369/H1368</f>
        <v>2436.0350786362751</v>
      </c>
      <c r="Q1369" s="237">
        <v>9673</v>
      </c>
      <c r="R1369" s="30" t="s">
        <v>563</v>
      </c>
      <c r="S1369" s="32"/>
      <c r="T1369" s="32"/>
      <c r="U1369" s="32"/>
    </row>
    <row r="1370" spans="1:21" s="21" customFormat="1" ht="30" customHeight="1" x14ac:dyDescent="0.25">
      <c r="A1370" s="212">
        <f>IF(B1370&lt;&gt;"",MAX(A$1:A1369)+1,"")</f>
        <v>1239</v>
      </c>
      <c r="B1370" s="223" t="s">
        <v>1512</v>
      </c>
      <c r="C1370" s="213">
        <v>1971</v>
      </c>
      <c r="D1370" s="212" t="s">
        <v>1844</v>
      </c>
      <c r="E1370" s="213" t="s">
        <v>16</v>
      </c>
      <c r="F1370" s="210">
        <v>5</v>
      </c>
      <c r="G1370" s="210">
        <v>2</v>
      </c>
      <c r="H1370" s="211">
        <v>2945.91</v>
      </c>
      <c r="I1370" s="211">
        <v>90.4</v>
      </c>
      <c r="J1370" s="211">
        <v>1778.4</v>
      </c>
      <c r="K1370" s="211">
        <f t="shared" si="442"/>
        <v>21307224.449999999</v>
      </c>
      <c r="L1370" s="211">
        <v>0</v>
      </c>
      <c r="M1370" s="211">
        <v>0</v>
      </c>
      <c r="N1370" s="211">
        <v>0</v>
      </c>
      <c r="O1370" s="211">
        <f>IFERROR(
  IF(LOOKUP(2,1/($R$16:$R1370&lt;&gt;""),$R$16:$R1370)="12.2026",
    VLOOKUP(LOOKUP(2,1/($B$16:$B1370&lt;&gt;""),$B$16:$B1370), [1]Лист1!$C$12:$D$1205, 2, 0),
  IF(LOOKUP(2,1/($R$16:$R1370&lt;&gt;""),$R$16:$R1370)="12.2027",
    VLOOKUP(LOOKUP(2,1/($B$16:$B1370&lt;&gt;""),$B$16:$B1370), [1]Лист1!$C$1209:$D$2016, 2, 0),
  IF(LOOKUP(2,1/($R$16:$R1370&lt;&gt;""),$R$16:$R1370)="12.2028",
    VLOOKUP(LOOKUP(2,1/($B$16:$B1370&lt;&gt;""),$B$16:$B1370), [1]Лист1!$C$2020:$D$2907, 2, 0),
  ""))), "")</f>
        <v>21307224.449999999</v>
      </c>
      <c r="P1370" s="211">
        <f t="shared" ref="P1370:P1414" si="445">K1370/H1370</f>
        <v>7232.8158192205465</v>
      </c>
      <c r="Q1370" s="211">
        <v>9673</v>
      </c>
      <c r="R1370" s="218" t="s">
        <v>563</v>
      </c>
      <c r="S1370" s="38"/>
      <c r="T1370" s="20"/>
      <c r="U1370" s="20"/>
    </row>
    <row r="1371" spans="1:21" ht="30" customHeight="1" x14ac:dyDescent="0.25">
      <c r="A1371" s="309">
        <f>IF(B1371&lt;&gt;"",MAX(A$1:A1370)+1,"")</f>
        <v>1240</v>
      </c>
      <c r="B1371" s="317" t="s">
        <v>174</v>
      </c>
      <c r="C1371" s="313">
        <v>1965</v>
      </c>
      <c r="D1371" s="309" t="s">
        <v>1844</v>
      </c>
      <c r="E1371" s="313" t="s">
        <v>16</v>
      </c>
      <c r="F1371" s="309">
        <v>5</v>
      </c>
      <c r="G1371" s="309">
        <v>2</v>
      </c>
      <c r="H1371" s="311">
        <v>2631.49</v>
      </c>
      <c r="I1371" s="311">
        <v>0</v>
      </c>
      <c r="J1371" s="311">
        <v>1606.54</v>
      </c>
      <c r="K1371" s="211">
        <f t="shared" si="442"/>
        <v>15468615.639999999</v>
      </c>
      <c r="L1371" s="211">
        <v>0</v>
      </c>
      <c r="M1371" s="211">
        <v>0</v>
      </c>
      <c r="N1371" s="211">
        <v>0</v>
      </c>
      <c r="O1371" s="211">
        <f>IFERROR(
  IF(LOOKUP(2,1/($R$16:$R1371&lt;&gt;""),$R$16:$R1371)="12.2026",
    VLOOKUP(LOOKUP(2,1/($B$16:$B1371&lt;&gt;""),$B$16:$B1371), [1]Лист1!$C$12:$D$1205, 2, 0),
  IF(LOOKUP(2,1/($R$16:$R1371&lt;&gt;""),$R$16:$R1371)="12.2027",
    VLOOKUP(LOOKUP(2,1/($B$16:$B1371&lt;&gt;""),$B$16:$B1371), [1]Лист1!$C$1209:$D$2016, 2, 0),
  IF(LOOKUP(2,1/($R$16:$R1371&lt;&gt;""),$R$16:$R1371)="12.2028",
    VLOOKUP(LOOKUP(2,1/($B$16:$B1371&lt;&gt;""),$B$16:$B1371), [1]Лист1!$C$2020:$D$2907, 2, 0),
  ""))), "")</f>
        <v>15468615.639999999</v>
      </c>
      <c r="P1371" s="211">
        <f t="shared" si="445"/>
        <v>5878.2726288148542</v>
      </c>
      <c r="Q1371" s="211">
        <v>9673</v>
      </c>
      <c r="R1371" s="218" t="s">
        <v>565</v>
      </c>
      <c r="S1371" s="49"/>
      <c r="T1371" s="49"/>
      <c r="U1371" s="49"/>
    </row>
    <row r="1372" spans="1:21" s="33" customFormat="1" ht="30" customHeight="1" x14ac:dyDescent="0.25">
      <c r="A1372" s="310"/>
      <c r="B1372" s="318"/>
      <c r="C1372" s="314"/>
      <c r="D1372" s="310"/>
      <c r="E1372" s="314"/>
      <c r="F1372" s="310"/>
      <c r="G1372" s="310"/>
      <c r="H1372" s="312"/>
      <c r="I1372" s="312"/>
      <c r="J1372" s="312"/>
      <c r="K1372" s="211">
        <f t="shared" si="442"/>
        <v>5401440</v>
      </c>
      <c r="L1372" s="211">
        <v>0</v>
      </c>
      <c r="M1372" s="211">
        <v>0</v>
      </c>
      <c r="N1372" s="211">
        <v>0</v>
      </c>
      <c r="O1372" s="211">
        <f>IFERROR(
  IF(LOOKUP(2,1/($R$16:$R1372&lt;&gt;""),$R$16:$R1372)="12.2026",
    VLOOKUP(LOOKUP(2,1/($B$16:$B1372&lt;&gt;""),$B$16:$B1372), [1]Лист1!$C$12:$D$1205, 2, 0),
  IF(LOOKUP(2,1/($R$16:$R1372&lt;&gt;""),$R$16:$R1372)="12.2027",
    VLOOKUP(LOOKUP(2,1/($B$16:$B1372&lt;&gt;""),$B$16:$B1372), [1]Лист1!$C$1209:$D$2016, 2, 0),
  IF(LOOKUP(2,1/($R$16:$R1372&lt;&gt;""),$R$16:$R1372)="12.2028",
    VLOOKUP(LOOKUP(2,1/($B$16:$B1372&lt;&gt;""),$B$16:$B1372), [1]Лист1!$C$2020:$D$2907, 2, 0),
  ""))), "")</f>
        <v>5401440</v>
      </c>
      <c r="P1372" s="211">
        <f>K1372/H1371</f>
        <v>2052.6165784403515</v>
      </c>
      <c r="Q1372" s="237">
        <v>9673</v>
      </c>
      <c r="R1372" s="30" t="s">
        <v>563</v>
      </c>
      <c r="S1372" s="32"/>
      <c r="T1372" s="32"/>
      <c r="U1372" s="32"/>
    </row>
    <row r="1373" spans="1:21" ht="30" customHeight="1" x14ac:dyDescent="0.25">
      <c r="A1373" s="212">
        <f>IF(B1373&lt;&gt;"",MAX(A$1:A1372)+1,"")</f>
        <v>1241</v>
      </c>
      <c r="B1373" s="223" t="s">
        <v>1896</v>
      </c>
      <c r="C1373" s="56">
        <v>1979</v>
      </c>
      <c r="D1373" s="212" t="s">
        <v>1844</v>
      </c>
      <c r="E1373" s="212" t="s">
        <v>16</v>
      </c>
      <c r="F1373" s="210">
        <v>12</v>
      </c>
      <c r="G1373" s="210">
        <v>1</v>
      </c>
      <c r="H1373" s="211">
        <v>5637.4</v>
      </c>
      <c r="I1373" s="211">
        <v>138.80000000000001</v>
      </c>
      <c r="J1373" s="211">
        <v>3963</v>
      </c>
      <c r="K1373" s="211">
        <f t="shared" ref="K1373:K1380" si="446">SUM(L1373:O1373)</f>
        <v>7277432.6699999999</v>
      </c>
      <c r="L1373" s="211">
        <v>0</v>
      </c>
      <c r="M1373" s="211">
        <v>0</v>
      </c>
      <c r="N1373" s="211">
        <v>0</v>
      </c>
      <c r="O1373" s="211">
        <f>IFERROR(
  IF(LOOKUP(2,1/($R$16:$R1373&lt;&gt;""),$R$16:$R1373)="12.2026",
    VLOOKUP(LOOKUP(2,1/($B$16:$B1373&lt;&gt;""),$B$16:$B1373), [1]Лист1!$C$12:$D$1205, 2, 0),
  IF(LOOKUP(2,1/($R$16:$R1373&lt;&gt;""),$R$16:$R1373)="12.2027",
    VLOOKUP(LOOKUP(2,1/($B$16:$B1373&lt;&gt;""),$B$16:$B1373), [1]Лист1!$C$1209:$D$2016, 2, 0),
  IF(LOOKUP(2,1/($R$16:$R1373&lt;&gt;""),$R$16:$R1373)="12.2028",
    VLOOKUP(LOOKUP(2,1/($B$16:$B1373&lt;&gt;""),$B$16:$B1373), [1]Лист1!$C$2020:$D$2907, 2, 0),
  ""))), "")</f>
        <v>7277432.6699999999</v>
      </c>
      <c r="P1373" s="211">
        <f t="shared" ref="P1373:P1380" si="447">K1373/H1373</f>
        <v>1290.9200464753255</v>
      </c>
      <c r="Q1373" s="211">
        <v>9673</v>
      </c>
      <c r="R1373" s="218" t="s">
        <v>565</v>
      </c>
    </row>
    <row r="1374" spans="1:21" ht="30" customHeight="1" x14ac:dyDescent="0.25">
      <c r="A1374" s="212">
        <f>IF(B1374&lt;&gt;"",MAX(A$1:A1373)+1,"")</f>
        <v>1242</v>
      </c>
      <c r="B1374" s="223" t="s">
        <v>1897</v>
      </c>
      <c r="C1374" s="56">
        <v>1983</v>
      </c>
      <c r="D1374" s="212" t="s">
        <v>1844</v>
      </c>
      <c r="E1374" s="212" t="s">
        <v>16</v>
      </c>
      <c r="F1374" s="210">
        <v>12</v>
      </c>
      <c r="G1374" s="210">
        <v>1</v>
      </c>
      <c r="H1374" s="211">
        <v>5596.3</v>
      </c>
      <c r="I1374" s="211">
        <v>19.2</v>
      </c>
      <c r="J1374" s="211">
        <v>9923.6</v>
      </c>
      <c r="K1374" s="211">
        <f t="shared" si="446"/>
        <v>7281155.4100000001</v>
      </c>
      <c r="L1374" s="211">
        <v>0</v>
      </c>
      <c r="M1374" s="211">
        <v>0</v>
      </c>
      <c r="N1374" s="211">
        <v>0</v>
      </c>
      <c r="O1374" s="211">
        <f>IFERROR(
  IF(LOOKUP(2,1/($R$16:$R1374&lt;&gt;""),$R$16:$R1374)="12.2026",
    VLOOKUP(LOOKUP(2,1/($B$16:$B1374&lt;&gt;""),$B$16:$B1374), [1]Лист1!$C$12:$D$1205, 2, 0),
  IF(LOOKUP(2,1/($R$16:$R1374&lt;&gt;""),$R$16:$R1374)="12.2027",
    VLOOKUP(LOOKUP(2,1/($B$16:$B1374&lt;&gt;""),$B$16:$B1374), [1]Лист1!$C$1209:$D$2016, 2, 0),
  IF(LOOKUP(2,1/($R$16:$R1374&lt;&gt;""),$R$16:$R1374)="12.2028",
    VLOOKUP(LOOKUP(2,1/($B$16:$B1374&lt;&gt;""),$B$16:$B1374), [1]Лист1!$C$2020:$D$2907, 2, 0),
  ""))), "")</f>
        <v>7281155.4100000001</v>
      </c>
      <c r="P1374" s="211">
        <f t="shared" si="447"/>
        <v>1301.065956078123</v>
      </c>
      <c r="Q1374" s="211">
        <v>9673</v>
      </c>
      <c r="R1374" s="218" t="s">
        <v>565</v>
      </c>
    </row>
    <row r="1375" spans="1:21" s="33" customFormat="1" ht="30" customHeight="1" x14ac:dyDescent="0.25">
      <c r="A1375" s="212">
        <f>IF(B1375&lt;&gt;"",MAX(A$1:A1374)+1,"")</f>
        <v>1243</v>
      </c>
      <c r="B1375" s="223" t="s">
        <v>2160</v>
      </c>
      <c r="C1375" s="210" t="s">
        <v>2327</v>
      </c>
      <c r="D1375" s="212" t="s">
        <v>1844</v>
      </c>
      <c r="E1375" s="210" t="s">
        <v>16</v>
      </c>
      <c r="F1375" s="210">
        <v>9</v>
      </c>
      <c r="G1375" s="210">
        <v>6</v>
      </c>
      <c r="H1375" s="211">
        <v>20174.900000000001</v>
      </c>
      <c r="I1375" s="211">
        <v>0</v>
      </c>
      <c r="J1375" s="211">
        <v>19901</v>
      </c>
      <c r="K1375" s="211">
        <f t="shared" si="446"/>
        <v>14340000</v>
      </c>
      <c r="L1375" s="211">
        <v>0</v>
      </c>
      <c r="M1375" s="211">
        <v>0</v>
      </c>
      <c r="N1375" s="211">
        <v>0</v>
      </c>
      <c r="O1375" s="211">
        <f>IFERROR(
  IF(LOOKUP(2,1/($R$16:$R1375&lt;&gt;""),$R$16:$R1375)="12.2026",
    VLOOKUP(LOOKUP(2,1/($B$16:$B1375&lt;&gt;""),$B$16:$B1375), [1]Лист1!$C$12:$D$1205, 2, 0),
  IF(LOOKUP(2,1/($R$16:$R1375&lt;&gt;""),$R$16:$R1375)="12.2027",
    VLOOKUP(LOOKUP(2,1/($B$16:$B1375&lt;&gt;""),$B$16:$B1375), [1]Лист1!$C$1209:$D$2016, 2, 0),
  IF(LOOKUP(2,1/($R$16:$R1375&lt;&gt;""),$R$16:$R1375)="12.2028",
    VLOOKUP(LOOKUP(2,1/($B$16:$B1375&lt;&gt;""),$B$16:$B1375), [1]Лист1!$C$2020:$D$2907, 2, 0),
  ""))), "")</f>
        <v>14340000</v>
      </c>
      <c r="P1375" s="211">
        <f t="shared" si="447"/>
        <v>710.78419223887101</v>
      </c>
      <c r="Q1375" s="211">
        <v>9673</v>
      </c>
      <c r="R1375" s="30" t="s">
        <v>565</v>
      </c>
      <c r="S1375" s="32"/>
      <c r="T1375" s="32"/>
      <c r="U1375" s="32"/>
    </row>
    <row r="1376" spans="1:21" ht="30" customHeight="1" x14ac:dyDescent="0.25">
      <c r="A1376" s="212">
        <f>IF(B1376&lt;&gt;"",MAX(A$1:A1375)+1,"")</f>
        <v>1244</v>
      </c>
      <c r="B1376" s="223" t="s">
        <v>2026</v>
      </c>
      <c r="C1376" s="56">
        <v>1988</v>
      </c>
      <c r="D1376" s="212" t="s">
        <v>1844</v>
      </c>
      <c r="E1376" s="212" t="s">
        <v>16</v>
      </c>
      <c r="F1376" s="210">
        <v>12</v>
      </c>
      <c r="G1376" s="210">
        <v>1</v>
      </c>
      <c r="H1376" s="211">
        <v>5520.3</v>
      </c>
      <c r="I1376" s="211">
        <v>6.6</v>
      </c>
      <c r="J1376" s="211">
        <v>3953.2</v>
      </c>
      <c r="K1376" s="211">
        <f t="shared" si="446"/>
        <v>7276783.9500000002</v>
      </c>
      <c r="L1376" s="211">
        <v>0</v>
      </c>
      <c r="M1376" s="211">
        <v>0</v>
      </c>
      <c r="N1376" s="211">
        <v>0</v>
      </c>
      <c r="O1376" s="211">
        <f>IFERROR(
  IF(LOOKUP(2,1/($R$16:$R1376&lt;&gt;""),$R$16:$R1376)="12.2026",
    VLOOKUP(LOOKUP(2,1/($B$16:$B1376&lt;&gt;""),$B$16:$B1376), [1]Лист1!$C$12:$D$1205, 2, 0),
  IF(LOOKUP(2,1/($R$16:$R1376&lt;&gt;""),$R$16:$R1376)="12.2027",
    VLOOKUP(LOOKUP(2,1/($B$16:$B1376&lt;&gt;""),$B$16:$B1376), [1]Лист1!$C$1209:$D$2016, 2, 0),
  IF(LOOKUP(2,1/($R$16:$R1376&lt;&gt;""),$R$16:$R1376)="12.2028",
    VLOOKUP(LOOKUP(2,1/($B$16:$B1376&lt;&gt;""),$B$16:$B1376), [1]Лист1!$C$2020:$D$2907, 2, 0),
  ""))), "")</f>
        <v>7276783.9500000002</v>
      </c>
      <c r="P1376" s="211">
        <f t="shared" si="447"/>
        <v>1318.1863213955762</v>
      </c>
      <c r="Q1376" s="211">
        <v>9673</v>
      </c>
      <c r="R1376" s="218" t="s">
        <v>564</v>
      </c>
    </row>
    <row r="1377" spans="1:21" ht="30" customHeight="1" x14ac:dyDescent="0.25">
      <c r="A1377" s="212">
        <f>IF(B1377&lt;&gt;"",MAX(A$1:A1376)+1,"")</f>
        <v>1245</v>
      </c>
      <c r="B1377" s="223" t="s">
        <v>1898</v>
      </c>
      <c r="C1377" s="56">
        <v>1982</v>
      </c>
      <c r="D1377" s="212" t="s">
        <v>1844</v>
      </c>
      <c r="E1377" s="212" t="s">
        <v>16</v>
      </c>
      <c r="F1377" s="210">
        <v>9</v>
      </c>
      <c r="G1377" s="210">
        <v>2</v>
      </c>
      <c r="H1377" s="211">
        <v>5998.7</v>
      </c>
      <c r="I1377" s="211">
        <v>794.3</v>
      </c>
      <c r="J1377" s="211">
        <v>3381.4</v>
      </c>
      <c r="K1377" s="211">
        <f t="shared" si="446"/>
        <v>7245395.3399999999</v>
      </c>
      <c r="L1377" s="211">
        <v>0</v>
      </c>
      <c r="M1377" s="211">
        <v>0</v>
      </c>
      <c r="N1377" s="211">
        <v>0</v>
      </c>
      <c r="O1377" s="211">
        <f>IFERROR(
  IF(LOOKUP(2,1/($R$16:$R1377&lt;&gt;""),$R$16:$R1377)="12.2026",
    VLOOKUP(LOOKUP(2,1/($B$16:$B1377&lt;&gt;""),$B$16:$B1377), [1]Лист1!$C$12:$D$1205, 2, 0),
  IF(LOOKUP(2,1/($R$16:$R1377&lt;&gt;""),$R$16:$R1377)="12.2027",
    VLOOKUP(LOOKUP(2,1/($B$16:$B1377&lt;&gt;""),$B$16:$B1377), [1]Лист1!$C$1209:$D$2016, 2, 0),
  IF(LOOKUP(2,1/($R$16:$R1377&lt;&gt;""),$R$16:$R1377)="12.2028",
    VLOOKUP(LOOKUP(2,1/($B$16:$B1377&lt;&gt;""),$B$16:$B1377), [1]Лист1!$C$2020:$D$2907, 2, 0),
  ""))), "")</f>
        <v>7245395.3399999999</v>
      </c>
      <c r="P1377" s="211">
        <f t="shared" si="447"/>
        <v>1207.8275859769617</v>
      </c>
      <c r="Q1377" s="211">
        <v>9673</v>
      </c>
      <c r="R1377" s="218" t="s">
        <v>565</v>
      </c>
    </row>
    <row r="1378" spans="1:21" s="33" customFormat="1" ht="30" customHeight="1" x14ac:dyDescent="0.25">
      <c r="A1378" s="212">
        <f>IF(B1378&lt;&gt;"",MAX(A$1:A1377)+1,"")</f>
        <v>1246</v>
      </c>
      <c r="B1378" s="223" t="s">
        <v>2161</v>
      </c>
      <c r="C1378" s="210">
        <v>1984</v>
      </c>
      <c r="D1378" s="212" t="s">
        <v>1844</v>
      </c>
      <c r="E1378" s="210" t="s">
        <v>16</v>
      </c>
      <c r="F1378" s="210">
        <v>9</v>
      </c>
      <c r="G1378" s="210">
        <v>2</v>
      </c>
      <c r="H1378" s="211">
        <v>5965.7</v>
      </c>
      <c r="I1378" s="211">
        <v>34.4</v>
      </c>
      <c r="J1378" s="211">
        <v>2082.5</v>
      </c>
      <c r="K1378" s="211">
        <f t="shared" si="446"/>
        <v>7270000</v>
      </c>
      <c r="L1378" s="211">
        <v>0</v>
      </c>
      <c r="M1378" s="211">
        <v>0</v>
      </c>
      <c r="N1378" s="211">
        <v>0</v>
      </c>
      <c r="O1378" s="211">
        <f>IFERROR(
  IF(LOOKUP(2,1/($R$16:$R1378&lt;&gt;""),$R$16:$R1378)="12.2026",
    VLOOKUP(LOOKUP(2,1/($B$16:$B1378&lt;&gt;""),$B$16:$B1378), [1]Лист1!$C$12:$D$1205, 2, 0),
  IF(LOOKUP(2,1/($R$16:$R1378&lt;&gt;""),$R$16:$R1378)="12.2027",
    VLOOKUP(LOOKUP(2,1/($B$16:$B1378&lt;&gt;""),$B$16:$B1378), [1]Лист1!$C$1209:$D$2016, 2, 0),
  IF(LOOKUP(2,1/($R$16:$R1378&lt;&gt;""),$R$16:$R1378)="12.2028",
    VLOOKUP(LOOKUP(2,1/($B$16:$B1378&lt;&gt;""),$B$16:$B1378), [1]Лист1!$C$2020:$D$2907, 2, 0),
  ""))), "")</f>
        <v>7270000</v>
      </c>
      <c r="P1378" s="211">
        <f t="shared" si="447"/>
        <v>1218.6331863821513</v>
      </c>
      <c r="Q1378" s="211">
        <v>9673</v>
      </c>
      <c r="R1378" s="30" t="s">
        <v>565</v>
      </c>
      <c r="S1378" s="32"/>
      <c r="T1378" s="32"/>
      <c r="U1378" s="32"/>
    </row>
    <row r="1379" spans="1:21" s="33" customFormat="1" ht="30" customHeight="1" x14ac:dyDescent="0.25">
      <c r="A1379" s="212">
        <f>IF(B1379&lt;&gt;"",MAX(A$1:A1378)+1,"")</f>
        <v>1247</v>
      </c>
      <c r="B1379" s="223" t="s">
        <v>2549</v>
      </c>
      <c r="C1379" s="213">
        <v>1979</v>
      </c>
      <c r="D1379" s="212" t="s">
        <v>1844</v>
      </c>
      <c r="E1379" s="213" t="s">
        <v>16</v>
      </c>
      <c r="F1379" s="210">
        <v>9</v>
      </c>
      <c r="G1379" s="210">
        <v>2</v>
      </c>
      <c r="H1379" s="237">
        <v>6005</v>
      </c>
      <c r="I1379" s="237">
        <v>0</v>
      </c>
      <c r="J1379" s="237">
        <v>1606.54</v>
      </c>
      <c r="K1379" s="211">
        <f t="shared" si="446"/>
        <v>7255986.6699999999</v>
      </c>
      <c r="L1379" s="211">
        <v>0</v>
      </c>
      <c r="M1379" s="211">
        <v>0</v>
      </c>
      <c r="N1379" s="211">
        <v>0</v>
      </c>
      <c r="O1379" s="211">
        <f>IFERROR(
  IF(LOOKUP(2,1/($R$16:$R1379&lt;&gt;""),$R$16:$R1379)="12.2026",
    VLOOKUP(LOOKUP(2,1/($B$16:$B1379&lt;&gt;""),$B$16:$B1379), [1]Лист1!$C$12:$D$1205, 2, 0),
  IF(LOOKUP(2,1/($R$16:$R1379&lt;&gt;""),$R$16:$R1379)="12.2027",
    VLOOKUP(LOOKUP(2,1/($B$16:$B1379&lt;&gt;""),$B$16:$B1379), [1]Лист1!$C$1209:$D$2016, 2, 0),
  IF(LOOKUP(2,1/($R$16:$R1379&lt;&gt;""),$R$16:$R1379)="12.2028",
    VLOOKUP(LOOKUP(2,1/($B$16:$B1379&lt;&gt;""),$B$16:$B1379), [1]Лист1!$C$2020:$D$2907, 2, 0),
  ""))), "")</f>
        <v>7255986.6699999999</v>
      </c>
      <c r="P1379" s="211">
        <f t="shared" si="447"/>
        <v>1208.324174854288</v>
      </c>
      <c r="Q1379" s="211">
        <v>9673</v>
      </c>
      <c r="R1379" s="30" t="s">
        <v>563</v>
      </c>
      <c r="S1379" s="32"/>
      <c r="T1379" s="32"/>
      <c r="U1379" s="32"/>
    </row>
    <row r="1380" spans="1:21" ht="30" customHeight="1" x14ac:dyDescent="0.25">
      <c r="A1380" s="212">
        <f>IF(B1380&lt;&gt;"",MAX(A$1:A1379)+1,"")</f>
        <v>1248</v>
      </c>
      <c r="B1380" s="223" t="s">
        <v>1510</v>
      </c>
      <c r="C1380" s="213">
        <v>1975</v>
      </c>
      <c r="D1380" s="212" t="s">
        <v>1844</v>
      </c>
      <c r="E1380" s="213" t="s">
        <v>16</v>
      </c>
      <c r="F1380" s="210">
        <v>9</v>
      </c>
      <c r="G1380" s="210">
        <v>1</v>
      </c>
      <c r="H1380" s="211">
        <v>2751.1</v>
      </c>
      <c r="I1380" s="211">
        <v>887.5</v>
      </c>
      <c r="J1380" s="211">
        <v>2062</v>
      </c>
      <c r="K1380" s="211">
        <f t="shared" si="446"/>
        <v>15191884.5</v>
      </c>
      <c r="L1380" s="211">
        <v>0</v>
      </c>
      <c r="M1380" s="211">
        <v>0</v>
      </c>
      <c r="N1380" s="211">
        <v>0</v>
      </c>
      <c r="O1380" s="211">
        <f>IFERROR(
  IF(LOOKUP(2,1/($R$16:$R1380&lt;&gt;""),$R$16:$R1380)="12.2026",
    VLOOKUP(LOOKUP(2,1/($B$16:$B1380&lt;&gt;""),$B$16:$B1380), [1]Лист1!$C$12:$D$1205, 2, 0),
  IF(LOOKUP(2,1/($R$16:$R1380&lt;&gt;""),$R$16:$R1380)="12.2027",
    VLOOKUP(LOOKUP(2,1/($B$16:$B1380&lt;&gt;""),$B$16:$B1380), [1]Лист1!$C$1209:$D$2016, 2, 0),
  IF(LOOKUP(2,1/($R$16:$R1380&lt;&gt;""),$R$16:$R1380)="12.2028",
    VLOOKUP(LOOKUP(2,1/($B$16:$B1380&lt;&gt;""),$B$16:$B1380), [1]Лист1!$C$2020:$D$2907, 2, 0),
  ""))), "")</f>
        <v>15191884.5</v>
      </c>
      <c r="P1380" s="211">
        <f t="shared" si="447"/>
        <v>5522.1127912471375</v>
      </c>
      <c r="Q1380" s="211">
        <v>9673</v>
      </c>
      <c r="R1380" s="218" t="s">
        <v>563</v>
      </c>
      <c r="S1380" s="49"/>
      <c r="T1380" s="49"/>
      <c r="U1380" s="49"/>
    </row>
    <row r="1381" spans="1:21" s="21" customFormat="1" ht="30" customHeight="1" x14ac:dyDescent="0.25">
      <c r="A1381" s="212">
        <f>IF(B1381&lt;&gt;"",MAX(A$1:A1380)+1,"")</f>
        <v>1249</v>
      </c>
      <c r="B1381" s="223" t="s">
        <v>1511</v>
      </c>
      <c r="C1381" s="212">
        <v>1972</v>
      </c>
      <c r="D1381" s="212" t="s">
        <v>1844</v>
      </c>
      <c r="E1381" s="212" t="s">
        <v>16</v>
      </c>
      <c r="F1381" s="210">
        <v>5</v>
      </c>
      <c r="G1381" s="210">
        <v>4</v>
      </c>
      <c r="H1381" s="211">
        <v>4361.66</v>
      </c>
      <c r="I1381" s="211">
        <v>93.5</v>
      </c>
      <c r="J1381" s="211">
        <v>3395.47</v>
      </c>
      <c r="K1381" s="211">
        <f t="shared" ref="K1381:K1386" si="448">SUM(L1381:O1381)</f>
        <v>28418275.699999999</v>
      </c>
      <c r="L1381" s="211">
        <v>0</v>
      </c>
      <c r="M1381" s="211">
        <v>0</v>
      </c>
      <c r="N1381" s="211">
        <v>0</v>
      </c>
      <c r="O1381" s="211">
        <f>IFERROR(
  IF(LOOKUP(2,1/($R$16:$R1381&lt;&gt;""),$R$16:$R1381)="12.2026",
    VLOOKUP(LOOKUP(2,1/($B$16:$B1381&lt;&gt;""),$B$16:$B1381), [1]Лист1!$C$12:$D$1205, 2, 0),
  IF(LOOKUP(2,1/($R$16:$R1381&lt;&gt;""),$R$16:$R1381)="12.2027",
    VLOOKUP(LOOKUP(2,1/($B$16:$B1381&lt;&gt;""),$B$16:$B1381), [1]Лист1!$C$1209:$D$2016, 2, 0),
  IF(LOOKUP(2,1/($R$16:$R1381&lt;&gt;""),$R$16:$R1381)="12.2028",
    VLOOKUP(LOOKUP(2,1/($B$16:$B1381&lt;&gt;""),$B$16:$B1381), [1]Лист1!$C$2020:$D$2907, 2, 0),
  ""))), "")</f>
        <v>28418275.699999999</v>
      </c>
      <c r="P1381" s="211">
        <f t="shared" ref="P1381:P1384" si="449">K1381/H1381</f>
        <v>6515.4724806610329</v>
      </c>
      <c r="Q1381" s="211">
        <v>9673</v>
      </c>
      <c r="R1381" s="218" t="s">
        <v>563</v>
      </c>
      <c r="S1381" s="38"/>
      <c r="T1381" s="20"/>
      <c r="U1381" s="20"/>
    </row>
    <row r="1382" spans="1:21" s="33" customFormat="1" ht="30" customHeight="1" x14ac:dyDescent="0.25">
      <c r="A1382" s="212">
        <f>IF(B1382&lt;&gt;"",MAX(A$1:A1381)+1,"")</f>
        <v>1250</v>
      </c>
      <c r="B1382" s="223" t="s">
        <v>2162</v>
      </c>
      <c r="C1382" s="210">
        <v>1980</v>
      </c>
      <c r="D1382" s="212" t="s">
        <v>1844</v>
      </c>
      <c r="E1382" s="210" t="s">
        <v>16</v>
      </c>
      <c r="F1382" s="210">
        <v>9</v>
      </c>
      <c r="G1382" s="210">
        <v>1</v>
      </c>
      <c r="H1382" s="211">
        <v>3481.9</v>
      </c>
      <c r="I1382" s="211">
        <v>0</v>
      </c>
      <c r="J1382" s="211">
        <v>2096.5</v>
      </c>
      <c r="K1382" s="211">
        <f t="shared" si="448"/>
        <v>3735000</v>
      </c>
      <c r="L1382" s="211">
        <v>0</v>
      </c>
      <c r="M1382" s="211">
        <v>0</v>
      </c>
      <c r="N1382" s="211">
        <v>0</v>
      </c>
      <c r="O1382" s="211">
        <f>IFERROR(
  IF(LOOKUP(2,1/($R$16:$R1382&lt;&gt;""),$R$16:$R1382)="12.2026",
    VLOOKUP(LOOKUP(2,1/($B$16:$B1382&lt;&gt;""),$B$16:$B1382), [1]Лист1!$C$12:$D$1205, 2, 0),
  IF(LOOKUP(2,1/($R$16:$R1382&lt;&gt;""),$R$16:$R1382)="12.2027",
    VLOOKUP(LOOKUP(2,1/($B$16:$B1382&lt;&gt;""),$B$16:$B1382), [1]Лист1!$C$1209:$D$2016, 2, 0),
  IF(LOOKUP(2,1/($R$16:$R1382&lt;&gt;""),$R$16:$R1382)="12.2028",
    VLOOKUP(LOOKUP(2,1/($B$16:$B1382&lt;&gt;""),$B$16:$B1382), [1]Лист1!$C$2020:$D$2907, 2, 0),
  ""))), "")</f>
        <v>3735000</v>
      </c>
      <c r="P1382" s="211">
        <f t="shared" si="449"/>
        <v>1072.6901978804676</v>
      </c>
      <c r="Q1382" s="211">
        <v>9673</v>
      </c>
      <c r="R1382" s="30" t="s">
        <v>565</v>
      </c>
      <c r="S1382" s="32"/>
      <c r="T1382" s="32"/>
      <c r="U1382" s="32"/>
    </row>
    <row r="1383" spans="1:21" s="33" customFormat="1" ht="30" customHeight="1" x14ac:dyDescent="0.25">
      <c r="A1383" s="212">
        <f>IF(B1383&lt;&gt;"",MAX(A$1:A1382)+1,"")</f>
        <v>1251</v>
      </c>
      <c r="B1383" s="223" t="s">
        <v>2163</v>
      </c>
      <c r="C1383" s="210">
        <v>1980</v>
      </c>
      <c r="D1383" s="212" t="s">
        <v>1844</v>
      </c>
      <c r="E1383" s="210" t="s">
        <v>16</v>
      </c>
      <c r="F1383" s="210">
        <v>9</v>
      </c>
      <c r="G1383" s="210">
        <v>1</v>
      </c>
      <c r="H1383" s="211">
        <v>3346.6</v>
      </c>
      <c r="I1383" s="211">
        <v>0</v>
      </c>
      <c r="J1383" s="211">
        <v>2066.5</v>
      </c>
      <c r="K1383" s="211">
        <f t="shared" si="448"/>
        <v>3735000</v>
      </c>
      <c r="L1383" s="211">
        <v>0</v>
      </c>
      <c r="M1383" s="211">
        <v>0</v>
      </c>
      <c r="N1383" s="211">
        <v>0</v>
      </c>
      <c r="O1383" s="211">
        <f>IFERROR(
  IF(LOOKUP(2,1/($R$16:$R1383&lt;&gt;""),$R$16:$R1383)="12.2026",
    VLOOKUP(LOOKUP(2,1/($B$16:$B1383&lt;&gt;""),$B$16:$B1383), [1]Лист1!$C$12:$D$1205, 2, 0),
  IF(LOOKUP(2,1/($R$16:$R1383&lt;&gt;""),$R$16:$R1383)="12.2027",
    VLOOKUP(LOOKUP(2,1/($B$16:$B1383&lt;&gt;""),$B$16:$B1383), [1]Лист1!$C$1209:$D$2016, 2, 0),
  IF(LOOKUP(2,1/($R$16:$R1383&lt;&gt;""),$R$16:$R1383)="12.2028",
    VLOOKUP(LOOKUP(2,1/($B$16:$B1383&lt;&gt;""),$B$16:$B1383), [1]Лист1!$C$2020:$D$2907, 2, 0),
  ""))), "")</f>
        <v>3735000</v>
      </c>
      <c r="P1383" s="211">
        <f t="shared" si="449"/>
        <v>1116.0580888065499</v>
      </c>
      <c r="Q1383" s="211">
        <v>9673</v>
      </c>
      <c r="R1383" s="30" t="s">
        <v>565</v>
      </c>
      <c r="S1383" s="32"/>
      <c r="T1383" s="32"/>
      <c r="U1383" s="32"/>
    </row>
    <row r="1384" spans="1:21" s="21" customFormat="1" ht="30" customHeight="1" x14ac:dyDescent="0.25">
      <c r="A1384" s="212">
        <f>IF(B1384&lt;&gt;"",MAX(A$1:A1383)+1,"")</f>
        <v>1252</v>
      </c>
      <c r="B1384" s="223" t="s">
        <v>1895</v>
      </c>
      <c r="C1384" s="212">
        <v>1995</v>
      </c>
      <c r="D1384" s="212" t="s">
        <v>1844</v>
      </c>
      <c r="E1384" s="212" t="s">
        <v>16</v>
      </c>
      <c r="F1384" s="210">
        <v>9</v>
      </c>
      <c r="G1384" s="210">
        <v>2</v>
      </c>
      <c r="H1384" s="211">
        <v>5645.89</v>
      </c>
      <c r="I1384" s="211">
        <v>0</v>
      </c>
      <c r="J1384" s="211">
        <v>3888.8</v>
      </c>
      <c r="K1384" s="211">
        <f t="shared" si="448"/>
        <v>7247730.46</v>
      </c>
      <c r="L1384" s="211">
        <v>0</v>
      </c>
      <c r="M1384" s="211">
        <v>0</v>
      </c>
      <c r="N1384" s="211">
        <v>0</v>
      </c>
      <c r="O1384" s="211">
        <f>IFERROR(
  IF(LOOKUP(2,1/($R$16:$R1384&lt;&gt;""),$R$16:$R1384)="12.2026",
    VLOOKUP(LOOKUP(2,1/($B$16:$B1384&lt;&gt;""),$B$16:$B1384), [1]Лист1!$C$12:$D$1205, 2, 0),
  IF(LOOKUP(2,1/($R$16:$R1384&lt;&gt;""),$R$16:$R1384)="12.2027",
    VLOOKUP(LOOKUP(2,1/($B$16:$B1384&lt;&gt;""),$B$16:$B1384), [1]Лист1!$C$1209:$D$2016, 2, 0),
  IF(LOOKUP(2,1/($R$16:$R1384&lt;&gt;""),$R$16:$R1384)="12.2028",
    VLOOKUP(LOOKUP(2,1/($B$16:$B1384&lt;&gt;""),$B$16:$B1384), [1]Лист1!$C$2020:$D$2907, 2, 0),
  ""))), "")</f>
        <v>7247730.46</v>
      </c>
      <c r="P1384" s="211">
        <f t="shared" si="449"/>
        <v>1283.7179718343787</v>
      </c>
      <c r="Q1384" s="211">
        <v>9673</v>
      </c>
      <c r="R1384" s="218" t="s">
        <v>565</v>
      </c>
      <c r="S1384" s="38"/>
      <c r="T1384" s="20"/>
      <c r="U1384" s="20"/>
    </row>
    <row r="1385" spans="1:21" ht="30" customHeight="1" x14ac:dyDescent="0.25">
      <c r="A1385" s="309">
        <f>IF(B1385&lt;&gt;"",MAX(A$1:A1384)+1,"")</f>
        <v>1253</v>
      </c>
      <c r="B1385" s="324" t="s">
        <v>175</v>
      </c>
      <c r="C1385" s="313">
        <v>1964</v>
      </c>
      <c r="D1385" s="309" t="s">
        <v>1844</v>
      </c>
      <c r="E1385" s="313" t="s">
        <v>16</v>
      </c>
      <c r="F1385" s="307">
        <v>5</v>
      </c>
      <c r="G1385" s="307">
        <v>2</v>
      </c>
      <c r="H1385" s="311">
        <v>2468.29</v>
      </c>
      <c r="I1385" s="311">
        <v>0</v>
      </c>
      <c r="J1385" s="311">
        <v>1606.69</v>
      </c>
      <c r="K1385" s="211">
        <f t="shared" ref="K1385" si="450">SUM(L1385:O1385)</f>
        <v>5440600.4400000004</v>
      </c>
      <c r="L1385" s="211">
        <v>0</v>
      </c>
      <c r="M1385" s="211">
        <v>0</v>
      </c>
      <c r="N1385" s="211">
        <v>0</v>
      </c>
      <c r="O1385" s="211">
        <f>IFERROR(
  IF(LOOKUP(2,1/($R$16:$R1385&lt;&gt;""),$R$16:$R1385)="12.2026",
    VLOOKUP(LOOKUP(2,1/($B$16:$B1385&lt;&gt;""),$B$16:$B1385), [1]Лист1!$C$12:$D$1205, 2, 0),
  IF(LOOKUP(2,1/($R$16:$R1385&lt;&gt;""),$R$16:$R1385)="12.2027",
    VLOOKUP(LOOKUP(2,1/($B$16:$B1385&lt;&gt;""),$B$16:$B1385), [1]Лист1!$C$1209:$D$2016, 2, 0),
  IF(LOOKUP(2,1/($R$16:$R1385&lt;&gt;""),$R$16:$R1385)="12.2028",
    VLOOKUP(LOOKUP(2,1/($B$16:$B1385&lt;&gt;""),$B$16:$B1385), [1]Лист1!$C$2020:$D$2907, 2, 0),
  ""))), "")</f>
        <v>5440600.4400000004</v>
      </c>
      <c r="P1385" s="211">
        <f t="shared" ref="P1385" si="451">K1385/H1385</f>
        <v>2204.1982263024202</v>
      </c>
      <c r="Q1385" s="211">
        <v>9673</v>
      </c>
      <c r="R1385" s="218" t="s">
        <v>565</v>
      </c>
    </row>
    <row r="1386" spans="1:21" ht="30" customHeight="1" x14ac:dyDescent="0.25">
      <c r="A1386" s="310"/>
      <c r="B1386" s="326"/>
      <c r="C1386" s="314"/>
      <c r="D1386" s="310"/>
      <c r="E1386" s="314"/>
      <c r="F1386" s="308"/>
      <c r="G1386" s="308"/>
      <c r="H1386" s="312"/>
      <c r="I1386" s="312"/>
      <c r="J1386" s="312"/>
      <c r="K1386" s="211">
        <f t="shared" si="448"/>
        <v>8374559.4500000002</v>
      </c>
      <c r="L1386" s="211">
        <v>0</v>
      </c>
      <c r="M1386" s="211">
        <v>0</v>
      </c>
      <c r="N1386" s="211">
        <v>0</v>
      </c>
      <c r="O1386" s="211">
        <f>IFERROR(
  IF(LOOKUP(2,1/($R$16:$R1386&lt;&gt;""),$R$16:$R1386)="12.2026",
    VLOOKUP(LOOKUP(2,1/($B$16:$B1386&lt;&gt;""),$B$16:$B1386), [1]Лист1!$C$12:$D$1205, 2, 0),
  IF(LOOKUP(2,1/($R$16:$R1386&lt;&gt;""),$R$16:$R1386)="12.2027",
    VLOOKUP(LOOKUP(2,1/($B$16:$B1386&lt;&gt;""),$B$16:$B1386), [1]Лист1!$C$1209:$D$2016, 2, 0),
  IF(LOOKUP(2,1/($R$16:$R1386&lt;&gt;""),$R$16:$R1386)="12.2028",
    VLOOKUP(LOOKUP(2,1/($B$16:$B1386&lt;&gt;""),$B$16:$B1386), [1]Лист1!$C$2020:$D$2907, 2, 0),
  ""))), "")</f>
        <v>8374559.4500000002</v>
      </c>
      <c r="P1386" s="211">
        <f>K1386/H1385</f>
        <v>3392.8588010322937</v>
      </c>
      <c r="Q1386" s="211">
        <v>9673</v>
      </c>
      <c r="R1386" s="218" t="s">
        <v>564</v>
      </c>
    </row>
    <row r="1387" spans="1:21" s="21" customFormat="1" ht="30" customHeight="1" x14ac:dyDescent="0.25">
      <c r="A1387" s="309">
        <f>IF(B1387&lt;&gt;"",MAX(A$1:A1386)+1,"")</f>
        <v>1254</v>
      </c>
      <c r="B1387" s="324" t="s">
        <v>176</v>
      </c>
      <c r="C1387" s="313">
        <v>1964</v>
      </c>
      <c r="D1387" s="309" t="s">
        <v>1844</v>
      </c>
      <c r="E1387" s="313" t="s">
        <v>16</v>
      </c>
      <c r="F1387" s="307">
        <v>5</v>
      </c>
      <c r="G1387" s="307">
        <v>3</v>
      </c>
      <c r="H1387" s="311">
        <v>3631.75</v>
      </c>
      <c r="I1387" s="311">
        <v>0</v>
      </c>
      <c r="J1387" s="311">
        <v>2548.4699999999998</v>
      </c>
      <c r="K1387" s="211">
        <f t="shared" ref="K1387:K1415" si="452">SUM(L1387:O1387)</f>
        <v>17863158.34</v>
      </c>
      <c r="L1387" s="211">
        <v>0</v>
      </c>
      <c r="M1387" s="211">
        <v>0</v>
      </c>
      <c r="N1387" s="211">
        <v>0</v>
      </c>
      <c r="O1387" s="211">
        <f>IFERROR(
  IF(LOOKUP(2,1/($R$16:$R1387&lt;&gt;""),$R$16:$R1387)="12.2026",
    VLOOKUP(LOOKUP(2,1/($B$16:$B1387&lt;&gt;""),$B$16:$B1387), [1]Лист1!$C$12:$D$1205, 2, 0),
  IF(LOOKUP(2,1/($R$16:$R1387&lt;&gt;""),$R$16:$R1387)="12.2027",
    VLOOKUP(LOOKUP(2,1/($B$16:$B1387&lt;&gt;""),$B$16:$B1387), [1]Лист1!$C$1209:$D$2016, 2, 0),
  IF(LOOKUP(2,1/($R$16:$R1387&lt;&gt;""),$R$16:$R1387)="12.2028",
    VLOOKUP(LOOKUP(2,1/($B$16:$B1387&lt;&gt;""),$B$16:$B1387), [1]Лист1!$C$2020:$D$2907, 2, 0),
  ""))), "")</f>
        <v>17863158.34</v>
      </c>
      <c r="P1387" s="211">
        <f t="shared" si="445"/>
        <v>4918.6090287051693</v>
      </c>
      <c r="Q1387" s="211">
        <v>9673</v>
      </c>
      <c r="R1387" s="218" t="s">
        <v>565</v>
      </c>
      <c r="S1387" s="38"/>
      <c r="T1387" s="20"/>
      <c r="U1387" s="20"/>
    </row>
    <row r="1388" spans="1:21" ht="30" customHeight="1" x14ac:dyDescent="0.25">
      <c r="A1388" s="310"/>
      <c r="B1388" s="326"/>
      <c r="C1388" s="314"/>
      <c r="D1388" s="310"/>
      <c r="E1388" s="314"/>
      <c r="F1388" s="308"/>
      <c r="G1388" s="308"/>
      <c r="H1388" s="312"/>
      <c r="I1388" s="312"/>
      <c r="J1388" s="312"/>
      <c r="K1388" s="211">
        <f t="shared" si="452"/>
        <v>6826820</v>
      </c>
      <c r="L1388" s="211">
        <v>0</v>
      </c>
      <c r="M1388" s="211">
        <v>0</v>
      </c>
      <c r="N1388" s="211">
        <v>0</v>
      </c>
      <c r="O1388" s="211">
        <f>IFERROR(
  IF(LOOKUP(2,1/($R$16:$R1388&lt;&gt;""),$R$16:$R1388)="12.2026",
    VLOOKUP(LOOKUP(2,1/($B$16:$B1388&lt;&gt;""),$B$16:$B1388), [1]Лист1!$C$12:$D$1205, 2, 0),
  IF(LOOKUP(2,1/($R$16:$R1388&lt;&gt;""),$R$16:$R1388)="12.2027",
    VLOOKUP(LOOKUP(2,1/($B$16:$B1388&lt;&gt;""),$B$16:$B1388), [1]Лист1!$C$1209:$D$2016, 2, 0),
  IF(LOOKUP(2,1/($R$16:$R1388&lt;&gt;""),$R$16:$R1388)="12.2028",
    VLOOKUP(LOOKUP(2,1/($B$16:$B1388&lt;&gt;""),$B$16:$B1388), [1]Лист1!$C$2020:$D$2907, 2, 0),
  ""))), "")</f>
        <v>6826820</v>
      </c>
      <c r="P1388" s="211">
        <f>K1388/H1387</f>
        <v>1879.7604460659461</v>
      </c>
      <c r="Q1388" s="211">
        <v>9673</v>
      </c>
      <c r="R1388" s="218" t="s">
        <v>564</v>
      </c>
      <c r="S1388" s="49"/>
      <c r="T1388" s="49"/>
      <c r="U1388" s="49"/>
    </row>
    <row r="1389" spans="1:21" s="21" customFormat="1" ht="30" customHeight="1" x14ac:dyDescent="0.25">
      <c r="A1389" s="212">
        <f>IF(B1389&lt;&gt;"",MAX(A$1:A1388)+1,"")</f>
        <v>1255</v>
      </c>
      <c r="B1389" s="223" t="s">
        <v>2582</v>
      </c>
      <c r="C1389" s="213">
        <v>1970</v>
      </c>
      <c r="D1389" s="212" t="s">
        <v>1844</v>
      </c>
      <c r="E1389" s="213" t="s">
        <v>16</v>
      </c>
      <c r="F1389" s="210">
        <v>5</v>
      </c>
      <c r="G1389" s="210">
        <v>2</v>
      </c>
      <c r="H1389" s="211">
        <v>1946.1</v>
      </c>
      <c r="I1389" s="211">
        <v>40.700000000000003</v>
      </c>
      <c r="J1389" s="211">
        <v>1791.9</v>
      </c>
      <c r="K1389" s="211">
        <f>SUM(L1389:O1389)</f>
        <v>14421585.5</v>
      </c>
      <c r="L1389" s="211">
        <v>0</v>
      </c>
      <c r="M1389" s="211">
        <v>0</v>
      </c>
      <c r="N1389" s="211">
        <v>0</v>
      </c>
      <c r="O1389" s="211">
        <f>IFERROR(
  IF(LOOKUP(2,1/($R$16:$R1389&lt;&gt;""),$R$16:$R1389)="12.2026",
    VLOOKUP(LOOKUP(2,1/($B$16:$B1389&lt;&gt;""),$B$16:$B1389), [1]Лист1!$C$12:$D$1205, 2, 0),
  IF(LOOKUP(2,1/($R$16:$R1389&lt;&gt;""),$R$16:$R1389)="12.2027",
    VLOOKUP(LOOKUP(2,1/($B$16:$B1389&lt;&gt;""),$B$16:$B1389), [1]Лист1!$C$1209:$D$2016, 2, 0),
  IF(LOOKUP(2,1/($R$16:$R1389&lt;&gt;""),$R$16:$R1389)="12.2028",
    VLOOKUP(LOOKUP(2,1/($B$16:$B1389&lt;&gt;""),$B$16:$B1389), [1]Лист1!$C$2020:$D$2907, 2, 0),
  ""))), "")</f>
        <v>14421585.5</v>
      </c>
      <c r="P1389" s="211">
        <f>K1389/H1389</f>
        <v>7410.5058835619957</v>
      </c>
      <c r="Q1389" s="211">
        <v>9673</v>
      </c>
      <c r="R1389" s="218" t="s">
        <v>563</v>
      </c>
      <c r="S1389" s="38"/>
      <c r="T1389" s="20"/>
      <c r="U1389" s="20"/>
    </row>
    <row r="1390" spans="1:21" ht="30" customHeight="1" x14ac:dyDescent="0.25">
      <c r="A1390" s="212">
        <f>IF(B1390&lt;&gt;"",MAX(A$1:A1389)+1,"")</f>
        <v>1256</v>
      </c>
      <c r="B1390" s="223" t="s">
        <v>2583</v>
      </c>
      <c r="C1390" s="56">
        <v>1959</v>
      </c>
      <c r="D1390" s="212" t="s">
        <v>1844</v>
      </c>
      <c r="E1390" s="212" t="s">
        <v>16</v>
      </c>
      <c r="F1390" s="210">
        <v>5</v>
      </c>
      <c r="G1390" s="210">
        <v>4</v>
      </c>
      <c r="H1390" s="211">
        <v>2613.13</v>
      </c>
      <c r="I1390" s="211">
        <v>50.5</v>
      </c>
      <c r="J1390" s="211">
        <v>2537.37</v>
      </c>
      <c r="K1390" s="211">
        <f t="shared" ref="K1390:K1408" si="453">SUM(L1390:O1390)</f>
        <v>67764.179999999993</v>
      </c>
      <c r="L1390" s="211">
        <v>0</v>
      </c>
      <c r="M1390" s="211">
        <v>0</v>
      </c>
      <c r="N1390" s="211">
        <v>0</v>
      </c>
      <c r="O1390" s="211">
        <f>IFERROR(
  IF(LOOKUP(2,1/($R$16:$R1390&lt;&gt;""),$R$16:$R1390)="12.2026",
    VLOOKUP(LOOKUP(2,1/($B$16:$B1390&lt;&gt;""),$B$16:$B1390), [1]Лист1!$C$12:$D$1205, 2, 0),
  IF(LOOKUP(2,1/($R$16:$R1390&lt;&gt;""),$R$16:$R1390)="12.2027",
    VLOOKUP(LOOKUP(2,1/($B$16:$B1390&lt;&gt;""),$B$16:$B1390), [1]Лист1!$C$1209:$D$2016, 2, 0),
  IF(LOOKUP(2,1/($R$16:$R1390&lt;&gt;""),$R$16:$R1390)="12.2028",
    VLOOKUP(LOOKUP(2,1/($B$16:$B1390&lt;&gt;""),$B$16:$B1390), [1]Лист1!$C$2020:$D$2907, 2, 0),
  ""))), "")</f>
        <v>67764.179999999993</v>
      </c>
      <c r="P1390" s="211">
        <f t="shared" ref="P1390:P1408" si="454">K1390/H1390</f>
        <v>25.932188601409035</v>
      </c>
      <c r="Q1390" s="211">
        <v>9673</v>
      </c>
      <c r="R1390" s="218" t="s">
        <v>565</v>
      </c>
    </row>
    <row r="1391" spans="1:21" s="21" customFormat="1" ht="30" customHeight="1" x14ac:dyDescent="0.25">
      <c r="A1391" s="212">
        <f>IF(B1391&lt;&gt;"",MAX(A$1:A1390)+1,"")</f>
        <v>1257</v>
      </c>
      <c r="B1391" s="223" t="s">
        <v>2707</v>
      </c>
      <c r="C1391" s="212">
        <v>1966</v>
      </c>
      <c r="D1391" s="212" t="s">
        <v>1844</v>
      </c>
      <c r="E1391" s="213" t="s">
        <v>16</v>
      </c>
      <c r="F1391" s="210">
        <v>5</v>
      </c>
      <c r="G1391" s="210">
        <v>3</v>
      </c>
      <c r="H1391" s="237">
        <v>2248.6999999999998</v>
      </c>
      <c r="I1391" s="237">
        <v>0</v>
      </c>
      <c r="J1391" s="237">
        <v>2073.9</v>
      </c>
      <c r="K1391" s="211">
        <f t="shared" si="453"/>
        <v>25221616.5</v>
      </c>
      <c r="L1391" s="211">
        <v>0</v>
      </c>
      <c r="M1391" s="211">
        <v>0</v>
      </c>
      <c r="N1391" s="211">
        <v>0</v>
      </c>
      <c r="O1391" s="211">
        <f>IFERROR(
  IF(LOOKUP(2,1/($R$16:$R1391&lt;&gt;""),$R$16:$R1391)="12.2026",
    VLOOKUP(LOOKUP(2,1/($B$16:$B1391&lt;&gt;""),$B$16:$B1391), [1]Лист1!$C$12:$D$1205, 2, 0),
  IF(LOOKUP(2,1/($R$16:$R1391&lt;&gt;""),$R$16:$R1391)="12.2027",
    VLOOKUP(LOOKUP(2,1/($B$16:$B1391&lt;&gt;""),$B$16:$B1391), [1]Лист1!$C$1209:$D$2016, 2, 0),
  IF(LOOKUP(2,1/($R$16:$R1391&lt;&gt;""),$R$16:$R1391)="12.2028",
    VLOOKUP(LOOKUP(2,1/($B$16:$B1391&lt;&gt;""),$B$16:$B1391), [1]Лист1!$C$2020:$D$2907, 2, 0),
  ""))), "")</f>
        <v>25221616.5</v>
      </c>
      <c r="P1391" s="211">
        <f t="shared" si="454"/>
        <v>11216.08773958287</v>
      </c>
      <c r="Q1391" s="237">
        <v>9673</v>
      </c>
      <c r="R1391" s="30" t="s">
        <v>563</v>
      </c>
      <c r="S1391" s="38"/>
      <c r="T1391" s="20"/>
      <c r="U1391" s="20"/>
    </row>
    <row r="1392" spans="1:21" s="21" customFormat="1" ht="30" customHeight="1" x14ac:dyDescent="0.25">
      <c r="A1392" s="212">
        <f>IF(B1392&lt;&gt;"",MAX(A$1:A1391)+1,"")</f>
        <v>1258</v>
      </c>
      <c r="B1392" s="223" t="s">
        <v>2584</v>
      </c>
      <c r="C1392" s="210">
        <v>2002</v>
      </c>
      <c r="D1392" s="212" t="s">
        <v>1844</v>
      </c>
      <c r="E1392" s="210" t="s">
        <v>16</v>
      </c>
      <c r="F1392" s="210">
        <v>5</v>
      </c>
      <c r="G1392" s="210">
        <v>2</v>
      </c>
      <c r="H1392" s="211">
        <v>4367.8999999999996</v>
      </c>
      <c r="I1392" s="211">
        <v>0</v>
      </c>
      <c r="J1392" s="211">
        <v>4367.8999999999996</v>
      </c>
      <c r="K1392" s="211">
        <f t="shared" ref="K1392" si="455">SUM(L1392:O1392)</f>
        <v>7270000</v>
      </c>
      <c r="L1392" s="211">
        <v>0</v>
      </c>
      <c r="M1392" s="211">
        <v>0</v>
      </c>
      <c r="N1392" s="211">
        <v>0</v>
      </c>
      <c r="O1392" s="211">
        <f>IFERROR(
  IF(LOOKUP(2,1/($R$16:$R1392&lt;&gt;""),$R$16:$R1392)="12.2026",
    VLOOKUP(LOOKUP(2,1/($B$16:$B1392&lt;&gt;""),$B$16:$B1392), [1]Лист1!$C$12:$D$1205, 2, 0),
  IF(LOOKUP(2,1/($R$16:$R1392&lt;&gt;""),$R$16:$R1392)="12.2027",
    VLOOKUP(LOOKUP(2,1/($B$16:$B1392&lt;&gt;""),$B$16:$B1392), [1]Лист1!$C$1209:$D$2016, 2, 0),
  IF(LOOKUP(2,1/($R$16:$R1392&lt;&gt;""),$R$16:$R1392)="12.2028",
    VLOOKUP(LOOKUP(2,1/($B$16:$B1392&lt;&gt;""),$B$16:$B1392), [1]Лист1!$C$2020:$D$2907, 2, 0),
  ""))), "")</f>
        <v>7270000</v>
      </c>
      <c r="P1392" s="211">
        <f t="shared" ref="P1392" si="456">K1392/H1392</f>
        <v>1664.4153941253235</v>
      </c>
      <c r="Q1392" s="211">
        <v>9673</v>
      </c>
      <c r="R1392" s="30" t="s">
        <v>565</v>
      </c>
      <c r="S1392" s="38"/>
      <c r="T1392" s="20"/>
      <c r="U1392" s="20"/>
    </row>
    <row r="1393" spans="1:21" s="21" customFormat="1" ht="30" customHeight="1" x14ac:dyDescent="0.25">
      <c r="A1393" s="212">
        <f>IF(B1393&lt;&gt;"",MAX(A$1:A1392)+1,"")</f>
        <v>1259</v>
      </c>
      <c r="B1393" s="223" t="s">
        <v>2581</v>
      </c>
      <c r="C1393" s="210">
        <v>2002</v>
      </c>
      <c r="D1393" s="212" t="s">
        <v>1844</v>
      </c>
      <c r="E1393" s="210" t="s">
        <v>16</v>
      </c>
      <c r="F1393" s="210">
        <v>6</v>
      </c>
      <c r="G1393" s="210">
        <v>3</v>
      </c>
      <c r="H1393" s="211">
        <v>5418.6</v>
      </c>
      <c r="I1393" s="211">
        <v>0</v>
      </c>
      <c r="J1393" s="211">
        <v>4878.6000000000004</v>
      </c>
      <c r="K1393" s="211">
        <f t="shared" si="453"/>
        <v>10805000</v>
      </c>
      <c r="L1393" s="211">
        <v>0</v>
      </c>
      <c r="M1393" s="211">
        <v>0</v>
      </c>
      <c r="N1393" s="211">
        <v>0</v>
      </c>
      <c r="O1393" s="211">
        <f>IFERROR(
  IF(LOOKUP(2,1/($R$16:$R1393&lt;&gt;""),$R$16:$R1393)="12.2026",
    VLOOKUP(LOOKUP(2,1/($B$16:$B1393&lt;&gt;""),$B$16:$B1393), [1]Лист1!$C$12:$D$1205, 2, 0),
  IF(LOOKUP(2,1/($R$16:$R1393&lt;&gt;""),$R$16:$R1393)="12.2027",
    VLOOKUP(LOOKUP(2,1/($B$16:$B1393&lt;&gt;""),$B$16:$B1393), [1]Лист1!$C$1209:$D$2016, 2, 0),
  IF(LOOKUP(2,1/($R$16:$R1393&lt;&gt;""),$R$16:$R1393)="12.2028",
    VLOOKUP(LOOKUP(2,1/($B$16:$B1393&lt;&gt;""),$B$16:$B1393), [1]Лист1!$C$2020:$D$2907, 2, 0),
  ""))), "")</f>
        <v>10805000</v>
      </c>
      <c r="P1393" s="211">
        <f t="shared" si="454"/>
        <v>1994.0575056287601</v>
      </c>
      <c r="Q1393" s="211">
        <v>9673</v>
      </c>
      <c r="R1393" s="30" t="s">
        <v>565</v>
      </c>
      <c r="S1393" s="38"/>
      <c r="T1393" s="20"/>
      <c r="U1393" s="20"/>
    </row>
    <row r="1394" spans="1:21" s="21" customFormat="1" ht="30" customHeight="1" x14ac:dyDescent="0.25">
      <c r="A1394" s="212">
        <f>IF(B1394&lt;&gt;"",MAX(A$1:A1393)+1,"")</f>
        <v>1260</v>
      </c>
      <c r="B1394" s="58" t="s">
        <v>178</v>
      </c>
      <c r="C1394" s="56">
        <v>1955</v>
      </c>
      <c r="D1394" s="212" t="s">
        <v>1844</v>
      </c>
      <c r="E1394" s="213" t="s">
        <v>16</v>
      </c>
      <c r="F1394" s="210">
        <v>2</v>
      </c>
      <c r="G1394" s="210">
        <v>2</v>
      </c>
      <c r="H1394" s="211">
        <v>1154.8</v>
      </c>
      <c r="I1394" s="211">
        <v>0</v>
      </c>
      <c r="J1394" s="211">
        <v>630.1</v>
      </c>
      <c r="K1394" s="211">
        <f t="shared" ref="K1394" si="457">SUM(L1394:O1394)</f>
        <v>32067.79</v>
      </c>
      <c r="L1394" s="211">
        <v>0</v>
      </c>
      <c r="M1394" s="211">
        <v>0</v>
      </c>
      <c r="N1394" s="211">
        <v>0</v>
      </c>
      <c r="O1394" s="211">
        <f>IFERROR(
  IF(LOOKUP(2,1/($R$16:$R1394&lt;&gt;""),$R$16:$R1394)="12.2026",
    VLOOKUP(LOOKUP(2,1/($B$16:$B1394&lt;&gt;""),$B$16:$B1394), [1]Лист1!$C$12:$D$1205, 2, 0),
  IF(LOOKUP(2,1/($R$16:$R1394&lt;&gt;""),$R$16:$R1394)="12.2027",
    VLOOKUP(LOOKUP(2,1/($B$16:$B1394&lt;&gt;""),$B$16:$B1394), [1]Лист1!$C$1209:$D$2016, 2, 0),
  IF(LOOKUP(2,1/($R$16:$R1394&lt;&gt;""),$R$16:$R1394)="12.2028",
    VLOOKUP(LOOKUP(2,1/($B$16:$B1394&lt;&gt;""),$B$16:$B1394), [1]Лист1!$C$2020:$D$2907, 2, 0),
  ""))), "")</f>
        <v>32067.79</v>
      </c>
      <c r="P1394" s="211">
        <f t="shared" ref="P1394" si="458">K1394/H1394</f>
        <v>27.769128853481124</v>
      </c>
      <c r="Q1394" s="211">
        <v>9673</v>
      </c>
      <c r="R1394" s="218" t="s">
        <v>565</v>
      </c>
      <c r="S1394" s="38"/>
      <c r="T1394" s="20"/>
      <c r="U1394" s="20"/>
    </row>
    <row r="1395" spans="1:21" ht="33.75" customHeight="1" x14ac:dyDescent="0.25">
      <c r="A1395" s="253">
        <f>IF(B1395&lt;&gt;"",MAX(A$1:A1394)+1,"")</f>
        <v>1261</v>
      </c>
      <c r="B1395" s="260" t="s">
        <v>177</v>
      </c>
      <c r="C1395" s="267">
        <v>1955</v>
      </c>
      <c r="D1395" s="253" t="s">
        <v>1844</v>
      </c>
      <c r="E1395" s="265" t="s">
        <v>16</v>
      </c>
      <c r="F1395" s="251">
        <v>2</v>
      </c>
      <c r="G1395" s="251">
        <v>1</v>
      </c>
      <c r="H1395" s="255">
        <v>1072.5899999999999</v>
      </c>
      <c r="I1395" s="255">
        <v>0</v>
      </c>
      <c r="J1395" s="255">
        <v>537.4</v>
      </c>
      <c r="K1395" s="255">
        <f t="shared" si="453"/>
        <v>34175.050000000003</v>
      </c>
      <c r="L1395" s="255">
        <v>0</v>
      </c>
      <c r="M1395" s="255">
        <v>0</v>
      </c>
      <c r="N1395" s="255">
        <v>0</v>
      </c>
      <c r="O1395" s="255">
        <f>IFERROR(
  IF(LOOKUP(2,1/($R$16:$R1395&lt;&gt;""),$R$16:$R1395)="12.2026",
    VLOOKUP(LOOKUP(2,1/($B$16:$B1395&lt;&gt;""),$B$16:$B1395), [1]Лист1!$C$12:$D$1205, 2, 0),
  IF(LOOKUP(2,1/($R$16:$R1395&lt;&gt;""),$R$16:$R1395)="12.2027",
    VLOOKUP(LOOKUP(2,1/($B$16:$B1395&lt;&gt;""),$B$16:$B1395), [1]Лист1!$C$1209:$D$2016, 2, 0),
  IF(LOOKUP(2,1/($R$16:$R1395&lt;&gt;""),$R$16:$R1395)="12.2028",
    VLOOKUP(LOOKUP(2,1/($B$16:$B1395&lt;&gt;""),$B$16:$B1395), [1]Лист1!$C$2020:$D$2907, 2, 0),
  ""))), "")</f>
        <v>34175.050000000003</v>
      </c>
      <c r="P1395" s="255">
        <f t="shared" si="454"/>
        <v>31.862174735919602</v>
      </c>
      <c r="Q1395" s="255">
        <v>9673</v>
      </c>
      <c r="R1395" s="101" t="s">
        <v>565</v>
      </c>
    </row>
    <row r="1396" spans="1:21" s="112" customFormat="1" ht="35.25" customHeight="1" x14ac:dyDescent="0.25">
      <c r="A1396" s="285">
        <f>IF(B1396&lt;&gt;"",MAX(A$1:A1395)+1,"")</f>
        <v>1262</v>
      </c>
      <c r="B1396" s="58" t="s">
        <v>1111</v>
      </c>
      <c r="C1396" s="56">
        <v>1958</v>
      </c>
      <c r="D1396" s="285" t="s">
        <v>1844</v>
      </c>
      <c r="E1396" s="284" t="s">
        <v>16</v>
      </c>
      <c r="F1396" s="287">
        <v>2</v>
      </c>
      <c r="G1396" s="287">
        <v>1</v>
      </c>
      <c r="H1396" s="282">
        <v>948.65</v>
      </c>
      <c r="I1396" s="282">
        <v>0</v>
      </c>
      <c r="J1396" s="282">
        <v>529.75</v>
      </c>
      <c r="K1396" s="282">
        <f t="shared" si="453"/>
        <v>27604.76</v>
      </c>
      <c r="L1396" s="282">
        <v>0</v>
      </c>
      <c r="M1396" s="282">
        <v>0</v>
      </c>
      <c r="N1396" s="282">
        <v>0</v>
      </c>
      <c r="O1396" s="282">
        <f>IFERROR(
  IF(LOOKUP(2,1/($R$16:$R1396&lt;&gt;""),$R$16:$R1396)="12.2026",
    VLOOKUP(LOOKUP(2,1/($B$16:$B1396&lt;&gt;""),$B$16:$B1396), [1]Лист1!$C$12:$D$1205, 2, 0),
  IF(LOOKUP(2,1/($R$16:$R1396&lt;&gt;""),$R$16:$R1396)="12.2027",
    VLOOKUP(LOOKUP(2,1/($B$16:$B1396&lt;&gt;""),$B$16:$B1396), [1]Лист1!$C$1209:$D$2016, 2, 0),
  IF(LOOKUP(2,1/($R$16:$R1396&lt;&gt;""),$R$16:$R1396)="12.2028",
    VLOOKUP(LOOKUP(2,1/($B$16:$B1396&lt;&gt;""),$B$16:$B1396), [1]Лист1!$C$2020:$D$2907, 2, 0),
  ""))), "")</f>
        <v>27604.76</v>
      </c>
      <c r="P1396" s="282">
        <f t="shared" si="454"/>
        <v>29.09899330627734</v>
      </c>
      <c r="Q1396" s="282">
        <v>9673</v>
      </c>
      <c r="R1396" s="294" t="s">
        <v>565</v>
      </c>
    </row>
    <row r="1397" spans="1:21" s="33" customFormat="1" ht="32.25" customHeight="1" x14ac:dyDescent="0.25">
      <c r="A1397" s="254">
        <f>IF(B1397&lt;&gt;"",MAX(A$1:A1396)+1,"")</f>
        <v>1263</v>
      </c>
      <c r="B1397" s="261" t="s">
        <v>1112</v>
      </c>
      <c r="C1397" s="268">
        <v>1960</v>
      </c>
      <c r="D1397" s="254" t="s">
        <v>1844</v>
      </c>
      <c r="E1397" s="266" t="s">
        <v>16</v>
      </c>
      <c r="F1397" s="252">
        <v>2</v>
      </c>
      <c r="G1397" s="252">
        <v>1</v>
      </c>
      <c r="H1397" s="256">
        <v>505.2</v>
      </c>
      <c r="I1397" s="256">
        <v>0</v>
      </c>
      <c r="J1397" s="256">
        <v>280.7</v>
      </c>
      <c r="K1397" s="256">
        <f t="shared" si="453"/>
        <v>13554.46</v>
      </c>
      <c r="L1397" s="256">
        <v>0</v>
      </c>
      <c r="M1397" s="256">
        <v>0</v>
      </c>
      <c r="N1397" s="256">
        <v>0</v>
      </c>
      <c r="O1397" s="256">
        <f>IFERROR(
  IF(LOOKUP(2,1/($R$16:$R1397&lt;&gt;""),$R$16:$R1397)="12.2026",
    VLOOKUP(LOOKUP(2,1/($B$16:$B1397&lt;&gt;""),$B$16:$B1397), [1]Лист1!$C$12:$D$1205, 2, 0),
  IF(LOOKUP(2,1/($R$16:$R1397&lt;&gt;""),$R$16:$R1397)="12.2027",
    VLOOKUP(LOOKUP(2,1/($B$16:$B1397&lt;&gt;""),$B$16:$B1397), [1]Лист1!$C$1209:$D$2016, 2, 0),
  IF(LOOKUP(2,1/($R$16:$R1397&lt;&gt;""),$R$16:$R1397)="12.2028",
    VLOOKUP(LOOKUP(2,1/($B$16:$B1397&lt;&gt;""),$B$16:$B1397), [1]Лист1!$C$2020:$D$2907, 2, 0),
  ""))), "")</f>
        <v>13554.46</v>
      </c>
      <c r="P1397" s="256">
        <f t="shared" si="454"/>
        <v>26.829889152810768</v>
      </c>
      <c r="Q1397" s="256">
        <v>9673</v>
      </c>
      <c r="R1397" s="188" t="s">
        <v>565</v>
      </c>
      <c r="S1397" s="32"/>
      <c r="T1397" s="32"/>
      <c r="U1397" s="32"/>
    </row>
    <row r="1398" spans="1:21" s="21" customFormat="1" ht="30" customHeight="1" x14ac:dyDescent="0.25">
      <c r="A1398" s="212">
        <f>IF(B1398&lt;&gt;"",MAX(A$1:A1397)+1,"")</f>
        <v>1264</v>
      </c>
      <c r="B1398" s="223" t="s">
        <v>1513</v>
      </c>
      <c r="C1398" s="212">
        <v>1971</v>
      </c>
      <c r="D1398" s="212" t="s">
        <v>1844</v>
      </c>
      <c r="E1398" s="212" t="s">
        <v>16</v>
      </c>
      <c r="F1398" s="210">
        <v>5</v>
      </c>
      <c r="G1398" s="210">
        <v>4</v>
      </c>
      <c r="H1398" s="211">
        <v>4143.8</v>
      </c>
      <c r="I1398" s="211">
        <v>23.3</v>
      </c>
      <c r="J1398" s="211">
        <v>3138.3</v>
      </c>
      <c r="K1398" s="211">
        <f t="shared" si="453"/>
        <v>34033901</v>
      </c>
      <c r="L1398" s="211">
        <v>0</v>
      </c>
      <c r="M1398" s="211">
        <v>0</v>
      </c>
      <c r="N1398" s="211">
        <v>0</v>
      </c>
      <c r="O1398" s="211">
        <f>IFERROR(
  IF(LOOKUP(2,1/($R$16:$R1398&lt;&gt;""),$R$16:$R1398)="12.2026",
    VLOOKUP(LOOKUP(2,1/($B$16:$B1398&lt;&gt;""),$B$16:$B1398), [1]Лист1!$C$12:$D$1205, 2, 0),
  IF(LOOKUP(2,1/($R$16:$R1398&lt;&gt;""),$R$16:$R1398)="12.2027",
    VLOOKUP(LOOKUP(2,1/($B$16:$B1398&lt;&gt;""),$B$16:$B1398), [1]Лист1!$C$1209:$D$2016, 2, 0),
  IF(LOOKUP(2,1/($R$16:$R1398&lt;&gt;""),$R$16:$R1398)="12.2028",
    VLOOKUP(LOOKUP(2,1/($B$16:$B1398&lt;&gt;""),$B$16:$B1398), [1]Лист1!$C$2020:$D$2907, 2, 0),
  ""))), "")</f>
        <v>34033901</v>
      </c>
      <c r="P1398" s="211">
        <f t="shared" si="454"/>
        <v>8213.2103383367921</v>
      </c>
      <c r="Q1398" s="211">
        <v>9673</v>
      </c>
      <c r="R1398" s="218" t="s">
        <v>563</v>
      </c>
      <c r="S1398" s="38"/>
      <c r="T1398" s="20"/>
      <c r="U1398" s="20"/>
    </row>
    <row r="1399" spans="1:21" s="33" customFormat="1" ht="35.25" customHeight="1" x14ac:dyDescent="0.25">
      <c r="A1399" s="212">
        <f>IF(B1399&lt;&gt;"",MAX(A$1:A1398)+1,"")</f>
        <v>1265</v>
      </c>
      <c r="B1399" s="223" t="s">
        <v>1113</v>
      </c>
      <c r="C1399" s="212">
        <v>1960</v>
      </c>
      <c r="D1399" s="212" t="s">
        <v>1844</v>
      </c>
      <c r="E1399" s="213" t="s">
        <v>16</v>
      </c>
      <c r="F1399" s="210">
        <v>2</v>
      </c>
      <c r="G1399" s="210">
        <v>1</v>
      </c>
      <c r="H1399" s="211">
        <v>666.2</v>
      </c>
      <c r="I1399" s="211">
        <v>0</v>
      </c>
      <c r="J1399" s="211">
        <v>613.20000000000005</v>
      </c>
      <c r="K1399" s="211">
        <f t="shared" si="453"/>
        <v>27031.72</v>
      </c>
      <c r="L1399" s="211">
        <v>0</v>
      </c>
      <c r="M1399" s="211">
        <v>0</v>
      </c>
      <c r="N1399" s="211">
        <v>0</v>
      </c>
      <c r="O1399" s="211">
        <f>IFERROR(
  IF(LOOKUP(2,1/($R$16:$R1399&lt;&gt;""),$R$16:$R1399)="12.2026",
    VLOOKUP(LOOKUP(2,1/($B$16:$B1399&lt;&gt;""),$B$16:$B1399), [1]Лист1!$C$12:$D$1205, 2, 0),
  IF(LOOKUP(2,1/($R$16:$R1399&lt;&gt;""),$R$16:$R1399)="12.2027",
    VLOOKUP(LOOKUP(2,1/($B$16:$B1399&lt;&gt;""),$B$16:$B1399), [1]Лист1!$C$1209:$D$2016, 2, 0),
  IF(LOOKUP(2,1/($R$16:$R1399&lt;&gt;""),$R$16:$R1399)="12.2028",
    VLOOKUP(LOOKUP(2,1/($B$16:$B1399&lt;&gt;""),$B$16:$B1399), [1]Лист1!$C$2020:$D$2907, 2, 0),
  ""))), "")</f>
        <v>27031.72</v>
      </c>
      <c r="P1399" s="211">
        <f t="shared" si="454"/>
        <v>40.57598318823176</v>
      </c>
      <c r="Q1399" s="211">
        <v>9673</v>
      </c>
      <c r="R1399" s="218" t="s">
        <v>565</v>
      </c>
      <c r="S1399" s="32"/>
      <c r="T1399" s="32"/>
      <c r="U1399" s="32"/>
    </row>
    <row r="1400" spans="1:21" s="33" customFormat="1" ht="37.5" customHeight="1" x14ac:dyDescent="0.25">
      <c r="A1400" s="212">
        <f>IF(B1400&lt;&gt;"",MAX(A$1:A1399)+1,"")</f>
        <v>1266</v>
      </c>
      <c r="B1400" s="223" t="s">
        <v>1114</v>
      </c>
      <c r="C1400" s="212">
        <v>1960</v>
      </c>
      <c r="D1400" s="212" t="s">
        <v>1844</v>
      </c>
      <c r="E1400" s="213" t="s">
        <v>16</v>
      </c>
      <c r="F1400" s="210">
        <v>2</v>
      </c>
      <c r="G1400" s="210">
        <v>2</v>
      </c>
      <c r="H1400" s="211">
        <v>511.7</v>
      </c>
      <c r="I1400" s="211">
        <v>0</v>
      </c>
      <c r="J1400" s="211">
        <v>284.2</v>
      </c>
      <c r="K1400" s="211">
        <f t="shared" si="453"/>
        <v>28391.64</v>
      </c>
      <c r="L1400" s="211">
        <v>0</v>
      </c>
      <c r="M1400" s="211">
        <v>0</v>
      </c>
      <c r="N1400" s="211">
        <v>0</v>
      </c>
      <c r="O1400" s="211">
        <f>IFERROR(
  IF(LOOKUP(2,1/($R$16:$R1400&lt;&gt;""),$R$16:$R1400)="12.2026",
    VLOOKUP(LOOKUP(2,1/($B$16:$B1400&lt;&gt;""),$B$16:$B1400), [1]Лист1!$C$12:$D$1205, 2, 0),
  IF(LOOKUP(2,1/($R$16:$R1400&lt;&gt;""),$R$16:$R1400)="12.2027",
    VLOOKUP(LOOKUP(2,1/($B$16:$B1400&lt;&gt;""),$B$16:$B1400), [1]Лист1!$C$1209:$D$2016, 2, 0),
  IF(LOOKUP(2,1/($R$16:$R1400&lt;&gt;""),$R$16:$R1400)="12.2028",
    VLOOKUP(LOOKUP(2,1/($B$16:$B1400&lt;&gt;""),$B$16:$B1400), [1]Лист1!$C$2020:$D$2907, 2, 0),
  ""))), "")</f>
        <v>28391.64</v>
      </c>
      <c r="P1400" s="211">
        <f t="shared" si="454"/>
        <v>55.484932577682237</v>
      </c>
      <c r="Q1400" s="211">
        <v>9673</v>
      </c>
      <c r="R1400" s="218" t="s">
        <v>565</v>
      </c>
      <c r="S1400" s="32"/>
      <c r="T1400" s="32"/>
      <c r="U1400" s="32"/>
    </row>
    <row r="1401" spans="1:21" ht="30" customHeight="1" x14ac:dyDescent="0.25">
      <c r="A1401" s="212">
        <f>IF(B1401&lt;&gt;"",MAX(A$1:A1400)+1,"")</f>
        <v>1267</v>
      </c>
      <c r="B1401" s="223" t="s">
        <v>1115</v>
      </c>
      <c r="C1401" s="212">
        <v>1960</v>
      </c>
      <c r="D1401" s="212" t="s">
        <v>1844</v>
      </c>
      <c r="E1401" s="212" t="s">
        <v>16</v>
      </c>
      <c r="F1401" s="210">
        <v>2</v>
      </c>
      <c r="G1401" s="210">
        <v>1</v>
      </c>
      <c r="H1401" s="211">
        <v>308.60000000000002</v>
      </c>
      <c r="I1401" s="211">
        <v>21.6</v>
      </c>
      <c r="J1401" s="211">
        <v>277.60000000000002</v>
      </c>
      <c r="K1401" s="211">
        <f t="shared" ref="K1401:K1402" si="459">SUM(L1401:O1401)</f>
        <v>15097.16</v>
      </c>
      <c r="L1401" s="211">
        <v>0</v>
      </c>
      <c r="M1401" s="211">
        <v>0</v>
      </c>
      <c r="N1401" s="211">
        <v>0</v>
      </c>
      <c r="O1401" s="211">
        <f>IFERROR(
  IF(LOOKUP(2,1/($R$16:$R1401&lt;&gt;""),$R$16:$R1401)="12.2026",
    VLOOKUP(LOOKUP(2,1/($B$16:$B1401&lt;&gt;""),$B$16:$B1401), [1]Лист1!$C$12:$D$1205, 2, 0),
  IF(LOOKUP(2,1/($R$16:$R1401&lt;&gt;""),$R$16:$R1401)="12.2027",
    VLOOKUP(LOOKUP(2,1/($B$16:$B1401&lt;&gt;""),$B$16:$B1401), [1]Лист1!$C$1209:$D$2016, 2, 0),
  IF(LOOKUP(2,1/($R$16:$R1401&lt;&gt;""),$R$16:$R1401)="12.2028",
    VLOOKUP(LOOKUP(2,1/($B$16:$B1401&lt;&gt;""),$B$16:$B1401), [1]Лист1!$C$2020:$D$2907, 2, 0),
  ""))), "")</f>
        <v>15097.16</v>
      </c>
      <c r="P1401" s="211">
        <f t="shared" ref="P1401:P1402" si="460">K1401/H1401</f>
        <v>48.92145171743357</v>
      </c>
      <c r="Q1401" s="211">
        <v>9673</v>
      </c>
      <c r="R1401" s="218" t="s">
        <v>565</v>
      </c>
    </row>
    <row r="1402" spans="1:21" ht="30" customHeight="1" x14ac:dyDescent="0.25">
      <c r="A1402" s="212">
        <f>IF(B1402&lt;&gt;"",MAX(A$1:A1401)+1,"")</f>
        <v>1268</v>
      </c>
      <c r="B1402" s="223" t="s">
        <v>1400</v>
      </c>
      <c r="C1402" s="212">
        <v>1961</v>
      </c>
      <c r="D1402" s="212" t="s">
        <v>1844</v>
      </c>
      <c r="E1402" s="212" t="s">
        <v>16</v>
      </c>
      <c r="F1402" s="210">
        <v>2</v>
      </c>
      <c r="G1402" s="210">
        <v>1</v>
      </c>
      <c r="H1402" s="211">
        <v>316.41000000000003</v>
      </c>
      <c r="I1402" s="211">
        <v>87.03</v>
      </c>
      <c r="J1402" s="211">
        <v>194.97</v>
      </c>
      <c r="K1402" s="211">
        <f t="shared" si="459"/>
        <v>48091.1</v>
      </c>
      <c r="L1402" s="211">
        <v>0</v>
      </c>
      <c r="M1402" s="211">
        <v>0</v>
      </c>
      <c r="N1402" s="211">
        <v>0</v>
      </c>
      <c r="O1402" s="211">
        <f>IFERROR(
  IF(LOOKUP(2,1/($R$16:$R1402&lt;&gt;""),$R$16:$R1402)="12.2026",
    VLOOKUP(LOOKUP(2,1/($B$16:$B1402&lt;&gt;""),$B$16:$B1402), [1]Лист1!$C$12:$D$1205, 2, 0),
  IF(LOOKUP(2,1/($R$16:$R1402&lt;&gt;""),$R$16:$R1402)="12.2027",
    VLOOKUP(LOOKUP(2,1/($B$16:$B1402&lt;&gt;""),$B$16:$B1402), [1]Лист1!$C$1209:$D$2016, 2, 0),
  IF(LOOKUP(2,1/($R$16:$R1402&lt;&gt;""),$R$16:$R1402)="12.2028",
    VLOOKUP(LOOKUP(2,1/($B$16:$B1402&lt;&gt;""),$B$16:$B1402), [1]Лист1!$C$2020:$D$2907, 2, 0),
  ""))), "")</f>
        <v>48091.1</v>
      </c>
      <c r="P1402" s="211">
        <f t="shared" si="460"/>
        <v>151.98982333048892</v>
      </c>
      <c r="Q1402" s="211">
        <v>9673</v>
      </c>
      <c r="R1402" s="218" t="s">
        <v>564</v>
      </c>
      <c r="S1402" s="49"/>
      <c r="T1402" s="49"/>
      <c r="U1402" s="49"/>
    </row>
    <row r="1403" spans="1:21" s="21" customFormat="1" ht="30" customHeight="1" x14ac:dyDescent="0.25">
      <c r="A1403" s="212">
        <f>IF(B1403&lt;&gt;"",MAX(A$1:A1402)+1,"")</f>
        <v>1269</v>
      </c>
      <c r="B1403" s="223" t="s">
        <v>179</v>
      </c>
      <c r="C1403" s="212">
        <v>1963</v>
      </c>
      <c r="D1403" s="212" t="s">
        <v>1844</v>
      </c>
      <c r="E1403" s="212" t="s">
        <v>16</v>
      </c>
      <c r="F1403" s="210">
        <v>2</v>
      </c>
      <c r="G1403" s="210">
        <v>2</v>
      </c>
      <c r="H1403" s="211">
        <v>423.39</v>
      </c>
      <c r="I1403" s="211">
        <v>0</v>
      </c>
      <c r="J1403" s="211">
        <v>364.39</v>
      </c>
      <c r="K1403" s="211">
        <f t="shared" si="453"/>
        <v>4666630.67</v>
      </c>
      <c r="L1403" s="211">
        <v>0</v>
      </c>
      <c r="M1403" s="211">
        <v>0</v>
      </c>
      <c r="N1403" s="211">
        <v>0</v>
      </c>
      <c r="O1403" s="211">
        <f>IFERROR(
  IF(LOOKUP(2,1/($R$16:$R1403&lt;&gt;""),$R$16:$R1403)="12.2026",
    VLOOKUP(LOOKUP(2,1/($B$16:$B1403&lt;&gt;""),$B$16:$B1403), [1]Лист1!$C$12:$D$1205, 2, 0),
  IF(LOOKUP(2,1/($R$16:$R1403&lt;&gt;""),$R$16:$R1403)="12.2027",
    VLOOKUP(LOOKUP(2,1/($B$16:$B1403&lt;&gt;""),$B$16:$B1403), [1]Лист1!$C$1209:$D$2016, 2, 0),
  IF(LOOKUP(2,1/($R$16:$R1403&lt;&gt;""),$R$16:$R1403)="12.2028",
    VLOOKUP(LOOKUP(2,1/($B$16:$B1403&lt;&gt;""),$B$16:$B1403), [1]Лист1!$C$2020:$D$2907, 2, 0),
  ""))), "")</f>
        <v>4666630.67</v>
      </c>
      <c r="P1403" s="211">
        <f t="shared" si="454"/>
        <v>11022.06162167269</v>
      </c>
      <c r="Q1403" s="211">
        <v>9673</v>
      </c>
      <c r="R1403" s="218" t="s">
        <v>564</v>
      </c>
      <c r="S1403" s="38"/>
      <c r="T1403" s="20"/>
      <c r="U1403" s="20"/>
    </row>
    <row r="1404" spans="1:21" ht="30" customHeight="1" x14ac:dyDescent="0.25">
      <c r="A1404" s="212">
        <f>IF(B1404&lt;&gt;"",MAX(A$1:A1403)+1,"")</f>
        <v>1270</v>
      </c>
      <c r="B1404" s="223" t="s">
        <v>180</v>
      </c>
      <c r="C1404" s="213">
        <v>1965</v>
      </c>
      <c r="D1404" s="212" t="s">
        <v>1844</v>
      </c>
      <c r="E1404" s="210" t="s">
        <v>16</v>
      </c>
      <c r="F1404" s="210">
        <v>2</v>
      </c>
      <c r="G1404" s="210">
        <v>2</v>
      </c>
      <c r="H1404" s="211">
        <v>429.78</v>
      </c>
      <c r="I1404" s="211">
        <v>0</v>
      </c>
      <c r="J1404" s="211">
        <v>371.78</v>
      </c>
      <c r="K1404" s="211">
        <f t="shared" si="453"/>
        <v>5860527.2000000002</v>
      </c>
      <c r="L1404" s="211">
        <v>0</v>
      </c>
      <c r="M1404" s="211">
        <v>0</v>
      </c>
      <c r="N1404" s="211">
        <v>0</v>
      </c>
      <c r="O1404" s="211">
        <f>IFERROR(
  IF(LOOKUP(2,1/($R$16:$R1404&lt;&gt;""),$R$16:$R1404)="12.2026",
    VLOOKUP(LOOKUP(2,1/($B$16:$B1404&lt;&gt;""),$B$16:$B1404), [1]Лист1!$C$12:$D$1205, 2, 0),
  IF(LOOKUP(2,1/($R$16:$R1404&lt;&gt;""),$R$16:$R1404)="12.2027",
    VLOOKUP(LOOKUP(2,1/($B$16:$B1404&lt;&gt;""),$B$16:$B1404), [1]Лист1!$C$1209:$D$2016, 2, 0),
  IF(LOOKUP(2,1/($R$16:$R1404&lt;&gt;""),$R$16:$R1404)="12.2028",
    VLOOKUP(LOOKUP(2,1/($B$16:$B1404&lt;&gt;""),$B$16:$B1404), [1]Лист1!$C$2020:$D$2907, 2, 0),
  ""))), "")</f>
        <v>5860527.2000000002</v>
      </c>
      <c r="P1404" s="211">
        <f t="shared" si="454"/>
        <v>13636.109637488949</v>
      </c>
      <c r="Q1404" s="211">
        <v>9673</v>
      </c>
      <c r="R1404" s="218" t="s">
        <v>565</v>
      </c>
      <c r="S1404" s="49"/>
      <c r="T1404" s="49"/>
      <c r="U1404" s="49"/>
    </row>
    <row r="1405" spans="1:21" s="21" customFormat="1" ht="30" customHeight="1" x14ac:dyDescent="0.25">
      <c r="A1405" s="212">
        <f>IF(B1405&lt;&gt;"",MAX(A$1:A1404)+1,"")</f>
        <v>1271</v>
      </c>
      <c r="B1405" s="223" t="s">
        <v>181</v>
      </c>
      <c r="C1405" s="213">
        <v>1967</v>
      </c>
      <c r="D1405" s="212" t="s">
        <v>1844</v>
      </c>
      <c r="E1405" s="213" t="s">
        <v>16</v>
      </c>
      <c r="F1405" s="210">
        <v>2</v>
      </c>
      <c r="G1405" s="210">
        <v>2</v>
      </c>
      <c r="H1405" s="211">
        <v>503.28</v>
      </c>
      <c r="I1405" s="211">
        <v>0</v>
      </c>
      <c r="J1405" s="211">
        <v>425.12</v>
      </c>
      <c r="K1405" s="211">
        <f t="shared" si="453"/>
        <v>6718222.7300000004</v>
      </c>
      <c r="L1405" s="211">
        <v>0</v>
      </c>
      <c r="M1405" s="211">
        <v>0</v>
      </c>
      <c r="N1405" s="211">
        <v>0</v>
      </c>
      <c r="O1405" s="211">
        <f>IFERROR(
  IF(LOOKUP(2,1/($R$16:$R1405&lt;&gt;""),$R$16:$R1405)="12.2026",
    VLOOKUP(LOOKUP(2,1/($B$16:$B1405&lt;&gt;""),$B$16:$B1405), [1]Лист1!$C$12:$D$1205, 2, 0),
  IF(LOOKUP(2,1/($R$16:$R1405&lt;&gt;""),$R$16:$R1405)="12.2027",
    VLOOKUP(LOOKUP(2,1/($B$16:$B1405&lt;&gt;""),$B$16:$B1405), [1]Лист1!$C$1209:$D$2016, 2, 0),
  IF(LOOKUP(2,1/($R$16:$R1405&lt;&gt;""),$R$16:$R1405)="12.2028",
    VLOOKUP(LOOKUP(2,1/($B$16:$B1405&lt;&gt;""),$B$16:$B1405), [1]Лист1!$C$2020:$D$2907, 2, 0),
  ""))), "")</f>
        <v>6718222.7300000004</v>
      </c>
      <c r="P1405" s="211">
        <f t="shared" si="454"/>
        <v>13348.876828008268</v>
      </c>
      <c r="Q1405" s="211">
        <v>9673</v>
      </c>
      <c r="R1405" s="218" t="s">
        <v>565</v>
      </c>
      <c r="S1405" s="38"/>
      <c r="T1405" s="20"/>
      <c r="U1405" s="20"/>
    </row>
    <row r="1406" spans="1:21" s="21" customFormat="1" ht="30" customHeight="1" x14ac:dyDescent="0.25">
      <c r="A1406" s="212">
        <f>IF(B1406&lt;&gt;"",MAX(A$1:A1405)+1,"")</f>
        <v>1272</v>
      </c>
      <c r="B1406" s="223" t="s">
        <v>1514</v>
      </c>
      <c r="C1406" s="213">
        <v>1971</v>
      </c>
      <c r="D1406" s="212" t="s">
        <v>1844</v>
      </c>
      <c r="E1406" s="213" t="s">
        <v>16</v>
      </c>
      <c r="F1406" s="210">
        <v>2</v>
      </c>
      <c r="G1406" s="210">
        <v>2</v>
      </c>
      <c r="H1406" s="211">
        <v>534.20000000000005</v>
      </c>
      <c r="I1406" s="211">
        <v>0</v>
      </c>
      <c r="J1406" s="211">
        <v>516.29999999999995</v>
      </c>
      <c r="K1406" s="211">
        <f t="shared" si="453"/>
        <v>9793259</v>
      </c>
      <c r="L1406" s="211">
        <v>0</v>
      </c>
      <c r="M1406" s="211">
        <v>0</v>
      </c>
      <c r="N1406" s="211">
        <v>0</v>
      </c>
      <c r="O1406" s="211">
        <f>IFERROR(
  IF(LOOKUP(2,1/($R$16:$R1406&lt;&gt;""),$R$16:$R1406)="12.2026",
    VLOOKUP(LOOKUP(2,1/($B$16:$B1406&lt;&gt;""),$B$16:$B1406), [1]Лист1!$C$12:$D$1205, 2, 0),
  IF(LOOKUP(2,1/($R$16:$R1406&lt;&gt;""),$R$16:$R1406)="12.2027",
    VLOOKUP(LOOKUP(2,1/($B$16:$B1406&lt;&gt;""),$B$16:$B1406), [1]Лист1!$C$1209:$D$2016, 2, 0),
  IF(LOOKUP(2,1/($R$16:$R1406&lt;&gt;""),$R$16:$R1406)="12.2028",
    VLOOKUP(LOOKUP(2,1/($B$16:$B1406&lt;&gt;""),$B$16:$B1406), [1]Лист1!$C$2020:$D$2907, 2, 0),
  ""))), "")</f>
        <v>9793259</v>
      </c>
      <c r="P1406" s="211">
        <f t="shared" si="454"/>
        <v>18332.570198427555</v>
      </c>
      <c r="Q1406" s="211">
        <v>9673</v>
      </c>
      <c r="R1406" s="218" t="s">
        <v>563</v>
      </c>
      <c r="S1406" s="38"/>
      <c r="T1406" s="20"/>
      <c r="U1406" s="20"/>
    </row>
    <row r="1407" spans="1:21" ht="30" customHeight="1" x14ac:dyDescent="0.25">
      <c r="A1407" s="212">
        <f>IF(B1407&lt;&gt;"",MAX(A$1:A1406)+1,"")</f>
        <v>1273</v>
      </c>
      <c r="B1407" s="223" t="s">
        <v>456</v>
      </c>
      <c r="C1407" s="56">
        <v>1959</v>
      </c>
      <c r="D1407" s="212" t="s">
        <v>1844</v>
      </c>
      <c r="E1407" s="212" t="s">
        <v>16</v>
      </c>
      <c r="F1407" s="210">
        <v>2</v>
      </c>
      <c r="G1407" s="210">
        <v>2</v>
      </c>
      <c r="H1407" s="211">
        <v>1053.47</v>
      </c>
      <c r="I1407" s="211">
        <v>0</v>
      </c>
      <c r="J1407" s="211">
        <v>547.97</v>
      </c>
      <c r="K1407" s="211">
        <f t="shared" si="453"/>
        <v>35847.64</v>
      </c>
      <c r="L1407" s="211">
        <v>0</v>
      </c>
      <c r="M1407" s="211">
        <v>0</v>
      </c>
      <c r="N1407" s="211">
        <v>0</v>
      </c>
      <c r="O1407" s="211">
        <f>IFERROR(
  IF(LOOKUP(2,1/($R$16:$R1407&lt;&gt;""),$R$16:$R1407)="12.2026",
    VLOOKUP(LOOKUP(2,1/($B$16:$B1407&lt;&gt;""),$B$16:$B1407), [1]Лист1!$C$12:$D$1205, 2, 0),
  IF(LOOKUP(2,1/($R$16:$R1407&lt;&gt;""),$R$16:$R1407)="12.2027",
    VLOOKUP(LOOKUP(2,1/($B$16:$B1407&lt;&gt;""),$B$16:$B1407), [1]Лист1!$C$1209:$D$2016, 2, 0),
  IF(LOOKUP(2,1/($R$16:$R1407&lt;&gt;""),$R$16:$R1407)="12.2028",
    VLOOKUP(LOOKUP(2,1/($B$16:$B1407&lt;&gt;""),$B$16:$B1407), [1]Лист1!$C$2020:$D$2907, 2, 0),
  ""))), "")</f>
        <v>35847.64</v>
      </c>
      <c r="P1407" s="211">
        <f t="shared" si="454"/>
        <v>34.028154574881107</v>
      </c>
      <c r="Q1407" s="211">
        <v>9673</v>
      </c>
      <c r="R1407" s="218" t="s">
        <v>565</v>
      </c>
    </row>
    <row r="1408" spans="1:21" s="21" customFormat="1" ht="30" customHeight="1" x14ac:dyDescent="0.25">
      <c r="A1408" s="212">
        <f>IF(B1408&lt;&gt;"",MAX(A$1:A1407)+1,"")</f>
        <v>1274</v>
      </c>
      <c r="B1408" s="223" t="s">
        <v>182</v>
      </c>
      <c r="C1408" s="213">
        <v>1963</v>
      </c>
      <c r="D1408" s="212" t="s">
        <v>1844</v>
      </c>
      <c r="E1408" s="213" t="s">
        <v>16</v>
      </c>
      <c r="F1408" s="210">
        <v>3</v>
      </c>
      <c r="G1408" s="210">
        <v>2</v>
      </c>
      <c r="H1408" s="211">
        <v>1297.46</v>
      </c>
      <c r="I1408" s="211">
        <v>0</v>
      </c>
      <c r="J1408" s="211">
        <v>838.06</v>
      </c>
      <c r="K1408" s="211">
        <f t="shared" si="453"/>
        <v>7712207.04</v>
      </c>
      <c r="L1408" s="211">
        <v>0</v>
      </c>
      <c r="M1408" s="211">
        <v>0</v>
      </c>
      <c r="N1408" s="211">
        <v>0</v>
      </c>
      <c r="O1408" s="211">
        <f>IFERROR(
  IF(LOOKUP(2,1/($R$16:$R1408&lt;&gt;""),$R$16:$R1408)="12.2026",
    VLOOKUP(LOOKUP(2,1/($B$16:$B1408&lt;&gt;""),$B$16:$B1408), [1]Лист1!$C$12:$D$1205, 2, 0),
  IF(LOOKUP(2,1/($R$16:$R1408&lt;&gt;""),$R$16:$R1408)="12.2027",
    VLOOKUP(LOOKUP(2,1/($B$16:$B1408&lt;&gt;""),$B$16:$B1408), [1]Лист1!$C$1209:$D$2016, 2, 0),
  IF(LOOKUP(2,1/($R$16:$R1408&lt;&gt;""),$R$16:$R1408)="12.2028",
    VLOOKUP(LOOKUP(2,1/($B$16:$B1408&lt;&gt;""),$B$16:$B1408), [1]Лист1!$C$2020:$D$2907, 2, 0),
  ""))), "")</f>
        <v>7712207.04</v>
      </c>
      <c r="P1408" s="211">
        <f t="shared" si="454"/>
        <v>5944.0807732030271</v>
      </c>
      <c r="Q1408" s="211">
        <v>9673</v>
      </c>
      <c r="R1408" s="218" t="s">
        <v>564</v>
      </c>
      <c r="S1408" s="38"/>
      <c r="T1408" s="20"/>
      <c r="U1408" s="20"/>
    </row>
    <row r="1409" spans="1:21" s="21" customFormat="1" ht="30" customHeight="1" x14ac:dyDescent="0.25">
      <c r="A1409" s="309">
        <f>IF(B1409&lt;&gt;"",MAX(A$1:A1408)+1,"")</f>
        <v>1275</v>
      </c>
      <c r="B1409" s="317" t="s">
        <v>183</v>
      </c>
      <c r="C1409" s="313">
        <v>1967</v>
      </c>
      <c r="D1409" s="309" t="s">
        <v>1844</v>
      </c>
      <c r="E1409" s="313" t="s">
        <v>16</v>
      </c>
      <c r="F1409" s="307">
        <v>5</v>
      </c>
      <c r="G1409" s="307">
        <v>4</v>
      </c>
      <c r="H1409" s="311">
        <v>5085.75</v>
      </c>
      <c r="I1409" s="311">
        <v>74.599999999999994</v>
      </c>
      <c r="J1409" s="311">
        <v>3103.65</v>
      </c>
      <c r="K1409" s="211">
        <f t="shared" si="452"/>
        <v>18477550</v>
      </c>
      <c r="L1409" s="211">
        <v>0</v>
      </c>
      <c r="M1409" s="211">
        <v>0</v>
      </c>
      <c r="N1409" s="211">
        <v>0</v>
      </c>
      <c r="O1409" s="211">
        <f>IFERROR(
  IF(LOOKUP(2,1/($R$16:$R1409&lt;&gt;""),$R$16:$R1409)="12.2026",
    VLOOKUP(LOOKUP(2,1/($B$16:$B1409&lt;&gt;""),$B$16:$B1409), [1]Лист1!$C$12:$D$1205, 2, 0),
  IF(LOOKUP(2,1/($R$16:$R1409&lt;&gt;""),$R$16:$R1409)="12.2027",
    VLOOKUP(LOOKUP(2,1/($B$16:$B1409&lt;&gt;""),$B$16:$B1409), [1]Лист1!$C$1209:$D$2016, 2, 0),
  IF(LOOKUP(2,1/($R$16:$R1409&lt;&gt;""),$R$16:$R1409)="12.2028",
    VLOOKUP(LOOKUP(2,1/($B$16:$B1409&lt;&gt;""),$B$16:$B1409), [1]Лист1!$C$2020:$D$2907, 2, 0),
  ""))), "")</f>
        <v>18477550</v>
      </c>
      <c r="P1409" s="211">
        <f t="shared" si="445"/>
        <v>3633.2006095462812</v>
      </c>
      <c r="Q1409" s="211">
        <v>9673</v>
      </c>
      <c r="R1409" s="218" t="s">
        <v>565</v>
      </c>
      <c r="S1409" s="38"/>
      <c r="T1409" s="20"/>
      <c r="U1409" s="20"/>
    </row>
    <row r="1410" spans="1:21" s="33" customFormat="1" ht="30" customHeight="1" x14ac:dyDescent="0.25">
      <c r="A1410" s="310"/>
      <c r="B1410" s="318"/>
      <c r="C1410" s="314"/>
      <c r="D1410" s="310"/>
      <c r="E1410" s="314"/>
      <c r="F1410" s="308"/>
      <c r="G1410" s="308"/>
      <c r="H1410" s="312"/>
      <c r="I1410" s="312"/>
      <c r="J1410" s="312"/>
      <c r="K1410" s="211">
        <f t="shared" ref="K1410" si="461">SUM(L1410:O1410)</f>
        <v>22401871.25</v>
      </c>
      <c r="L1410" s="211">
        <v>0</v>
      </c>
      <c r="M1410" s="211">
        <v>0</v>
      </c>
      <c r="N1410" s="211">
        <v>0</v>
      </c>
      <c r="O1410" s="211">
        <f>IFERROR(
  IF(LOOKUP(2,1/($R$16:$R1410&lt;&gt;""),$R$16:$R1410)="12.2026",
    VLOOKUP(LOOKUP(2,1/($B$16:$B1410&lt;&gt;""),$B$16:$B1410), [1]Лист1!$C$12:$D$1205, 2, 0),
  IF(LOOKUP(2,1/($R$16:$R1410&lt;&gt;""),$R$16:$R1410)="12.2027",
    VLOOKUP(LOOKUP(2,1/($B$16:$B1410&lt;&gt;""),$B$16:$B1410), [1]Лист1!$C$1209:$D$2016, 2, 0),
  IF(LOOKUP(2,1/($R$16:$R1410&lt;&gt;""),$R$16:$R1410)="12.2028",
    VLOOKUP(LOOKUP(2,1/($B$16:$B1410&lt;&gt;""),$B$16:$B1410), [1]Лист1!$C$2020:$D$2907, 2, 0),
  ""))), "")</f>
        <v>22401871.25</v>
      </c>
      <c r="P1410" s="211">
        <f>K1410/H1409</f>
        <v>4404.8313916334855</v>
      </c>
      <c r="Q1410" s="237">
        <v>9673</v>
      </c>
      <c r="R1410" s="30" t="s">
        <v>563</v>
      </c>
      <c r="S1410" s="32"/>
      <c r="T1410" s="32"/>
      <c r="U1410" s="32"/>
    </row>
    <row r="1411" spans="1:21" s="21" customFormat="1" ht="30" customHeight="1" x14ac:dyDescent="0.25">
      <c r="A1411" s="212">
        <f>IF(B1411&lt;&gt;"",MAX(A$1:A1410)+1,"")</f>
        <v>1276</v>
      </c>
      <c r="B1411" s="223" t="s">
        <v>1515</v>
      </c>
      <c r="C1411" s="213">
        <v>1970</v>
      </c>
      <c r="D1411" s="212" t="s">
        <v>1844</v>
      </c>
      <c r="E1411" s="213" t="s">
        <v>16</v>
      </c>
      <c r="F1411" s="210">
        <v>5</v>
      </c>
      <c r="G1411" s="210">
        <v>6</v>
      </c>
      <c r="H1411" s="211">
        <v>5855.66</v>
      </c>
      <c r="I1411" s="211">
        <v>352.4</v>
      </c>
      <c r="J1411" s="211">
        <v>4147.5</v>
      </c>
      <c r="K1411" s="211">
        <f t="shared" si="452"/>
        <v>42051625.700000003</v>
      </c>
      <c r="L1411" s="211">
        <v>0</v>
      </c>
      <c r="M1411" s="211">
        <v>0</v>
      </c>
      <c r="N1411" s="211">
        <v>0</v>
      </c>
      <c r="O1411" s="211">
        <f>IFERROR(
  IF(LOOKUP(2,1/($R$16:$R1411&lt;&gt;""),$R$16:$R1411)="12.2026",
    VLOOKUP(LOOKUP(2,1/($B$16:$B1411&lt;&gt;""),$B$16:$B1411), [1]Лист1!$C$12:$D$1205, 2, 0),
  IF(LOOKUP(2,1/($R$16:$R1411&lt;&gt;""),$R$16:$R1411)="12.2027",
    VLOOKUP(LOOKUP(2,1/($B$16:$B1411&lt;&gt;""),$B$16:$B1411), [1]Лист1!$C$1209:$D$2016, 2, 0),
  IF(LOOKUP(2,1/($R$16:$R1411&lt;&gt;""),$R$16:$R1411)="12.2028",
    VLOOKUP(LOOKUP(2,1/($B$16:$B1411&lt;&gt;""),$B$16:$B1411), [1]Лист1!$C$2020:$D$2907, 2, 0),
  ""))), "")</f>
        <v>42051625.700000003</v>
      </c>
      <c r="P1411" s="211">
        <f t="shared" si="445"/>
        <v>7181.3639623885274</v>
      </c>
      <c r="Q1411" s="211">
        <v>9673</v>
      </c>
      <c r="R1411" s="218" t="s">
        <v>563</v>
      </c>
      <c r="S1411" s="38"/>
      <c r="T1411" s="20"/>
      <c r="U1411" s="20"/>
    </row>
    <row r="1412" spans="1:21" ht="30" customHeight="1" x14ac:dyDescent="0.25">
      <c r="A1412" s="212">
        <f>IF(B1412&lt;&gt;"",MAX(A$1:A1411)+1,"")</f>
        <v>1277</v>
      </c>
      <c r="B1412" s="223" t="s">
        <v>1899</v>
      </c>
      <c r="C1412" s="56">
        <v>1987</v>
      </c>
      <c r="D1412" s="212" t="s">
        <v>1844</v>
      </c>
      <c r="E1412" s="212" t="s">
        <v>18</v>
      </c>
      <c r="F1412" s="210">
        <v>9</v>
      </c>
      <c r="G1412" s="210">
        <v>4</v>
      </c>
      <c r="H1412" s="211">
        <v>11051.7</v>
      </c>
      <c r="I1412" s="211">
        <v>19.600000000000001</v>
      </c>
      <c r="J1412" s="211">
        <v>7698.1</v>
      </c>
      <c r="K1412" s="211">
        <f>SUM(L1412:O1412)</f>
        <v>14294899.539999999</v>
      </c>
      <c r="L1412" s="211">
        <v>0</v>
      </c>
      <c r="M1412" s="211">
        <v>0</v>
      </c>
      <c r="N1412" s="211">
        <v>0</v>
      </c>
      <c r="O1412" s="211">
        <f>IFERROR(
  IF(LOOKUP(2,1/($R$16:$R1412&lt;&gt;""),$R$16:$R1412)="12.2026",
    VLOOKUP(LOOKUP(2,1/($B$16:$B1412&lt;&gt;""),$B$16:$B1412), [1]Лист1!$C$12:$D$1205, 2, 0),
  IF(LOOKUP(2,1/($R$16:$R1412&lt;&gt;""),$R$16:$R1412)="12.2027",
    VLOOKUP(LOOKUP(2,1/($B$16:$B1412&lt;&gt;""),$B$16:$B1412), [1]Лист1!$C$1209:$D$2016, 2, 0),
  IF(LOOKUP(2,1/($R$16:$R1412&lt;&gt;""),$R$16:$R1412)="12.2028",
    VLOOKUP(LOOKUP(2,1/($B$16:$B1412&lt;&gt;""),$B$16:$B1412), [1]Лист1!$C$2020:$D$2907, 2, 0),
  ""))), "")</f>
        <v>14294899.539999999</v>
      </c>
      <c r="P1412" s="211">
        <f>K1412/H1412</f>
        <v>1293.4570735723914</v>
      </c>
      <c r="Q1412" s="211">
        <v>9673</v>
      </c>
      <c r="R1412" s="218" t="s">
        <v>565</v>
      </c>
    </row>
    <row r="1413" spans="1:21" ht="30" customHeight="1" x14ac:dyDescent="0.25">
      <c r="A1413" s="212">
        <f>IF(B1413&lt;&gt;"",MAX(A$1:A1412)+1,"")</f>
        <v>1278</v>
      </c>
      <c r="B1413" s="223" t="s">
        <v>1900</v>
      </c>
      <c r="C1413" s="56">
        <v>1986</v>
      </c>
      <c r="D1413" s="212" t="s">
        <v>1844</v>
      </c>
      <c r="E1413" s="212" t="s">
        <v>16</v>
      </c>
      <c r="F1413" s="210">
        <v>9</v>
      </c>
      <c r="G1413" s="210">
        <v>1</v>
      </c>
      <c r="H1413" s="211">
        <v>7425.48</v>
      </c>
      <c r="I1413" s="211">
        <v>386.5</v>
      </c>
      <c r="J1413" s="211">
        <v>4726.1000000000004</v>
      </c>
      <c r="K1413" s="211">
        <f>SUM(L1413:O1413)</f>
        <v>3751790.29</v>
      </c>
      <c r="L1413" s="211">
        <v>0</v>
      </c>
      <c r="M1413" s="211">
        <v>0</v>
      </c>
      <c r="N1413" s="211">
        <v>0</v>
      </c>
      <c r="O1413" s="211">
        <f>IFERROR(
  IF(LOOKUP(2,1/($R$16:$R1413&lt;&gt;""),$R$16:$R1413)="12.2026",
    VLOOKUP(LOOKUP(2,1/($B$16:$B1413&lt;&gt;""),$B$16:$B1413), [1]Лист1!$C$12:$D$1205, 2, 0),
  IF(LOOKUP(2,1/($R$16:$R1413&lt;&gt;""),$R$16:$R1413)="12.2027",
    VLOOKUP(LOOKUP(2,1/($B$16:$B1413&lt;&gt;""),$B$16:$B1413), [1]Лист1!$C$1209:$D$2016, 2, 0),
  IF(LOOKUP(2,1/($R$16:$R1413&lt;&gt;""),$R$16:$R1413)="12.2028",
    VLOOKUP(LOOKUP(2,1/($B$16:$B1413&lt;&gt;""),$B$16:$B1413), [1]Лист1!$C$2020:$D$2907, 2, 0),
  ""))), "")</f>
        <v>3751790.29</v>
      </c>
      <c r="P1413" s="211">
        <f>K1413/H1413</f>
        <v>505.25895834343373</v>
      </c>
      <c r="Q1413" s="211">
        <v>9673</v>
      </c>
      <c r="R1413" s="218" t="s">
        <v>565</v>
      </c>
    </row>
    <row r="1414" spans="1:21" s="21" customFormat="1" ht="30" customHeight="1" x14ac:dyDescent="0.25">
      <c r="A1414" s="309">
        <f>IF(B1414&lt;&gt;"",MAX(A$1:A1413)+1,"")</f>
        <v>1279</v>
      </c>
      <c r="B1414" s="317" t="s">
        <v>2027</v>
      </c>
      <c r="C1414" s="313">
        <v>1962</v>
      </c>
      <c r="D1414" s="309" t="s">
        <v>1844</v>
      </c>
      <c r="E1414" s="309" t="s">
        <v>16</v>
      </c>
      <c r="F1414" s="307">
        <v>9</v>
      </c>
      <c r="G1414" s="307">
        <v>2</v>
      </c>
      <c r="H1414" s="311">
        <v>5469.34</v>
      </c>
      <c r="I1414" s="311">
        <v>0</v>
      </c>
      <c r="J1414" s="311">
        <v>3908.2</v>
      </c>
      <c r="K1414" s="211">
        <f t="shared" si="452"/>
        <v>291921.71999999997</v>
      </c>
      <c r="L1414" s="211">
        <v>0</v>
      </c>
      <c r="M1414" s="211">
        <v>0</v>
      </c>
      <c r="N1414" s="211">
        <v>0</v>
      </c>
      <c r="O1414" s="211">
        <f>IFERROR(
  IF(LOOKUP(2,1/($R$16:$R1414&lt;&gt;""),$R$16:$R1414)="12.2026",
    VLOOKUP(LOOKUP(2,1/($B$16:$B1414&lt;&gt;""),$B$16:$B1414), [1]Лист1!$C$12:$D$1205, 2, 0),
  IF(LOOKUP(2,1/($R$16:$R1414&lt;&gt;""),$R$16:$R1414)="12.2027",
    VLOOKUP(LOOKUP(2,1/($B$16:$B1414&lt;&gt;""),$B$16:$B1414), [1]Лист1!$C$1209:$D$2016, 2, 0),
  IF(LOOKUP(2,1/($R$16:$R1414&lt;&gt;""),$R$16:$R1414)="12.2028",
    VLOOKUP(LOOKUP(2,1/($B$16:$B1414&lt;&gt;""),$B$16:$B1414), [1]Лист1!$C$2020:$D$2907, 2, 0),
  ""))), "")</f>
        <v>291921.71999999997</v>
      </c>
      <c r="P1414" s="211">
        <f t="shared" si="445"/>
        <v>53.374213342012013</v>
      </c>
      <c r="Q1414" s="211">
        <v>9673</v>
      </c>
      <c r="R1414" s="218" t="s">
        <v>565</v>
      </c>
      <c r="S1414" s="38"/>
      <c r="T1414" s="20"/>
      <c r="U1414" s="20"/>
    </row>
    <row r="1415" spans="1:21" s="21" customFormat="1" ht="30" customHeight="1" x14ac:dyDescent="0.25">
      <c r="A1415" s="310"/>
      <c r="B1415" s="318"/>
      <c r="C1415" s="314"/>
      <c r="D1415" s="310"/>
      <c r="E1415" s="310"/>
      <c r="F1415" s="308"/>
      <c r="G1415" s="308"/>
      <c r="H1415" s="312"/>
      <c r="I1415" s="312"/>
      <c r="J1415" s="312"/>
      <c r="K1415" s="211">
        <f t="shared" si="452"/>
        <v>9160104.8200000003</v>
      </c>
      <c r="L1415" s="211">
        <v>0</v>
      </c>
      <c r="M1415" s="211">
        <v>0</v>
      </c>
      <c r="N1415" s="211">
        <v>0</v>
      </c>
      <c r="O1415" s="211">
        <f>IFERROR(
  IF(LOOKUP(2,1/($R$16:$R1415&lt;&gt;""),$R$16:$R1415)="12.2026",
    VLOOKUP(LOOKUP(2,1/($B$16:$B1415&lt;&gt;""),$B$16:$B1415), [1]Лист1!$C$12:$D$1205, 2, 0),
  IF(LOOKUP(2,1/($R$16:$R1415&lt;&gt;""),$R$16:$R1415)="12.2027",
    VLOOKUP(LOOKUP(2,1/($B$16:$B1415&lt;&gt;""),$B$16:$B1415), [1]Лист1!$C$1209:$D$2016, 2, 0),
  IF(LOOKUP(2,1/($R$16:$R1415&lt;&gt;""),$R$16:$R1415)="12.2028",
    VLOOKUP(LOOKUP(2,1/($B$16:$B1415&lt;&gt;""),$B$16:$B1415), [1]Лист1!$C$2020:$D$2907, 2, 0),
  ""))), "")</f>
        <v>9160104.8200000003</v>
      </c>
      <c r="P1415" s="211">
        <f>K1415/H1414</f>
        <v>1674.8099075939692</v>
      </c>
      <c r="Q1415" s="211">
        <v>9673</v>
      </c>
      <c r="R1415" s="218" t="s">
        <v>564</v>
      </c>
      <c r="S1415" s="38"/>
      <c r="T1415" s="20"/>
      <c r="U1415" s="20"/>
    </row>
    <row r="1416" spans="1:21" s="21" customFormat="1" ht="30" customHeight="1" x14ac:dyDescent="0.25">
      <c r="A1416" s="212">
        <f>IF(B1416&lt;&gt;"",MAX(A$1:A1415)+1,"")</f>
        <v>1280</v>
      </c>
      <c r="B1416" s="223" t="s">
        <v>2028</v>
      </c>
      <c r="C1416" s="213">
        <v>1962</v>
      </c>
      <c r="D1416" s="212" t="s">
        <v>1844</v>
      </c>
      <c r="E1416" s="212" t="s">
        <v>16</v>
      </c>
      <c r="F1416" s="210">
        <v>10</v>
      </c>
      <c r="G1416" s="210">
        <v>3</v>
      </c>
      <c r="H1416" s="211">
        <v>10479.48</v>
      </c>
      <c r="I1416" s="211">
        <v>1502</v>
      </c>
      <c r="J1416" s="211">
        <v>6444.1</v>
      </c>
      <c r="K1416" s="211">
        <f t="shared" ref="K1416:K1441" si="462">SUM(L1416:O1416)</f>
        <v>10799566.689999999</v>
      </c>
      <c r="L1416" s="211">
        <v>0</v>
      </c>
      <c r="M1416" s="211">
        <v>0</v>
      </c>
      <c r="N1416" s="211">
        <v>0</v>
      </c>
      <c r="O1416" s="211">
        <f>IFERROR(
  IF(LOOKUP(2,1/($R$16:$R1416&lt;&gt;""),$R$16:$R1416)="12.2026",
    VLOOKUP(LOOKUP(2,1/($B$16:$B1416&lt;&gt;""),$B$16:$B1416), [1]Лист1!$C$12:$D$1205, 2, 0),
  IF(LOOKUP(2,1/($R$16:$R1416&lt;&gt;""),$R$16:$R1416)="12.2027",
    VLOOKUP(LOOKUP(2,1/($B$16:$B1416&lt;&gt;""),$B$16:$B1416), [1]Лист1!$C$1209:$D$2016, 2, 0),
  IF(LOOKUP(2,1/($R$16:$R1416&lt;&gt;""),$R$16:$R1416)="12.2028",
    VLOOKUP(LOOKUP(2,1/($B$16:$B1416&lt;&gt;""),$B$16:$B1416), [1]Лист1!$C$2020:$D$2907, 2, 0),
  ""))), "")</f>
        <v>10799566.689999999</v>
      </c>
      <c r="P1416" s="211">
        <f t="shared" ref="P1416:P1442" si="463">K1416/H1416</f>
        <v>1030.5441386404668</v>
      </c>
      <c r="Q1416" s="211">
        <v>9673</v>
      </c>
      <c r="R1416" s="218" t="s">
        <v>563</v>
      </c>
      <c r="S1416" s="38"/>
      <c r="T1416" s="20"/>
      <c r="U1416" s="20"/>
    </row>
    <row r="1417" spans="1:21" s="21" customFormat="1" ht="30" customHeight="1" x14ac:dyDescent="0.25">
      <c r="A1417" s="212">
        <f>IF(B1417&lt;&gt;"",MAX(A$1:A1416)+1,"")</f>
        <v>1281</v>
      </c>
      <c r="B1417" s="223" t="s">
        <v>2029</v>
      </c>
      <c r="C1417" s="213">
        <v>1962</v>
      </c>
      <c r="D1417" s="212" t="s">
        <v>1844</v>
      </c>
      <c r="E1417" s="212" t="s">
        <v>16</v>
      </c>
      <c r="F1417" s="210">
        <v>12</v>
      </c>
      <c r="G1417" s="210">
        <v>1</v>
      </c>
      <c r="H1417" s="211">
        <v>5676.94</v>
      </c>
      <c r="I1417" s="211">
        <v>0</v>
      </c>
      <c r="J1417" s="211">
        <v>3997.36</v>
      </c>
      <c r="K1417" s="211">
        <f t="shared" si="462"/>
        <v>7279012.8699999992</v>
      </c>
      <c r="L1417" s="211">
        <v>0</v>
      </c>
      <c r="M1417" s="211">
        <v>0</v>
      </c>
      <c r="N1417" s="211">
        <v>0</v>
      </c>
      <c r="O1417" s="211">
        <f>IFERROR(
  IF(LOOKUP(2,1/($R$16:$R1417&lt;&gt;""),$R$16:$R1417)="12.2026",
    VLOOKUP(LOOKUP(2,1/($B$16:$B1417&lt;&gt;""),$B$16:$B1417), [1]Лист1!$C$12:$D$1205, 2, 0),
  IF(LOOKUP(2,1/($R$16:$R1417&lt;&gt;""),$R$16:$R1417)="12.2027",
    VLOOKUP(LOOKUP(2,1/($B$16:$B1417&lt;&gt;""),$B$16:$B1417), [1]Лист1!$C$1209:$D$2016, 2, 0),
  IF(LOOKUP(2,1/($R$16:$R1417&lt;&gt;""),$R$16:$R1417)="12.2028",
    VLOOKUP(LOOKUP(2,1/($B$16:$B1417&lt;&gt;""),$B$16:$B1417), [1]Лист1!$C$2020:$D$2907, 2, 0),
  ""))), "")</f>
        <v>7279012.8699999992</v>
      </c>
      <c r="P1417" s="211">
        <f t="shared" si="463"/>
        <v>1282.2071168622533</v>
      </c>
      <c r="Q1417" s="211">
        <v>9673</v>
      </c>
      <c r="R1417" s="218" t="s">
        <v>563</v>
      </c>
      <c r="S1417" s="38"/>
      <c r="T1417" s="20"/>
      <c r="U1417" s="20"/>
    </row>
    <row r="1418" spans="1:21" s="21" customFormat="1" ht="30" customHeight="1" x14ac:dyDescent="0.25">
      <c r="A1418" s="309">
        <f>IF(B1418&lt;&gt;"",MAX(A$1:A1417)+1,"")</f>
        <v>1282</v>
      </c>
      <c r="B1418" s="317" t="s">
        <v>2613</v>
      </c>
      <c r="C1418" s="313" t="s">
        <v>2645</v>
      </c>
      <c r="D1418" s="309" t="s">
        <v>1844</v>
      </c>
      <c r="E1418" s="313" t="s">
        <v>18</v>
      </c>
      <c r="F1418" s="346">
        <v>9</v>
      </c>
      <c r="G1418" s="346">
        <v>6</v>
      </c>
      <c r="H1418" s="348">
        <v>14752.35</v>
      </c>
      <c r="I1418" s="311">
        <v>1304.2</v>
      </c>
      <c r="J1418" s="348">
        <v>12223.2</v>
      </c>
      <c r="K1418" s="211">
        <f t="shared" ref="K1418" si="464">SUM(L1418:O1418)</f>
        <v>419036.57</v>
      </c>
      <c r="L1418" s="211">
        <v>0</v>
      </c>
      <c r="M1418" s="211">
        <v>0</v>
      </c>
      <c r="N1418" s="211">
        <v>0</v>
      </c>
      <c r="O1418" s="211">
        <f>IFERROR(
  IF(LOOKUP(2,1/($R$16:$R1418&lt;&gt;""),$R$16:$R1418)="12.2026",
    VLOOKUP(LOOKUP(2,1/($B$16:$B1418&lt;&gt;""),$B$16:$B1418), [1]Лист1!$C$12:$D$1205, 2, 0),
  IF(LOOKUP(2,1/($R$16:$R1418&lt;&gt;""),$R$16:$R1418)="12.2027",
    VLOOKUP(LOOKUP(2,1/($B$16:$B1418&lt;&gt;""),$B$16:$B1418), [1]Лист1!$C$1209:$D$2016, 2, 0),
  IF(LOOKUP(2,1/($R$16:$R1418&lt;&gt;""),$R$16:$R1418)="12.2028",
    VLOOKUP(LOOKUP(2,1/($B$16:$B1418&lt;&gt;""),$B$16:$B1418), [1]Лист1!$C$2020:$D$2907, 2, 0),
  ""))), "")</f>
        <v>419036.57</v>
      </c>
      <c r="P1418" s="211">
        <f t="shared" ref="P1418" si="465">K1418/H1418</f>
        <v>28.404733483139974</v>
      </c>
      <c r="Q1418" s="211">
        <v>9673</v>
      </c>
      <c r="R1418" s="218" t="s">
        <v>565</v>
      </c>
      <c r="S1418" s="38"/>
      <c r="T1418" s="20"/>
      <c r="U1418" s="20"/>
    </row>
    <row r="1419" spans="1:21" s="21" customFormat="1" ht="30" customHeight="1" x14ac:dyDescent="0.25">
      <c r="A1419" s="310"/>
      <c r="B1419" s="318"/>
      <c r="C1419" s="314"/>
      <c r="D1419" s="310"/>
      <c r="E1419" s="314"/>
      <c r="F1419" s="347"/>
      <c r="G1419" s="347"/>
      <c r="H1419" s="349"/>
      <c r="I1419" s="312"/>
      <c r="J1419" s="349"/>
      <c r="K1419" s="211">
        <f t="shared" si="462"/>
        <v>5582359.0700000003</v>
      </c>
      <c r="L1419" s="211">
        <v>0</v>
      </c>
      <c r="M1419" s="211">
        <v>0</v>
      </c>
      <c r="N1419" s="211">
        <v>0</v>
      </c>
      <c r="O1419" s="211">
        <f>IFERROR(
  IF(LOOKUP(2,1/($R$16:$R1419&lt;&gt;""),$R$16:$R1419)="12.2026",
    VLOOKUP(LOOKUP(2,1/($B$16:$B1419&lt;&gt;""),$B$16:$B1419), [1]Лист1!$C$12:$D$1205, 2, 0),
  IF(LOOKUP(2,1/($R$16:$R1419&lt;&gt;""),$R$16:$R1419)="12.2027",
    VLOOKUP(LOOKUP(2,1/($B$16:$B1419&lt;&gt;""),$B$16:$B1419), [1]Лист1!$C$1209:$D$2016, 2, 0),
  IF(LOOKUP(2,1/($R$16:$R1419&lt;&gt;""),$R$16:$R1419)="12.2028",
    VLOOKUP(LOOKUP(2,1/($B$16:$B1419&lt;&gt;""),$B$16:$B1419), [1]Лист1!$C$2020:$D$2907, 2, 0),
  ""))), "")</f>
        <v>5582359.0700000003</v>
      </c>
      <c r="P1419" s="211">
        <f>K1419/H1418</f>
        <v>378.40473348313998</v>
      </c>
      <c r="Q1419" s="211">
        <v>9673</v>
      </c>
      <c r="R1419" s="218" t="s">
        <v>564</v>
      </c>
      <c r="S1419" s="38"/>
      <c r="T1419" s="20"/>
      <c r="U1419" s="20"/>
    </row>
    <row r="1420" spans="1:21" s="21" customFormat="1" ht="30" customHeight="1" x14ac:dyDescent="0.25">
      <c r="A1420" s="212">
        <f>IF(B1420&lt;&gt;"",MAX(A$1:A1419)+1,"")</f>
        <v>1283</v>
      </c>
      <c r="B1420" s="223" t="s">
        <v>184</v>
      </c>
      <c r="C1420" s="213">
        <v>1962</v>
      </c>
      <c r="D1420" s="212" t="s">
        <v>1844</v>
      </c>
      <c r="E1420" s="212" t="s">
        <v>16</v>
      </c>
      <c r="F1420" s="210">
        <v>3</v>
      </c>
      <c r="G1420" s="210">
        <v>2</v>
      </c>
      <c r="H1420" s="211">
        <v>1246.0999999999999</v>
      </c>
      <c r="I1420" s="211">
        <v>267.2</v>
      </c>
      <c r="J1420" s="211">
        <v>536.6</v>
      </c>
      <c r="K1420" s="211">
        <f t="shared" si="462"/>
        <v>5553207.209999999</v>
      </c>
      <c r="L1420" s="211">
        <v>0</v>
      </c>
      <c r="M1420" s="211">
        <v>0</v>
      </c>
      <c r="N1420" s="211">
        <v>0</v>
      </c>
      <c r="O1420" s="211">
        <f>IFERROR(
  IF(LOOKUP(2,1/($R$16:$R1420&lt;&gt;""),$R$16:$R1420)="12.2026",
    VLOOKUP(LOOKUP(2,1/($B$16:$B1420&lt;&gt;""),$B$16:$B1420), [1]Лист1!$C$12:$D$1205, 2, 0),
  IF(LOOKUP(2,1/($R$16:$R1420&lt;&gt;""),$R$16:$R1420)="12.2027",
    VLOOKUP(LOOKUP(2,1/($B$16:$B1420&lt;&gt;""),$B$16:$B1420), [1]Лист1!$C$1209:$D$2016, 2, 0),
  IF(LOOKUP(2,1/($R$16:$R1420&lt;&gt;""),$R$16:$R1420)="12.2028",
    VLOOKUP(LOOKUP(2,1/($B$16:$B1420&lt;&gt;""),$B$16:$B1420), [1]Лист1!$C$2020:$D$2907, 2, 0),
  ""))), "")</f>
        <v>5553207.209999999</v>
      </c>
      <c r="P1420" s="211">
        <f t="shared" si="463"/>
        <v>4456.4699542572826</v>
      </c>
      <c r="Q1420" s="211">
        <v>9673</v>
      </c>
      <c r="R1420" s="218" t="s">
        <v>564</v>
      </c>
      <c r="S1420" s="38"/>
      <c r="T1420" s="20"/>
      <c r="U1420" s="20"/>
    </row>
    <row r="1421" spans="1:21" ht="30" customHeight="1" x14ac:dyDescent="0.25">
      <c r="A1421" s="212">
        <f>IF(B1421&lt;&gt;"",MAX(A$1:A1420)+1,"")</f>
        <v>1284</v>
      </c>
      <c r="B1421" s="223" t="s">
        <v>1116</v>
      </c>
      <c r="C1421" s="56">
        <v>1958</v>
      </c>
      <c r="D1421" s="212" t="s">
        <v>1844</v>
      </c>
      <c r="E1421" s="213" t="s">
        <v>16</v>
      </c>
      <c r="F1421" s="212">
        <v>2</v>
      </c>
      <c r="G1421" s="212">
        <v>1</v>
      </c>
      <c r="H1421" s="211">
        <v>575.9</v>
      </c>
      <c r="I1421" s="211">
        <v>0</v>
      </c>
      <c r="J1421" s="211">
        <v>270.95</v>
      </c>
      <c r="K1421" s="211">
        <f t="shared" si="462"/>
        <v>12801.1</v>
      </c>
      <c r="L1421" s="211">
        <v>0</v>
      </c>
      <c r="M1421" s="211">
        <v>0</v>
      </c>
      <c r="N1421" s="211">
        <v>0</v>
      </c>
      <c r="O1421" s="211">
        <f>IFERROR(
  IF(LOOKUP(2,1/($R$16:$R1421&lt;&gt;""),$R$16:$R1421)="12.2026",
    VLOOKUP(LOOKUP(2,1/($B$16:$B1421&lt;&gt;""),$B$16:$B1421), [1]Лист1!$C$12:$D$1205, 2, 0),
  IF(LOOKUP(2,1/($R$16:$R1421&lt;&gt;""),$R$16:$R1421)="12.2027",
    VLOOKUP(LOOKUP(2,1/($B$16:$B1421&lt;&gt;""),$B$16:$B1421), [1]Лист1!$C$1209:$D$2016, 2, 0),
  IF(LOOKUP(2,1/($R$16:$R1421&lt;&gt;""),$R$16:$R1421)="12.2028",
    VLOOKUP(LOOKUP(2,1/($B$16:$B1421&lt;&gt;""),$B$16:$B1421), [1]Лист1!$C$2020:$D$2907, 2, 0),
  ""))), "")</f>
        <v>12801.1</v>
      </c>
      <c r="P1421" s="211">
        <f t="shared" si="463"/>
        <v>22.227990970654631</v>
      </c>
      <c r="Q1421" s="211">
        <v>9673</v>
      </c>
      <c r="R1421" s="218" t="s">
        <v>565</v>
      </c>
      <c r="S1421" s="48"/>
    </row>
    <row r="1422" spans="1:21" ht="30" customHeight="1" x14ac:dyDescent="0.25">
      <c r="A1422" s="212">
        <f>IF(B1422&lt;&gt;"",MAX(A$1:A1421)+1,"")</f>
        <v>1285</v>
      </c>
      <c r="B1422" s="223" t="s">
        <v>2720</v>
      </c>
      <c r="C1422" s="56">
        <v>1958</v>
      </c>
      <c r="D1422" s="212" t="s">
        <v>1844</v>
      </c>
      <c r="E1422" s="213" t="s">
        <v>16</v>
      </c>
      <c r="F1422" s="212">
        <v>2</v>
      </c>
      <c r="G1422" s="212">
        <v>1</v>
      </c>
      <c r="H1422" s="211">
        <v>575.9</v>
      </c>
      <c r="I1422" s="211">
        <v>0</v>
      </c>
      <c r="J1422" s="211">
        <v>270.95</v>
      </c>
      <c r="K1422" s="211">
        <f t="shared" ref="K1422" si="466">SUM(L1422:O1422)</f>
        <v>42464286.060000002</v>
      </c>
      <c r="L1422" s="211">
        <v>0</v>
      </c>
      <c r="M1422" s="211">
        <v>0</v>
      </c>
      <c r="N1422" s="211">
        <v>0</v>
      </c>
      <c r="O1422" s="211">
        <f>IFERROR(
  IF(LOOKUP(2,1/($R$16:$R1422&lt;&gt;""),$R$16:$R1422)="12.2026",
    VLOOKUP(LOOKUP(2,1/($B$16:$B1422&lt;&gt;""),$B$16:$B1422), [1]Лист1!$C$12:$D$1205, 2, 0),
  IF(LOOKUP(2,1/($R$16:$R1422&lt;&gt;""),$R$16:$R1422)="12.2027",
    VLOOKUP(LOOKUP(2,1/($B$16:$B1422&lt;&gt;""),$B$16:$B1422), [1]Лист1!$C$1209:$D$2016, 2, 0),
  IF(LOOKUP(2,1/($R$16:$R1422&lt;&gt;""),$R$16:$R1422)="12.2028",
    VLOOKUP(LOOKUP(2,1/($B$16:$B1422&lt;&gt;""),$B$16:$B1422), [1]Лист1!$C$2020:$D$2907, 2, 0),
  ""))), "")</f>
        <v>42464286.060000002</v>
      </c>
      <c r="P1422" s="211">
        <f t="shared" ref="P1422" si="467">K1422/H1422</f>
        <v>73735.520159749969</v>
      </c>
      <c r="Q1422" s="211">
        <v>9673</v>
      </c>
      <c r="R1422" s="218" t="s">
        <v>565</v>
      </c>
      <c r="S1422" s="48"/>
    </row>
    <row r="1423" spans="1:21" ht="30" customHeight="1" x14ac:dyDescent="0.25">
      <c r="A1423" s="212">
        <f>IF(B1423&lt;&gt;"",MAX(A$1:A1422)+1,"")</f>
        <v>1286</v>
      </c>
      <c r="B1423" s="223" t="s">
        <v>2030</v>
      </c>
      <c r="C1423" s="212">
        <v>1990</v>
      </c>
      <c r="D1423" s="212" t="s">
        <v>1844</v>
      </c>
      <c r="E1423" s="212" t="s">
        <v>18</v>
      </c>
      <c r="F1423" s="210">
        <v>12</v>
      </c>
      <c r="G1423" s="210">
        <v>4</v>
      </c>
      <c r="H1423" s="211">
        <v>13034</v>
      </c>
      <c r="I1423" s="211">
        <v>11</v>
      </c>
      <c r="J1423" s="211">
        <v>8934.5</v>
      </c>
      <c r="K1423" s="211">
        <f t="shared" si="462"/>
        <v>28379423.830000002</v>
      </c>
      <c r="L1423" s="211">
        <v>0</v>
      </c>
      <c r="M1423" s="211">
        <v>0</v>
      </c>
      <c r="N1423" s="211">
        <v>0</v>
      </c>
      <c r="O1423" s="211">
        <f>IFERROR(
  IF(LOOKUP(2,1/($R$16:$R1423&lt;&gt;""),$R$16:$R1423)="12.2026",
    VLOOKUP(LOOKUP(2,1/($B$16:$B1423&lt;&gt;""),$B$16:$B1423), [1]Лист1!$C$12:$D$1205, 2, 0),
  IF(LOOKUP(2,1/($R$16:$R1423&lt;&gt;""),$R$16:$R1423)="12.2027",
    VLOOKUP(LOOKUP(2,1/($B$16:$B1423&lt;&gt;""),$B$16:$B1423), [1]Лист1!$C$1209:$D$2016, 2, 0),
  IF(LOOKUP(2,1/($R$16:$R1423&lt;&gt;""),$R$16:$R1423)="12.2028",
    VLOOKUP(LOOKUP(2,1/($B$16:$B1423&lt;&gt;""),$B$16:$B1423), [1]Лист1!$C$2020:$D$2907, 2, 0),
  ""))), "")</f>
        <v>28379423.830000002</v>
      </c>
      <c r="P1423" s="211">
        <f t="shared" si="463"/>
        <v>2177.3380259321775</v>
      </c>
      <c r="Q1423" s="211">
        <v>9673</v>
      </c>
      <c r="R1423" s="218" t="s">
        <v>563</v>
      </c>
    </row>
    <row r="1424" spans="1:21" ht="30" customHeight="1" x14ac:dyDescent="0.25">
      <c r="A1424" s="212">
        <f>IF(B1424&lt;&gt;"",MAX(A$1:A1423)+1,"")</f>
        <v>1287</v>
      </c>
      <c r="B1424" s="223" t="s">
        <v>2107</v>
      </c>
      <c r="C1424" s="212">
        <v>1995</v>
      </c>
      <c r="D1424" s="212" t="s">
        <v>1844</v>
      </c>
      <c r="E1424" s="212" t="s">
        <v>18</v>
      </c>
      <c r="F1424" s="210">
        <v>12</v>
      </c>
      <c r="G1424" s="210">
        <v>1</v>
      </c>
      <c r="H1424" s="211">
        <v>4608.3999999999996</v>
      </c>
      <c r="I1424" s="211">
        <v>0</v>
      </c>
      <c r="J1424" s="211">
        <v>3930.1</v>
      </c>
      <c r="K1424" s="211">
        <f t="shared" si="462"/>
        <v>7283973.3900000006</v>
      </c>
      <c r="L1424" s="211">
        <v>0</v>
      </c>
      <c r="M1424" s="211">
        <v>0</v>
      </c>
      <c r="N1424" s="211">
        <v>0</v>
      </c>
      <c r="O1424" s="211">
        <f>IFERROR(
  IF(LOOKUP(2,1/($R$16:$R1424&lt;&gt;""),$R$16:$R1424)="12.2026",
    VLOOKUP(LOOKUP(2,1/($B$16:$B1424&lt;&gt;""),$B$16:$B1424), [1]Лист1!$C$12:$D$1205, 2, 0),
  IF(LOOKUP(2,1/($R$16:$R1424&lt;&gt;""),$R$16:$R1424)="12.2027",
    VLOOKUP(LOOKUP(2,1/($B$16:$B1424&lt;&gt;""),$B$16:$B1424), [1]Лист1!$C$1209:$D$2016, 2, 0),
  IF(LOOKUP(2,1/($R$16:$R1424&lt;&gt;""),$R$16:$R1424)="12.2028",
    VLOOKUP(LOOKUP(2,1/($B$16:$B1424&lt;&gt;""),$B$16:$B1424), [1]Лист1!$C$2020:$D$2907, 2, 0),
  ""))), "")</f>
        <v>7283973.3900000006</v>
      </c>
      <c r="P1424" s="211">
        <f t="shared" si="463"/>
        <v>1580.5861882649078</v>
      </c>
      <c r="Q1424" s="211">
        <v>9673</v>
      </c>
      <c r="R1424" s="218" t="s">
        <v>563</v>
      </c>
    </row>
    <row r="1425" spans="1:21" ht="30" customHeight="1" x14ac:dyDescent="0.25">
      <c r="A1425" s="212">
        <f>IF(B1425&lt;&gt;"",MAX(A$1:A1424)+1,"")</f>
        <v>1288</v>
      </c>
      <c r="B1425" s="223" t="s">
        <v>2106</v>
      </c>
      <c r="C1425" s="212">
        <v>2005</v>
      </c>
      <c r="D1425" s="212" t="s">
        <v>1844</v>
      </c>
      <c r="E1425" s="212" t="s">
        <v>16</v>
      </c>
      <c r="F1425" s="210">
        <v>10</v>
      </c>
      <c r="G1425" s="210">
        <v>1</v>
      </c>
      <c r="H1425" s="211">
        <v>4662</v>
      </c>
      <c r="I1425" s="211">
        <v>0</v>
      </c>
      <c r="J1425" s="211">
        <v>3403.1</v>
      </c>
      <c r="K1425" s="211">
        <f t="shared" si="462"/>
        <v>3741730.71</v>
      </c>
      <c r="L1425" s="211">
        <v>0</v>
      </c>
      <c r="M1425" s="211">
        <v>0</v>
      </c>
      <c r="N1425" s="211">
        <v>0</v>
      </c>
      <c r="O1425" s="211">
        <f>IFERROR(
  IF(LOOKUP(2,1/($R$16:$R1425&lt;&gt;""),$R$16:$R1425)="12.2026",
    VLOOKUP(LOOKUP(2,1/($B$16:$B1425&lt;&gt;""),$B$16:$B1425), [1]Лист1!$C$12:$D$1205, 2, 0),
  IF(LOOKUP(2,1/($R$16:$R1425&lt;&gt;""),$R$16:$R1425)="12.2027",
    VLOOKUP(LOOKUP(2,1/($B$16:$B1425&lt;&gt;""),$B$16:$B1425), [1]Лист1!$C$1209:$D$2016, 2, 0),
  IF(LOOKUP(2,1/($R$16:$R1425&lt;&gt;""),$R$16:$R1425)="12.2028",
    VLOOKUP(LOOKUP(2,1/($B$16:$B1425&lt;&gt;""),$B$16:$B1425), [1]Лист1!$C$2020:$D$2907, 2, 0),
  ""))), "")</f>
        <v>3741730.71</v>
      </c>
      <c r="P1425" s="211">
        <f t="shared" si="463"/>
        <v>802.60203989703984</v>
      </c>
      <c r="Q1425" s="211">
        <v>9673</v>
      </c>
      <c r="R1425" s="218" t="s">
        <v>563</v>
      </c>
    </row>
    <row r="1426" spans="1:21" ht="30" customHeight="1" x14ac:dyDescent="0.25">
      <c r="A1426" s="212">
        <f>IF(B1426&lt;&gt;"",MAX(A$1:A1425)+1,"")</f>
        <v>1289</v>
      </c>
      <c r="B1426" s="223" t="s">
        <v>2031</v>
      </c>
      <c r="C1426" s="212">
        <v>2001</v>
      </c>
      <c r="D1426" s="212" t="s">
        <v>1844</v>
      </c>
      <c r="E1426" s="212" t="s">
        <v>16</v>
      </c>
      <c r="F1426" s="210">
        <v>10</v>
      </c>
      <c r="G1426" s="210">
        <v>5</v>
      </c>
      <c r="H1426" s="211">
        <v>16338.19</v>
      </c>
      <c r="I1426" s="211">
        <v>0</v>
      </c>
      <c r="J1426" s="211">
        <v>11256.39</v>
      </c>
      <c r="K1426" s="211">
        <f t="shared" si="462"/>
        <v>17783774.539999999</v>
      </c>
      <c r="L1426" s="211">
        <v>0</v>
      </c>
      <c r="M1426" s="211">
        <v>0</v>
      </c>
      <c r="N1426" s="211">
        <v>0</v>
      </c>
      <c r="O1426" s="211">
        <f>IFERROR(
  IF(LOOKUP(2,1/($R$16:$R1426&lt;&gt;""),$R$16:$R1426)="12.2026",
    VLOOKUP(LOOKUP(2,1/($B$16:$B1426&lt;&gt;""),$B$16:$B1426), [1]Лист1!$C$12:$D$1205, 2, 0),
  IF(LOOKUP(2,1/($R$16:$R1426&lt;&gt;""),$R$16:$R1426)="12.2027",
    VLOOKUP(LOOKUP(2,1/($B$16:$B1426&lt;&gt;""),$B$16:$B1426), [1]Лист1!$C$1209:$D$2016, 2, 0),
  IF(LOOKUP(2,1/($R$16:$R1426&lt;&gt;""),$R$16:$R1426)="12.2028",
    VLOOKUP(LOOKUP(2,1/($B$16:$B1426&lt;&gt;""),$B$16:$B1426), [1]Лист1!$C$2020:$D$2907, 2, 0),
  ""))), "")</f>
        <v>17783774.539999999</v>
      </c>
      <c r="P1426" s="211">
        <f t="shared" si="463"/>
        <v>1088.478866998119</v>
      </c>
      <c r="Q1426" s="211">
        <v>9673</v>
      </c>
      <c r="R1426" s="218" t="s">
        <v>563</v>
      </c>
    </row>
    <row r="1427" spans="1:21" ht="30" customHeight="1" x14ac:dyDescent="0.25">
      <c r="A1427" s="212">
        <f>IF(B1427&lt;&gt;"",MAX(A$1:A1426)+1,"")</f>
        <v>1290</v>
      </c>
      <c r="B1427" s="223" t="s">
        <v>185</v>
      </c>
      <c r="C1427" s="212">
        <v>1964</v>
      </c>
      <c r="D1427" s="212" t="s">
        <v>1844</v>
      </c>
      <c r="E1427" s="212" t="s">
        <v>18</v>
      </c>
      <c r="F1427" s="210">
        <v>5</v>
      </c>
      <c r="G1427" s="210">
        <v>3</v>
      </c>
      <c r="H1427" s="211">
        <v>5171</v>
      </c>
      <c r="I1427" s="211">
        <v>301.3</v>
      </c>
      <c r="J1427" s="211">
        <v>3507.64</v>
      </c>
      <c r="K1427" s="211">
        <f t="shared" si="462"/>
        <v>31260181.699999999</v>
      </c>
      <c r="L1427" s="211">
        <v>0</v>
      </c>
      <c r="M1427" s="211">
        <v>0</v>
      </c>
      <c r="N1427" s="211">
        <v>0</v>
      </c>
      <c r="O1427" s="211">
        <f>IFERROR(
  IF(LOOKUP(2,1/($R$16:$R1427&lt;&gt;""),$R$16:$R1427)="12.2026",
    VLOOKUP(LOOKUP(2,1/($B$16:$B1427&lt;&gt;""),$B$16:$B1427), [1]Лист1!$C$12:$D$1205, 2, 0),
  IF(LOOKUP(2,1/($R$16:$R1427&lt;&gt;""),$R$16:$R1427)="12.2027",
    VLOOKUP(LOOKUP(2,1/($B$16:$B1427&lt;&gt;""),$B$16:$B1427), [1]Лист1!$C$1209:$D$2016, 2, 0),
  IF(LOOKUP(2,1/($R$16:$R1427&lt;&gt;""),$R$16:$R1427)="12.2028",
    VLOOKUP(LOOKUP(2,1/($B$16:$B1427&lt;&gt;""),$B$16:$B1427), [1]Лист1!$C$2020:$D$2907, 2, 0),
  ""))), "")</f>
        <v>31260181.699999999</v>
      </c>
      <c r="P1427" s="211">
        <f t="shared" si="463"/>
        <v>6045.2875072519819</v>
      </c>
      <c r="Q1427" s="211">
        <v>9673</v>
      </c>
      <c r="R1427" s="218" t="s">
        <v>564</v>
      </c>
    </row>
    <row r="1428" spans="1:21" ht="30" customHeight="1" x14ac:dyDescent="0.25">
      <c r="A1428" s="212">
        <f>IF(B1428&lt;&gt;"",MAX(A$1:A1427)+1,"")</f>
        <v>1291</v>
      </c>
      <c r="B1428" s="223" t="s">
        <v>186</v>
      </c>
      <c r="C1428" s="213">
        <v>1964</v>
      </c>
      <c r="D1428" s="212" t="s">
        <v>1844</v>
      </c>
      <c r="E1428" s="212" t="s">
        <v>18</v>
      </c>
      <c r="F1428" s="210">
        <v>5</v>
      </c>
      <c r="G1428" s="210">
        <v>4</v>
      </c>
      <c r="H1428" s="211">
        <v>4635.47</v>
      </c>
      <c r="I1428" s="211">
        <v>42.5</v>
      </c>
      <c r="J1428" s="211">
        <v>3500</v>
      </c>
      <c r="K1428" s="211">
        <f t="shared" si="462"/>
        <v>29050190.650000002</v>
      </c>
      <c r="L1428" s="211">
        <v>0</v>
      </c>
      <c r="M1428" s="211">
        <v>0</v>
      </c>
      <c r="N1428" s="211">
        <v>0</v>
      </c>
      <c r="O1428" s="211">
        <f>IFERROR(
  IF(LOOKUP(2,1/($R$16:$R1428&lt;&gt;""),$R$16:$R1428)="12.2026",
    VLOOKUP(LOOKUP(2,1/($B$16:$B1428&lt;&gt;""),$B$16:$B1428), [1]Лист1!$C$12:$D$1205, 2, 0),
  IF(LOOKUP(2,1/($R$16:$R1428&lt;&gt;""),$R$16:$R1428)="12.2027",
    VLOOKUP(LOOKUP(2,1/($B$16:$B1428&lt;&gt;""),$B$16:$B1428), [1]Лист1!$C$1209:$D$2016, 2, 0),
  IF(LOOKUP(2,1/($R$16:$R1428&lt;&gt;""),$R$16:$R1428)="12.2028",
    VLOOKUP(LOOKUP(2,1/($B$16:$B1428&lt;&gt;""),$B$16:$B1428), [1]Лист1!$C$2020:$D$2907, 2, 0),
  ""))), "")</f>
        <v>29050190.650000002</v>
      </c>
      <c r="P1428" s="211">
        <f t="shared" si="463"/>
        <v>6266.9353161599583</v>
      </c>
      <c r="Q1428" s="211">
        <v>9673</v>
      </c>
      <c r="R1428" s="218" t="s">
        <v>564</v>
      </c>
      <c r="S1428" s="49"/>
      <c r="T1428" s="49"/>
      <c r="U1428" s="49"/>
    </row>
    <row r="1429" spans="1:21" s="21" customFormat="1" ht="30" customHeight="1" x14ac:dyDescent="0.25">
      <c r="A1429" s="212">
        <f>IF(B1429&lt;&gt;"",MAX(A$1:A1428)+1,"")</f>
        <v>1292</v>
      </c>
      <c r="B1429" s="223" t="s">
        <v>1516</v>
      </c>
      <c r="C1429" s="213">
        <v>1972</v>
      </c>
      <c r="D1429" s="212" t="s">
        <v>1844</v>
      </c>
      <c r="E1429" s="213" t="s">
        <v>16</v>
      </c>
      <c r="F1429" s="210">
        <v>5</v>
      </c>
      <c r="G1429" s="210">
        <v>2</v>
      </c>
      <c r="H1429" s="211">
        <v>5820.02</v>
      </c>
      <c r="I1429" s="211">
        <v>591.79999999999995</v>
      </c>
      <c r="J1429" s="211">
        <v>2514.54</v>
      </c>
      <c r="K1429" s="211">
        <f t="shared" si="462"/>
        <v>37823567.900000006</v>
      </c>
      <c r="L1429" s="211">
        <v>0</v>
      </c>
      <c r="M1429" s="211">
        <v>0</v>
      </c>
      <c r="N1429" s="211">
        <v>0</v>
      </c>
      <c r="O1429" s="211">
        <f>IFERROR(
  IF(LOOKUP(2,1/($R$16:$R1429&lt;&gt;""),$R$16:$R1429)="12.2026",
    VLOOKUP(LOOKUP(2,1/($B$16:$B1429&lt;&gt;""),$B$16:$B1429), [1]Лист1!$C$12:$D$1205, 2, 0),
  IF(LOOKUP(2,1/($R$16:$R1429&lt;&gt;""),$R$16:$R1429)="12.2027",
    VLOOKUP(LOOKUP(2,1/($B$16:$B1429&lt;&gt;""),$B$16:$B1429), [1]Лист1!$C$1209:$D$2016, 2, 0),
  IF(LOOKUP(2,1/($R$16:$R1429&lt;&gt;""),$R$16:$R1429)="12.2028",
    VLOOKUP(LOOKUP(2,1/($B$16:$B1429&lt;&gt;""),$B$16:$B1429), [1]Лист1!$C$2020:$D$2907, 2, 0),
  ""))), "")</f>
        <v>37823567.900000006</v>
      </c>
      <c r="P1429" s="211">
        <f t="shared" si="463"/>
        <v>6498.8724952835219</v>
      </c>
      <c r="Q1429" s="211">
        <v>9673</v>
      </c>
      <c r="R1429" s="218" t="s">
        <v>563</v>
      </c>
      <c r="S1429" s="38"/>
      <c r="T1429" s="20"/>
      <c r="U1429" s="20"/>
    </row>
    <row r="1430" spans="1:21" s="21" customFormat="1" ht="30" customHeight="1" x14ac:dyDescent="0.25">
      <c r="A1430" s="212">
        <f>IF(B1430&lt;&gt;"",MAX(A$1:A1429)+1,"")</f>
        <v>1293</v>
      </c>
      <c r="B1430" s="223" t="s">
        <v>1517</v>
      </c>
      <c r="C1430" s="213">
        <v>1972</v>
      </c>
      <c r="D1430" s="212" t="s">
        <v>1844</v>
      </c>
      <c r="E1430" s="213" t="s">
        <v>16</v>
      </c>
      <c r="F1430" s="210">
        <v>5</v>
      </c>
      <c r="G1430" s="210">
        <v>4</v>
      </c>
      <c r="H1430" s="211">
        <v>5269.29</v>
      </c>
      <c r="I1430" s="211">
        <v>0</v>
      </c>
      <c r="J1430" s="211">
        <v>2257.92</v>
      </c>
      <c r="K1430" s="211">
        <f t="shared" si="462"/>
        <v>37654929.549999997</v>
      </c>
      <c r="L1430" s="211">
        <v>0</v>
      </c>
      <c r="M1430" s="211">
        <v>0</v>
      </c>
      <c r="N1430" s="211">
        <v>0</v>
      </c>
      <c r="O1430" s="211">
        <f>IFERROR(
  IF(LOOKUP(2,1/($R$16:$R1430&lt;&gt;""),$R$16:$R1430)="12.2026",
    VLOOKUP(LOOKUP(2,1/($B$16:$B1430&lt;&gt;""),$B$16:$B1430), [1]Лист1!$C$12:$D$1205, 2, 0),
  IF(LOOKUP(2,1/($R$16:$R1430&lt;&gt;""),$R$16:$R1430)="12.2027",
    VLOOKUP(LOOKUP(2,1/($B$16:$B1430&lt;&gt;""),$B$16:$B1430), [1]Лист1!$C$1209:$D$2016, 2, 0),
  IF(LOOKUP(2,1/($R$16:$R1430&lt;&gt;""),$R$16:$R1430)="12.2028",
    VLOOKUP(LOOKUP(2,1/($B$16:$B1430&lt;&gt;""),$B$16:$B1430), [1]Лист1!$C$2020:$D$2907, 2, 0),
  ""))), "")</f>
        <v>37654929.549999997</v>
      </c>
      <c r="P1430" s="211">
        <f t="shared" si="463"/>
        <v>7146.1106809456296</v>
      </c>
      <c r="Q1430" s="211">
        <v>9673</v>
      </c>
      <c r="R1430" s="218" t="s">
        <v>563</v>
      </c>
      <c r="S1430" s="38"/>
      <c r="T1430" s="20"/>
      <c r="U1430" s="20"/>
    </row>
    <row r="1431" spans="1:21" s="21" customFormat="1" ht="30" customHeight="1" x14ac:dyDescent="0.25">
      <c r="A1431" s="212">
        <f>IF(B1431&lt;&gt;"",MAX(A$1:A1430)+1,"")</f>
        <v>1294</v>
      </c>
      <c r="B1431" s="223" t="s">
        <v>187</v>
      </c>
      <c r="C1431" s="213">
        <v>1964</v>
      </c>
      <c r="D1431" s="212" t="s">
        <v>1844</v>
      </c>
      <c r="E1431" s="212" t="s">
        <v>18</v>
      </c>
      <c r="F1431" s="210">
        <v>5</v>
      </c>
      <c r="G1431" s="210">
        <v>4</v>
      </c>
      <c r="H1431" s="211">
        <v>4722.6400000000003</v>
      </c>
      <c r="I1431" s="211">
        <v>0</v>
      </c>
      <c r="J1431" s="211">
        <v>3559.05</v>
      </c>
      <c r="K1431" s="211">
        <f t="shared" si="462"/>
        <v>135553</v>
      </c>
      <c r="L1431" s="211">
        <v>0</v>
      </c>
      <c r="M1431" s="211">
        <v>0</v>
      </c>
      <c r="N1431" s="211">
        <v>0</v>
      </c>
      <c r="O1431" s="211">
        <f>IFERROR(
  IF(LOOKUP(2,1/($R$16:$R1431&lt;&gt;""),$R$16:$R1431)="12.2026",
    VLOOKUP(LOOKUP(2,1/($B$16:$B1431&lt;&gt;""),$B$16:$B1431), [1]Лист1!$C$12:$D$1205, 2, 0),
  IF(LOOKUP(2,1/($R$16:$R1431&lt;&gt;""),$R$16:$R1431)="12.2027",
    VLOOKUP(LOOKUP(2,1/($B$16:$B1431&lt;&gt;""),$B$16:$B1431), [1]Лист1!$C$1209:$D$2016, 2, 0),
  IF(LOOKUP(2,1/($R$16:$R1431&lt;&gt;""),$R$16:$R1431)="12.2028",
    VLOOKUP(LOOKUP(2,1/($B$16:$B1431&lt;&gt;""),$B$16:$B1431), [1]Лист1!$C$2020:$D$2907, 2, 0),
  ""))), "")</f>
        <v>135553</v>
      </c>
      <c r="P1431" s="211">
        <f t="shared" si="463"/>
        <v>28.702801822709329</v>
      </c>
      <c r="Q1431" s="211">
        <v>9673</v>
      </c>
      <c r="R1431" s="218" t="s">
        <v>564</v>
      </c>
      <c r="S1431" s="38"/>
      <c r="T1431" s="20"/>
      <c r="U1431" s="20"/>
    </row>
    <row r="1432" spans="1:21" s="21" customFormat="1" ht="30" customHeight="1" x14ac:dyDescent="0.25">
      <c r="A1432" s="212">
        <f>IF(B1432&lt;&gt;"",MAX(A$1:A1431)+1,"")</f>
        <v>1295</v>
      </c>
      <c r="B1432" s="223" t="s">
        <v>188</v>
      </c>
      <c r="C1432" s="213">
        <v>1963</v>
      </c>
      <c r="D1432" s="212" t="s">
        <v>1844</v>
      </c>
      <c r="E1432" s="213" t="s">
        <v>18</v>
      </c>
      <c r="F1432" s="210">
        <v>5</v>
      </c>
      <c r="G1432" s="210">
        <v>4</v>
      </c>
      <c r="H1432" s="211">
        <v>4684.3100000000004</v>
      </c>
      <c r="I1432" s="211">
        <v>0</v>
      </c>
      <c r="J1432" s="211">
        <v>3519.05</v>
      </c>
      <c r="K1432" s="211">
        <f t="shared" si="462"/>
        <v>24989510.450000003</v>
      </c>
      <c r="L1432" s="211">
        <v>0</v>
      </c>
      <c r="M1432" s="211">
        <v>0</v>
      </c>
      <c r="N1432" s="211">
        <v>0</v>
      </c>
      <c r="O1432" s="211">
        <f>IFERROR(
  IF(LOOKUP(2,1/($R$16:$R1432&lt;&gt;""),$R$16:$R1432)="12.2026",
    VLOOKUP(LOOKUP(2,1/($B$16:$B1432&lt;&gt;""),$B$16:$B1432), [1]Лист1!$C$12:$D$1205, 2, 0),
  IF(LOOKUP(2,1/($R$16:$R1432&lt;&gt;""),$R$16:$R1432)="12.2027",
    VLOOKUP(LOOKUP(2,1/($B$16:$B1432&lt;&gt;""),$B$16:$B1432), [1]Лист1!$C$1209:$D$2016, 2, 0),
  IF(LOOKUP(2,1/($R$16:$R1432&lt;&gt;""),$R$16:$R1432)="12.2028",
    VLOOKUP(LOOKUP(2,1/($B$16:$B1432&lt;&gt;""),$B$16:$B1432), [1]Лист1!$C$2020:$D$2907, 2, 0),
  ""))), "")</f>
        <v>24989510.450000003</v>
      </c>
      <c r="P1432" s="211">
        <f t="shared" si="463"/>
        <v>5334.7260215485312</v>
      </c>
      <c r="Q1432" s="211">
        <v>9673</v>
      </c>
      <c r="R1432" s="218" t="s">
        <v>564</v>
      </c>
      <c r="S1432" s="38"/>
      <c r="T1432" s="20"/>
      <c r="U1432" s="20"/>
    </row>
    <row r="1433" spans="1:21" s="21" customFormat="1" ht="30" customHeight="1" x14ac:dyDescent="0.25">
      <c r="A1433" s="212">
        <f>IF(B1433&lt;&gt;"",MAX(A$1:A1432)+1,"")</f>
        <v>1296</v>
      </c>
      <c r="B1433" s="223" t="s">
        <v>189</v>
      </c>
      <c r="C1433" s="212">
        <v>1964</v>
      </c>
      <c r="D1433" s="212" t="s">
        <v>1844</v>
      </c>
      <c r="E1433" s="212" t="s">
        <v>16</v>
      </c>
      <c r="F1433" s="210">
        <v>5</v>
      </c>
      <c r="G1433" s="210">
        <v>3</v>
      </c>
      <c r="H1433" s="211">
        <v>4710</v>
      </c>
      <c r="I1433" s="211">
        <v>235</v>
      </c>
      <c r="J1433" s="211">
        <v>2537.9299999999998</v>
      </c>
      <c r="K1433" s="211">
        <f t="shared" si="462"/>
        <v>27507651.440000001</v>
      </c>
      <c r="L1433" s="211">
        <v>0</v>
      </c>
      <c r="M1433" s="211">
        <v>0</v>
      </c>
      <c r="N1433" s="211">
        <v>0</v>
      </c>
      <c r="O1433" s="211">
        <f>IFERROR(
  IF(LOOKUP(2,1/($R$16:$R1433&lt;&gt;""),$R$16:$R1433)="12.2026",
    VLOOKUP(LOOKUP(2,1/($B$16:$B1433&lt;&gt;""),$B$16:$B1433), [1]Лист1!$C$12:$D$1205, 2, 0),
  IF(LOOKUP(2,1/($R$16:$R1433&lt;&gt;""),$R$16:$R1433)="12.2027",
    VLOOKUP(LOOKUP(2,1/($B$16:$B1433&lt;&gt;""),$B$16:$B1433), [1]Лист1!$C$1209:$D$2016, 2, 0),
  IF(LOOKUP(2,1/($R$16:$R1433&lt;&gt;""),$R$16:$R1433)="12.2028",
    VLOOKUP(LOOKUP(2,1/($B$16:$B1433&lt;&gt;""),$B$16:$B1433), [1]Лист1!$C$2020:$D$2907, 2, 0),
  ""))), "")</f>
        <v>27507651.440000001</v>
      </c>
      <c r="P1433" s="211">
        <f t="shared" si="463"/>
        <v>5840.265698513801</v>
      </c>
      <c r="Q1433" s="211">
        <v>9673</v>
      </c>
      <c r="R1433" s="218" t="s">
        <v>564</v>
      </c>
      <c r="S1433" s="38"/>
      <c r="T1433" s="20"/>
      <c r="U1433" s="20"/>
    </row>
    <row r="1434" spans="1:21" s="21" customFormat="1" ht="30" customHeight="1" x14ac:dyDescent="0.25">
      <c r="A1434" s="212">
        <f>IF(B1434&lt;&gt;"",MAX(A$1:A1433)+1,"")</f>
        <v>1297</v>
      </c>
      <c r="B1434" s="223" t="s">
        <v>507</v>
      </c>
      <c r="C1434" s="156">
        <v>1969</v>
      </c>
      <c r="D1434" s="212" t="s">
        <v>1844</v>
      </c>
      <c r="E1434" s="156" t="s">
        <v>18</v>
      </c>
      <c r="F1434" s="210">
        <v>4</v>
      </c>
      <c r="G1434" s="210">
        <v>5</v>
      </c>
      <c r="H1434" s="211">
        <v>4501.7</v>
      </c>
      <c r="I1434" s="211">
        <v>0</v>
      </c>
      <c r="J1434" s="211">
        <v>4501.7</v>
      </c>
      <c r="K1434" s="211">
        <f t="shared" si="462"/>
        <v>28137171.5</v>
      </c>
      <c r="L1434" s="211">
        <v>0</v>
      </c>
      <c r="M1434" s="211">
        <v>0</v>
      </c>
      <c r="N1434" s="211">
        <v>0</v>
      </c>
      <c r="O1434" s="211">
        <f>IFERROR(
  IF(LOOKUP(2,1/($R$16:$R1434&lt;&gt;""),$R$16:$R1434)="12.2026",
    VLOOKUP(LOOKUP(2,1/($B$16:$B1434&lt;&gt;""),$B$16:$B1434), [1]Лист1!$C$12:$D$1205, 2, 0),
  IF(LOOKUP(2,1/($R$16:$R1434&lt;&gt;""),$R$16:$R1434)="12.2027",
    VLOOKUP(LOOKUP(2,1/($B$16:$B1434&lt;&gt;""),$B$16:$B1434), [1]Лист1!$C$1209:$D$2016, 2, 0),
  IF(LOOKUP(2,1/($R$16:$R1434&lt;&gt;""),$R$16:$R1434)="12.2028",
    VLOOKUP(LOOKUP(2,1/($B$16:$B1434&lt;&gt;""),$B$16:$B1434), [1]Лист1!$C$2020:$D$2907, 2, 0),
  ""))), "")</f>
        <v>28137171.5</v>
      </c>
      <c r="P1434" s="211">
        <f t="shared" si="463"/>
        <v>6250.3435368860655</v>
      </c>
      <c r="Q1434" s="211">
        <v>9673</v>
      </c>
      <c r="R1434" s="218" t="s">
        <v>563</v>
      </c>
      <c r="S1434" s="38"/>
      <c r="T1434" s="20"/>
      <c r="U1434" s="20"/>
    </row>
    <row r="1435" spans="1:21" s="112" customFormat="1" ht="30" customHeight="1" x14ac:dyDescent="0.25">
      <c r="A1435" s="285">
        <f>IF(B1435&lt;&gt;"",MAX(A$1:A1434)+1,"")</f>
        <v>1298</v>
      </c>
      <c r="B1435" s="283" t="s">
        <v>1519</v>
      </c>
      <c r="C1435" s="156">
        <v>1969</v>
      </c>
      <c r="D1435" s="285" t="s">
        <v>1844</v>
      </c>
      <c r="E1435" s="156" t="s">
        <v>18</v>
      </c>
      <c r="F1435" s="287">
        <v>5</v>
      </c>
      <c r="G1435" s="287">
        <v>8</v>
      </c>
      <c r="H1435" s="282">
        <v>6024.5</v>
      </c>
      <c r="I1435" s="282">
        <v>0</v>
      </c>
      <c r="J1435" s="282">
        <v>4421.6000000000004</v>
      </c>
      <c r="K1435" s="282">
        <f t="shared" si="462"/>
        <v>41469593.5</v>
      </c>
      <c r="L1435" s="282">
        <v>0</v>
      </c>
      <c r="M1435" s="282">
        <v>0</v>
      </c>
      <c r="N1435" s="282">
        <v>0</v>
      </c>
      <c r="O1435" s="282">
        <f>IFERROR(
  IF(LOOKUP(2,1/($R$16:$R1435&lt;&gt;""),$R$16:$R1435)="12.2026",
    VLOOKUP(LOOKUP(2,1/($B$16:$B1435&lt;&gt;""),$B$16:$B1435), [1]Лист1!$C$12:$D$1205, 2, 0),
  IF(LOOKUP(2,1/($R$16:$R1435&lt;&gt;""),$R$16:$R1435)="12.2027",
    VLOOKUP(LOOKUP(2,1/($B$16:$B1435&lt;&gt;""),$B$16:$B1435), [1]Лист1!$C$1209:$D$2016, 2, 0),
  IF(LOOKUP(2,1/($R$16:$R1435&lt;&gt;""),$R$16:$R1435)="12.2028",
    VLOOKUP(LOOKUP(2,1/($B$16:$B1435&lt;&gt;""),$B$16:$B1435), [1]Лист1!$C$2020:$D$2907, 2, 0),
  ""))), "")</f>
        <v>41469593.5</v>
      </c>
      <c r="P1435" s="282">
        <f t="shared" si="463"/>
        <v>6883.4913270810857</v>
      </c>
      <c r="Q1435" s="282">
        <v>9673</v>
      </c>
      <c r="R1435" s="294" t="s">
        <v>563</v>
      </c>
      <c r="S1435" s="141"/>
      <c r="T1435" s="111"/>
      <c r="U1435" s="111"/>
    </row>
    <row r="1436" spans="1:21" ht="30" customHeight="1" x14ac:dyDescent="0.25">
      <c r="A1436" s="254">
        <f>IF(B1436&lt;&gt;"",MAX(A$1:A1435)+1,"")</f>
        <v>1299</v>
      </c>
      <c r="B1436" s="261" t="s">
        <v>190</v>
      </c>
      <c r="C1436" s="266">
        <v>1967</v>
      </c>
      <c r="D1436" s="254" t="s">
        <v>1844</v>
      </c>
      <c r="E1436" s="266" t="s">
        <v>16</v>
      </c>
      <c r="F1436" s="252">
        <v>5</v>
      </c>
      <c r="G1436" s="252">
        <v>3</v>
      </c>
      <c r="H1436" s="256">
        <v>3648.14</v>
      </c>
      <c r="I1436" s="256">
        <v>306.39999999999998</v>
      </c>
      <c r="J1436" s="256">
        <v>2041.14</v>
      </c>
      <c r="K1436" s="256">
        <f t="shared" si="462"/>
        <v>107602.07</v>
      </c>
      <c r="L1436" s="256">
        <v>0</v>
      </c>
      <c r="M1436" s="256">
        <v>0</v>
      </c>
      <c r="N1436" s="256">
        <v>0</v>
      </c>
      <c r="O1436" s="256">
        <f>IFERROR(
  IF(LOOKUP(2,1/($R$16:$R1436&lt;&gt;""),$R$16:$R1436)="12.2026",
    VLOOKUP(LOOKUP(2,1/($B$16:$B1436&lt;&gt;""),$B$16:$B1436), [1]Лист1!$C$12:$D$1205, 2, 0),
  IF(LOOKUP(2,1/($R$16:$R1436&lt;&gt;""),$R$16:$R1436)="12.2027",
    VLOOKUP(LOOKUP(2,1/($B$16:$B1436&lt;&gt;""),$B$16:$B1436), [1]Лист1!$C$1209:$D$2016, 2, 0),
  IF(LOOKUP(2,1/($R$16:$R1436&lt;&gt;""),$R$16:$R1436)="12.2028",
    VLOOKUP(LOOKUP(2,1/($B$16:$B1436&lt;&gt;""),$B$16:$B1436), [1]Лист1!$C$2020:$D$2907, 2, 0),
  ""))), "")</f>
        <v>107602.07</v>
      </c>
      <c r="P1436" s="256">
        <f t="shared" si="463"/>
        <v>29.495049532090327</v>
      </c>
      <c r="Q1436" s="256">
        <v>9673</v>
      </c>
      <c r="R1436" s="188" t="s">
        <v>564</v>
      </c>
    </row>
    <row r="1437" spans="1:21" s="21" customFormat="1" ht="30" customHeight="1" x14ac:dyDescent="0.25">
      <c r="A1437" s="212">
        <f>IF(B1437&lt;&gt;"",MAX(A$1:A1436)+1,"")</f>
        <v>1300</v>
      </c>
      <c r="B1437" s="223" t="s">
        <v>1901</v>
      </c>
      <c r="C1437" s="56">
        <v>1982</v>
      </c>
      <c r="D1437" s="212" t="s">
        <v>1844</v>
      </c>
      <c r="E1437" s="212" t="s">
        <v>16</v>
      </c>
      <c r="F1437" s="210">
        <v>9</v>
      </c>
      <c r="G1437" s="210">
        <v>1</v>
      </c>
      <c r="H1437" s="211">
        <v>4788.53</v>
      </c>
      <c r="I1437" s="211">
        <v>0</v>
      </c>
      <c r="J1437" s="211">
        <v>2888.3</v>
      </c>
      <c r="K1437" s="211">
        <f t="shared" si="462"/>
        <v>3739093.3</v>
      </c>
      <c r="L1437" s="211">
        <v>0</v>
      </c>
      <c r="M1437" s="211">
        <v>0</v>
      </c>
      <c r="N1437" s="211">
        <v>0</v>
      </c>
      <c r="O1437" s="211">
        <f>IFERROR(
  IF(LOOKUP(2,1/($R$16:$R1437&lt;&gt;""),$R$16:$R1437)="12.2026",
    VLOOKUP(LOOKUP(2,1/($B$16:$B1437&lt;&gt;""),$B$16:$B1437), [1]Лист1!$C$12:$D$1205, 2, 0),
  IF(LOOKUP(2,1/($R$16:$R1437&lt;&gt;""),$R$16:$R1437)="12.2027",
    VLOOKUP(LOOKUP(2,1/($B$16:$B1437&lt;&gt;""),$B$16:$B1437), [1]Лист1!$C$1209:$D$2016, 2, 0),
  IF(LOOKUP(2,1/($R$16:$R1437&lt;&gt;""),$R$16:$R1437)="12.2028",
    VLOOKUP(LOOKUP(2,1/($B$16:$B1437&lt;&gt;""),$B$16:$B1437), [1]Лист1!$C$2020:$D$2907, 2, 0),
  ""))), "")</f>
        <v>3739093.3</v>
      </c>
      <c r="P1437" s="211">
        <f t="shared" si="463"/>
        <v>780.84366183358986</v>
      </c>
      <c r="Q1437" s="211">
        <v>9673</v>
      </c>
      <c r="R1437" s="218" t="s">
        <v>565</v>
      </c>
      <c r="S1437" s="38"/>
      <c r="T1437" s="20"/>
      <c r="U1437" s="20"/>
    </row>
    <row r="1438" spans="1:21" ht="30" customHeight="1" x14ac:dyDescent="0.25">
      <c r="A1438" s="212">
        <f>IF(B1438&lt;&gt;"",MAX(A$1:A1437)+1,"")</f>
        <v>1301</v>
      </c>
      <c r="B1438" s="58" t="s">
        <v>1401</v>
      </c>
      <c r="C1438" s="56">
        <v>1961</v>
      </c>
      <c r="D1438" s="212" t="s">
        <v>1844</v>
      </c>
      <c r="E1438" s="212" t="s">
        <v>16</v>
      </c>
      <c r="F1438" s="210">
        <v>5</v>
      </c>
      <c r="G1438" s="210">
        <v>4</v>
      </c>
      <c r="H1438" s="211">
        <v>4806.96</v>
      </c>
      <c r="I1438" s="211">
        <v>1154.5999999999999</v>
      </c>
      <c r="J1438" s="211">
        <v>2542.1</v>
      </c>
      <c r="K1438" s="211">
        <f t="shared" si="462"/>
        <v>137435.35</v>
      </c>
      <c r="L1438" s="211">
        <v>0</v>
      </c>
      <c r="M1438" s="211">
        <v>0</v>
      </c>
      <c r="N1438" s="211">
        <v>0</v>
      </c>
      <c r="O1438" s="211">
        <f>IFERROR(
  IF(LOOKUP(2,1/($R$16:$R1438&lt;&gt;""),$R$16:$R1438)="12.2026",
    VLOOKUP(LOOKUP(2,1/($B$16:$B1438&lt;&gt;""),$B$16:$B1438), [1]Лист1!$C$12:$D$1205, 2, 0),
  IF(LOOKUP(2,1/($R$16:$R1438&lt;&gt;""),$R$16:$R1438)="12.2027",
    VLOOKUP(LOOKUP(2,1/($B$16:$B1438&lt;&gt;""),$B$16:$B1438), [1]Лист1!$C$1209:$D$2016, 2, 0),
  IF(LOOKUP(2,1/($R$16:$R1438&lt;&gt;""),$R$16:$R1438)="12.2028",
    VLOOKUP(LOOKUP(2,1/($B$16:$B1438&lt;&gt;""),$B$16:$B1438), [1]Лист1!$C$2020:$D$2907, 2, 0),
  ""))), "")</f>
        <v>137435.35</v>
      </c>
      <c r="P1438" s="211">
        <f t="shared" si="463"/>
        <v>28.59090776707108</v>
      </c>
      <c r="Q1438" s="211">
        <v>9673</v>
      </c>
      <c r="R1438" s="218" t="s">
        <v>564</v>
      </c>
    </row>
    <row r="1439" spans="1:21" ht="30" customHeight="1" x14ac:dyDescent="0.25">
      <c r="A1439" s="212">
        <f>IF(B1439&lt;&gt;"",MAX(A$1:A1438)+1,"")</f>
        <v>1302</v>
      </c>
      <c r="B1439" s="223" t="s">
        <v>191</v>
      </c>
      <c r="C1439" s="156">
        <v>1967</v>
      </c>
      <c r="D1439" s="212" t="s">
        <v>1844</v>
      </c>
      <c r="E1439" s="156" t="s">
        <v>18</v>
      </c>
      <c r="F1439" s="210">
        <v>5</v>
      </c>
      <c r="G1439" s="210">
        <v>8</v>
      </c>
      <c r="H1439" s="211">
        <v>6486.09</v>
      </c>
      <c r="I1439" s="211">
        <v>146.19999999999999</v>
      </c>
      <c r="J1439" s="211">
        <v>5704.92</v>
      </c>
      <c r="K1439" s="211">
        <f t="shared" si="462"/>
        <v>40934665.549999997</v>
      </c>
      <c r="L1439" s="211">
        <v>0</v>
      </c>
      <c r="M1439" s="211">
        <v>0</v>
      </c>
      <c r="N1439" s="211">
        <v>0</v>
      </c>
      <c r="O1439" s="211">
        <f>IFERROR(
  IF(LOOKUP(2,1/($R$16:$R1439&lt;&gt;""),$R$16:$R1439)="12.2026",
    VLOOKUP(LOOKUP(2,1/($B$16:$B1439&lt;&gt;""),$B$16:$B1439), [1]Лист1!$C$12:$D$1205, 2, 0),
  IF(LOOKUP(2,1/($R$16:$R1439&lt;&gt;""),$R$16:$R1439)="12.2027",
    VLOOKUP(LOOKUP(2,1/($B$16:$B1439&lt;&gt;""),$B$16:$B1439), [1]Лист1!$C$1209:$D$2016, 2, 0),
  IF(LOOKUP(2,1/($R$16:$R1439&lt;&gt;""),$R$16:$R1439)="12.2028",
    VLOOKUP(LOOKUP(2,1/($B$16:$B1439&lt;&gt;""),$B$16:$B1439), [1]Лист1!$C$2020:$D$2907, 2, 0),
  ""))), "")</f>
        <v>40934665.549999997</v>
      </c>
      <c r="P1439" s="211">
        <f t="shared" si="463"/>
        <v>6311.1467078008473</v>
      </c>
      <c r="Q1439" s="211">
        <v>9673</v>
      </c>
      <c r="R1439" s="218" t="s">
        <v>564</v>
      </c>
    </row>
    <row r="1440" spans="1:21" ht="30" customHeight="1" x14ac:dyDescent="0.25">
      <c r="A1440" s="212">
        <f>IF(B1440&lt;&gt;"",MAX(A$1:A1439)+1,"")</f>
        <v>1303</v>
      </c>
      <c r="B1440" s="58" t="s">
        <v>192</v>
      </c>
      <c r="C1440" s="213">
        <v>1962</v>
      </c>
      <c r="D1440" s="212" t="s">
        <v>1844</v>
      </c>
      <c r="E1440" s="212" t="s">
        <v>16</v>
      </c>
      <c r="F1440" s="210">
        <v>5</v>
      </c>
      <c r="G1440" s="210">
        <v>4</v>
      </c>
      <c r="H1440" s="211">
        <v>5191.18</v>
      </c>
      <c r="I1440" s="211">
        <v>1129.8</v>
      </c>
      <c r="J1440" s="211">
        <v>2565.1799999999998</v>
      </c>
      <c r="K1440" s="211">
        <f t="shared" si="462"/>
        <v>148390.96</v>
      </c>
      <c r="L1440" s="211">
        <v>0</v>
      </c>
      <c r="M1440" s="211">
        <v>0</v>
      </c>
      <c r="N1440" s="211">
        <v>0</v>
      </c>
      <c r="O1440" s="211">
        <f>IFERROR(
  IF(LOOKUP(2,1/($R$16:$R1440&lt;&gt;""),$R$16:$R1440)="12.2026",
    VLOOKUP(LOOKUP(2,1/($B$16:$B1440&lt;&gt;""),$B$16:$B1440), [1]Лист1!$C$12:$D$1205, 2, 0),
  IF(LOOKUP(2,1/($R$16:$R1440&lt;&gt;""),$R$16:$R1440)="12.2027",
    VLOOKUP(LOOKUP(2,1/($B$16:$B1440&lt;&gt;""),$B$16:$B1440), [1]Лист1!$C$1209:$D$2016, 2, 0),
  IF(LOOKUP(2,1/($R$16:$R1440&lt;&gt;""),$R$16:$R1440)="12.2028",
    VLOOKUP(LOOKUP(2,1/($B$16:$B1440&lt;&gt;""),$B$16:$B1440), [1]Лист1!$C$2020:$D$2907, 2, 0),
  ""))), "")</f>
        <v>148390.96</v>
      </c>
      <c r="P1440" s="211">
        <f t="shared" si="463"/>
        <v>28.585207987394</v>
      </c>
      <c r="Q1440" s="211">
        <v>9673</v>
      </c>
      <c r="R1440" s="218" t="s">
        <v>564</v>
      </c>
      <c r="S1440" s="49"/>
      <c r="T1440" s="49"/>
      <c r="U1440" s="49"/>
    </row>
    <row r="1441" spans="1:21" s="21" customFormat="1" ht="30" customHeight="1" x14ac:dyDescent="0.25">
      <c r="A1441" s="212">
        <f>IF(B1441&lt;&gt;"",MAX(A$1:A1440)+1,"")</f>
        <v>1304</v>
      </c>
      <c r="B1441" s="223" t="s">
        <v>193</v>
      </c>
      <c r="C1441" s="156">
        <v>1967</v>
      </c>
      <c r="D1441" s="212" t="s">
        <v>1844</v>
      </c>
      <c r="E1441" s="156" t="s">
        <v>18</v>
      </c>
      <c r="F1441" s="210">
        <v>5</v>
      </c>
      <c r="G1441" s="210">
        <v>6</v>
      </c>
      <c r="H1441" s="211">
        <v>6911.14</v>
      </c>
      <c r="I1441" s="211">
        <v>58.4</v>
      </c>
      <c r="J1441" s="211">
        <v>5375.22</v>
      </c>
      <c r="K1441" s="211">
        <f t="shared" si="462"/>
        <v>37667804.300000012</v>
      </c>
      <c r="L1441" s="211">
        <v>0</v>
      </c>
      <c r="M1441" s="211">
        <v>0</v>
      </c>
      <c r="N1441" s="211">
        <v>0</v>
      </c>
      <c r="O1441" s="211">
        <f>IFERROR(
  IF(LOOKUP(2,1/($R$16:$R1441&lt;&gt;""),$R$16:$R1441)="12.2026",
    VLOOKUP(LOOKUP(2,1/($B$16:$B1441&lt;&gt;""),$B$16:$B1441), [1]Лист1!$C$12:$D$1205, 2, 0),
  IF(LOOKUP(2,1/($R$16:$R1441&lt;&gt;""),$R$16:$R1441)="12.2027",
    VLOOKUP(LOOKUP(2,1/($B$16:$B1441&lt;&gt;""),$B$16:$B1441), [1]Лист1!$C$1209:$D$2016, 2, 0),
  IF(LOOKUP(2,1/($R$16:$R1441&lt;&gt;""),$R$16:$R1441)="12.2028",
    VLOOKUP(LOOKUP(2,1/($B$16:$B1441&lt;&gt;""),$B$16:$B1441), [1]Лист1!$C$2020:$D$2907, 2, 0),
  ""))), "")</f>
        <v>37667804.300000012</v>
      </c>
      <c r="P1441" s="211">
        <f t="shared" si="463"/>
        <v>5450.3025984135775</v>
      </c>
      <c r="Q1441" s="211">
        <v>9673</v>
      </c>
      <c r="R1441" s="218" t="s">
        <v>563</v>
      </c>
      <c r="S1441" s="38"/>
      <c r="T1441" s="20"/>
      <c r="U1441" s="20"/>
    </row>
    <row r="1442" spans="1:21" ht="30" customHeight="1" x14ac:dyDescent="0.25">
      <c r="A1442" s="309">
        <f>IF(B1442&lt;&gt;"",MAX(A$1:A1441)+1,"")</f>
        <v>1305</v>
      </c>
      <c r="B1442" s="324" t="s">
        <v>194</v>
      </c>
      <c r="C1442" s="313">
        <v>1964</v>
      </c>
      <c r="D1442" s="309" t="s">
        <v>1844</v>
      </c>
      <c r="E1442" s="313" t="s">
        <v>16</v>
      </c>
      <c r="F1442" s="307">
        <v>5</v>
      </c>
      <c r="G1442" s="307">
        <v>2</v>
      </c>
      <c r="H1442" s="311">
        <v>2630.53</v>
      </c>
      <c r="I1442" s="311">
        <v>134.1</v>
      </c>
      <c r="J1442" s="311">
        <v>1476.03</v>
      </c>
      <c r="K1442" s="211">
        <f t="shared" ref="K1442:K1451" si="468">SUM(L1442:O1442)</f>
        <v>9758212.5999999996</v>
      </c>
      <c r="L1442" s="211">
        <v>0</v>
      </c>
      <c r="M1442" s="211">
        <v>0</v>
      </c>
      <c r="N1442" s="211">
        <v>0</v>
      </c>
      <c r="O1442" s="211">
        <f>IFERROR(
  IF(LOOKUP(2,1/($R$16:$R1442&lt;&gt;""),$R$16:$R1442)="12.2026",
    VLOOKUP(LOOKUP(2,1/($B$16:$B1442&lt;&gt;""),$B$16:$B1442), [1]Лист1!$C$12:$D$1205, 2, 0),
  IF(LOOKUP(2,1/($R$16:$R1442&lt;&gt;""),$R$16:$R1442)="12.2027",
    VLOOKUP(LOOKUP(2,1/($B$16:$B1442&lt;&gt;""),$B$16:$B1442), [1]Лист1!$C$1209:$D$2016, 2, 0),
  IF(LOOKUP(2,1/($R$16:$R1442&lt;&gt;""),$R$16:$R1442)="12.2028",
    VLOOKUP(LOOKUP(2,1/($B$16:$B1442&lt;&gt;""),$B$16:$B1442), [1]Лист1!$C$2020:$D$2907, 2, 0),
  ""))), "")</f>
        <v>9758212.5999999996</v>
      </c>
      <c r="P1442" s="211">
        <f t="shared" si="463"/>
        <v>3709.5994343345255</v>
      </c>
      <c r="Q1442" s="211">
        <v>9673</v>
      </c>
      <c r="R1442" s="218" t="s">
        <v>565</v>
      </c>
      <c r="S1442" s="48"/>
    </row>
    <row r="1443" spans="1:21" s="124" customFormat="1" ht="30" customHeight="1" x14ac:dyDescent="0.25">
      <c r="A1443" s="310"/>
      <c r="B1443" s="326"/>
      <c r="C1443" s="314"/>
      <c r="D1443" s="310"/>
      <c r="E1443" s="314"/>
      <c r="F1443" s="308"/>
      <c r="G1443" s="308"/>
      <c r="H1443" s="312"/>
      <c r="I1443" s="312"/>
      <c r="J1443" s="312"/>
      <c r="K1443" s="211">
        <f t="shared" si="468"/>
        <v>12748430.430000002</v>
      </c>
      <c r="L1443" s="211">
        <v>0</v>
      </c>
      <c r="M1443" s="211">
        <v>0</v>
      </c>
      <c r="N1443" s="211">
        <v>0</v>
      </c>
      <c r="O1443" s="211">
        <f>IFERROR(
  IF(LOOKUP(2,1/($R$16:$R1443&lt;&gt;""),$R$16:$R1443)="12.2026",
    VLOOKUP(LOOKUP(2,1/($B$16:$B1443&lt;&gt;""),$B$16:$B1443), [1]Лист1!$C$12:$D$1205, 2, 0),
  IF(LOOKUP(2,1/($R$16:$R1443&lt;&gt;""),$R$16:$R1443)="12.2027",
    VLOOKUP(LOOKUP(2,1/($B$16:$B1443&lt;&gt;""),$B$16:$B1443), [1]Лист1!$C$1209:$D$2016, 2, 0),
  IF(LOOKUP(2,1/($R$16:$R1443&lt;&gt;""),$R$16:$R1443)="12.2028",
    VLOOKUP(LOOKUP(2,1/($B$16:$B1443&lt;&gt;""),$B$16:$B1443), [1]Лист1!$C$2020:$D$2907, 2, 0),
  ""))), "")</f>
        <v>12748430.430000002</v>
      </c>
      <c r="P1443" s="211">
        <f>K1443/H1442</f>
        <v>4846.3353126556249</v>
      </c>
      <c r="Q1443" s="211">
        <v>9673</v>
      </c>
      <c r="R1443" s="218" t="s">
        <v>564</v>
      </c>
      <c r="S1443" s="159"/>
      <c r="T1443" s="123"/>
      <c r="U1443" s="123"/>
    </row>
    <row r="1444" spans="1:21" ht="30" customHeight="1" x14ac:dyDescent="0.25">
      <c r="A1444" s="212">
        <f>IF(B1444&lt;&gt;"",MAX(A$1:A1443)+1,"")</f>
        <v>1306</v>
      </c>
      <c r="B1444" s="194" t="s">
        <v>195</v>
      </c>
      <c r="C1444" s="231">
        <v>1967</v>
      </c>
      <c r="D1444" s="199" t="s">
        <v>1844</v>
      </c>
      <c r="E1444" s="231" t="s">
        <v>18</v>
      </c>
      <c r="F1444" s="190">
        <v>5</v>
      </c>
      <c r="G1444" s="190">
        <v>4</v>
      </c>
      <c r="H1444" s="192">
        <v>4772.1899999999996</v>
      </c>
      <c r="I1444" s="192">
        <v>0</v>
      </c>
      <c r="J1444" s="192">
        <v>3582.19</v>
      </c>
      <c r="K1444" s="192">
        <f t="shared" si="468"/>
        <v>4818960</v>
      </c>
      <c r="L1444" s="192">
        <v>0</v>
      </c>
      <c r="M1444" s="192">
        <v>0</v>
      </c>
      <c r="N1444" s="192">
        <v>0</v>
      </c>
      <c r="O1444" s="211">
        <f>IFERROR(
  IF(LOOKUP(2,1/($R$16:$R1444&lt;&gt;""),$R$16:$R1444)="12.2026",
    VLOOKUP(LOOKUP(2,1/($B$16:$B1444&lt;&gt;""),$B$16:$B1444), [1]Лист1!$C$12:$D$1205, 2, 0),
  IF(LOOKUP(2,1/($R$16:$R1444&lt;&gt;""),$R$16:$R1444)="12.2027",
    VLOOKUP(LOOKUP(2,1/($B$16:$B1444&lt;&gt;""),$B$16:$B1444), [1]Лист1!$C$1209:$D$2016, 2, 0),
  IF(LOOKUP(2,1/($R$16:$R1444&lt;&gt;""),$R$16:$R1444)="12.2028",
    VLOOKUP(LOOKUP(2,1/($B$16:$B1444&lt;&gt;""),$B$16:$B1444), [1]Лист1!$C$2020:$D$2907, 2, 0),
  ""))), "")</f>
        <v>4818960</v>
      </c>
      <c r="P1444" s="192">
        <f t="shared" ref="P1444:P1447" si="469">K1444/H1444</f>
        <v>1009.8005318312977</v>
      </c>
      <c r="Q1444" s="192">
        <v>9673</v>
      </c>
      <c r="R1444" s="188" t="s">
        <v>563</v>
      </c>
      <c r="S1444" s="49"/>
      <c r="T1444" s="49"/>
      <c r="U1444" s="49"/>
    </row>
    <row r="1445" spans="1:21" s="21" customFormat="1" ht="30" customHeight="1" x14ac:dyDescent="0.25">
      <c r="A1445" s="212">
        <f>IF(B1445&lt;&gt;"",MAX(A$1:A1444)+1,"")</f>
        <v>1307</v>
      </c>
      <c r="B1445" s="223" t="s">
        <v>196</v>
      </c>
      <c r="C1445" s="156">
        <v>1965</v>
      </c>
      <c r="D1445" s="212" t="s">
        <v>1844</v>
      </c>
      <c r="E1445" s="156" t="s">
        <v>18</v>
      </c>
      <c r="F1445" s="210">
        <v>5</v>
      </c>
      <c r="G1445" s="210">
        <v>4</v>
      </c>
      <c r="H1445" s="211">
        <v>4719.03</v>
      </c>
      <c r="I1445" s="211">
        <v>0</v>
      </c>
      <c r="J1445" s="211">
        <v>3557.27</v>
      </c>
      <c r="K1445" s="211">
        <f t="shared" si="468"/>
        <v>25589224.849999998</v>
      </c>
      <c r="L1445" s="211">
        <v>0</v>
      </c>
      <c r="M1445" s="211">
        <v>0</v>
      </c>
      <c r="N1445" s="211">
        <v>0</v>
      </c>
      <c r="O1445" s="211">
        <f>IFERROR(
  IF(LOOKUP(2,1/($R$16:$R1445&lt;&gt;""),$R$16:$R1445)="12.2026",
    VLOOKUP(LOOKUP(2,1/($B$16:$B1445&lt;&gt;""),$B$16:$B1445), [1]Лист1!$C$12:$D$1205, 2, 0),
  IF(LOOKUP(2,1/($R$16:$R1445&lt;&gt;""),$R$16:$R1445)="12.2027",
    VLOOKUP(LOOKUP(2,1/($B$16:$B1445&lt;&gt;""),$B$16:$B1445), [1]Лист1!$C$1209:$D$2016, 2, 0),
  IF(LOOKUP(2,1/($R$16:$R1445&lt;&gt;""),$R$16:$R1445)="12.2028",
    VLOOKUP(LOOKUP(2,1/($B$16:$B1445&lt;&gt;""),$B$16:$B1445), [1]Лист1!$C$2020:$D$2907, 2, 0),
  ""))), "")</f>
        <v>25589224.849999998</v>
      </c>
      <c r="P1445" s="211">
        <f t="shared" si="469"/>
        <v>5422.5603248972775</v>
      </c>
      <c r="Q1445" s="211">
        <v>9673</v>
      </c>
      <c r="R1445" s="218" t="s">
        <v>563</v>
      </c>
      <c r="S1445" s="38"/>
      <c r="T1445" s="20"/>
      <c r="U1445" s="20"/>
    </row>
    <row r="1446" spans="1:21" s="21" customFormat="1" ht="30" customHeight="1" x14ac:dyDescent="0.25">
      <c r="A1446" s="212">
        <f>IF(B1446&lt;&gt;"",MAX(A$1:A1445)+1,"")</f>
        <v>1308</v>
      </c>
      <c r="B1446" s="223" t="s">
        <v>197</v>
      </c>
      <c r="C1446" s="212">
        <v>1964</v>
      </c>
      <c r="D1446" s="212" t="s">
        <v>1844</v>
      </c>
      <c r="E1446" s="213" t="s">
        <v>16</v>
      </c>
      <c r="F1446" s="210">
        <v>5</v>
      </c>
      <c r="G1446" s="210">
        <v>2</v>
      </c>
      <c r="H1446" s="211">
        <v>1600</v>
      </c>
      <c r="I1446" s="211">
        <v>174.6</v>
      </c>
      <c r="J1446" s="211">
        <v>1561.7</v>
      </c>
      <c r="K1446" s="211">
        <f t="shared" si="468"/>
        <v>9831000</v>
      </c>
      <c r="L1446" s="211">
        <v>0</v>
      </c>
      <c r="M1446" s="211">
        <v>0</v>
      </c>
      <c r="N1446" s="211">
        <v>0</v>
      </c>
      <c r="O1446" s="211">
        <f>IFERROR(
  IF(LOOKUP(2,1/($R$16:$R1446&lt;&gt;""),$R$16:$R1446)="12.2026",
    VLOOKUP(LOOKUP(2,1/($B$16:$B1446&lt;&gt;""),$B$16:$B1446), [1]Лист1!$C$12:$D$1205, 2, 0),
  IF(LOOKUP(2,1/($R$16:$R1446&lt;&gt;""),$R$16:$R1446)="12.2027",
    VLOOKUP(LOOKUP(2,1/($B$16:$B1446&lt;&gt;""),$B$16:$B1446), [1]Лист1!$C$1209:$D$2016, 2, 0),
  IF(LOOKUP(2,1/($R$16:$R1446&lt;&gt;""),$R$16:$R1446)="12.2028",
    VLOOKUP(LOOKUP(2,1/($B$16:$B1446&lt;&gt;""),$B$16:$B1446), [1]Лист1!$C$2020:$D$2907, 2, 0),
  ""))), "")</f>
        <v>9831000</v>
      </c>
      <c r="P1446" s="211">
        <f t="shared" si="469"/>
        <v>6144.375</v>
      </c>
      <c r="Q1446" s="211">
        <v>9673</v>
      </c>
      <c r="R1446" s="218" t="s">
        <v>564</v>
      </c>
      <c r="S1446" s="38"/>
      <c r="T1446" s="20"/>
      <c r="U1446" s="20"/>
    </row>
    <row r="1447" spans="1:21" s="21" customFormat="1" ht="30" customHeight="1" x14ac:dyDescent="0.25">
      <c r="A1447" s="309">
        <f>IF(B1447&lt;&gt;"",MAX(A$1:A1446)+1,"")</f>
        <v>1309</v>
      </c>
      <c r="B1447" s="317" t="s">
        <v>198</v>
      </c>
      <c r="C1447" s="373">
        <v>1965</v>
      </c>
      <c r="D1447" s="309" t="s">
        <v>1844</v>
      </c>
      <c r="E1447" s="373" t="s">
        <v>18</v>
      </c>
      <c r="F1447" s="307">
        <v>5</v>
      </c>
      <c r="G1447" s="307">
        <v>4</v>
      </c>
      <c r="H1447" s="311">
        <v>4706.05</v>
      </c>
      <c r="I1447" s="311">
        <v>72.5</v>
      </c>
      <c r="J1447" s="311">
        <v>3478.78</v>
      </c>
      <c r="K1447" s="211">
        <f t="shared" si="468"/>
        <v>20733089.75</v>
      </c>
      <c r="L1447" s="211">
        <v>0</v>
      </c>
      <c r="M1447" s="211">
        <v>0</v>
      </c>
      <c r="N1447" s="211">
        <v>0</v>
      </c>
      <c r="O1447" s="211">
        <f>IFERROR(
  IF(LOOKUP(2,1/($R$16:$R1447&lt;&gt;""),$R$16:$R1447)="12.2026",
    VLOOKUP(LOOKUP(2,1/($B$16:$B1447&lt;&gt;""),$B$16:$B1447), [1]Лист1!$C$12:$D$1205, 2, 0),
  IF(LOOKUP(2,1/($R$16:$R1447&lt;&gt;""),$R$16:$R1447)="12.2027",
    VLOOKUP(LOOKUP(2,1/($B$16:$B1447&lt;&gt;""),$B$16:$B1447), [1]Лист1!$C$1209:$D$2016, 2, 0),
  IF(LOOKUP(2,1/($R$16:$R1447&lt;&gt;""),$R$16:$R1447)="12.2028",
    VLOOKUP(LOOKUP(2,1/($B$16:$B1447&lt;&gt;""),$B$16:$B1447), [1]Лист1!$C$2020:$D$2907, 2, 0),
  ""))), "")</f>
        <v>20733089.75</v>
      </c>
      <c r="P1447" s="211">
        <f t="shared" si="469"/>
        <v>4405.6246214978592</v>
      </c>
      <c r="Q1447" s="211">
        <v>9673</v>
      </c>
      <c r="R1447" s="218" t="s">
        <v>564</v>
      </c>
      <c r="S1447" s="38"/>
      <c r="T1447" s="20"/>
      <c r="U1447" s="20"/>
    </row>
    <row r="1448" spans="1:21" ht="30" customHeight="1" x14ac:dyDescent="0.25">
      <c r="A1448" s="310"/>
      <c r="B1448" s="318"/>
      <c r="C1448" s="374"/>
      <c r="D1448" s="310"/>
      <c r="E1448" s="374"/>
      <c r="F1448" s="308"/>
      <c r="G1448" s="308"/>
      <c r="H1448" s="312"/>
      <c r="I1448" s="312"/>
      <c r="J1448" s="312"/>
      <c r="K1448" s="211">
        <f t="shared" si="468"/>
        <v>4918320</v>
      </c>
      <c r="L1448" s="211">
        <v>0</v>
      </c>
      <c r="M1448" s="211">
        <v>0</v>
      </c>
      <c r="N1448" s="211">
        <v>0</v>
      </c>
      <c r="O1448" s="211">
        <f>IFERROR(
  IF(LOOKUP(2,1/($R$16:$R1448&lt;&gt;""),$R$16:$R1448)="12.2026",
    VLOOKUP(LOOKUP(2,1/($B$16:$B1448&lt;&gt;""),$B$16:$B1448), [1]Лист1!$C$12:$D$1205, 2, 0),
  IF(LOOKUP(2,1/($R$16:$R1448&lt;&gt;""),$R$16:$R1448)="12.2027",
    VLOOKUP(LOOKUP(2,1/($B$16:$B1448&lt;&gt;""),$B$16:$B1448), [1]Лист1!$C$1209:$D$2016, 2, 0),
  IF(LOOKUP(2,1/($R$16:$R1448&lt;&gt;""),$R$16:$R1448)="12.2028",
    VLOOKUP(LOOKUP(2,1/($B$16:$B1448&lt;&gt;""),$B$16:$B1448), [1]Лист1!$C$2020:$D$2907, 2, 0),
  ""))), "")</f>
        <v>4918320</v>
      </c>
      <c r="P1448" s="211">
        <f>K1448/H1447</f>
        <v>1045.105768107011</v>
      </c>
      <c r="Q1448" s="211">
        <v>9673</v>
      </c>
      <c r="R1448" s="218" t="s">
        <v>563</v>
      </c>
      <c r="S1448" s="48"/>
    </row>
    <row r="1449" spans="1:21" ht="30" customHeight="1" x14ac:dyDescent="0.25">
      <c r="A1449" s="212">
        <f>IF(B1449&lt;&gt;"",MAX(A$1:A1448)+1,"")</f>
        <v>1310</v>
      </c>
      <c r="B1449" s="58" t="s">
        <v>199</v>
      </c>
      <c r="C1449" s="213">
        <v>1964</v>
      </c>
      <c r="D1449" s="212" t="s">
        <v>1844</v>
      </c>
      <c r="E1449" s="213" t="s">
        <v>16</v>
      </c>
      <c r="F1449" s="210">
        <v>5</v>
      </c>
      <c r="G1449" s="210">
        <v>4</v>
      </c>
      <c r="H1449" s="211">
        <v>4300.84</v>
      </c>
      <c r="I1449" s="211">
        <v>631.29999999999995</v>
      </c>
      <c r="J1449" s="211">
        <v>2529.77</v>
      </c>
      <c r="K1449" s="211">
        <f t="shared" si="468"/>
        <v>126136.73</v>
      </c>
      <c r="L1449" s="211">
        <v>0</v>
      </c>
      <c r="M1449" s="211">
        <v>0</v>
      </c>
      <c r="N1449" s="211">
        <v>0</v>
      </c>
      <c r="O1449" s="211">
        <f>IFERROR(
  IF(LOOKUP(2,1/($R$16:$R1449&lt;&gt;""),$R$16:$R1449)="12.2026",
    VLOOKUP(LOOKUP(2,1/($B$16:$B1449&lt;&gt;""),$B$16:$B1449), [1]Лист1!$C$12:$D$1205, 2, 0),
  IF(LOOKUP(2,1/($R$16:$R1449&lt;&gt;""),$R$16:$R1449)="12.2027",
    VLOOKUP(LOOKUP(2,1/($B$16:$B1449&lt;&gt;""),$B$16:$B1449), [1]Лист1!$C$1209:$D$2016, 2, 0),
  IF(LOOKUP(2,1/($R$16:$R1449&lt;&gt;""),$R$16:$R1449)="12.2028",
    VLOOKUP(LOOKUP(2,1/($B$16:$B1449&lt;&gt;""),$B$16:$B1449), [1]Лист1!$C$2020:$D$2907, 2, 0),
  ""))), "")</f>
        <v>126136.73</v>
      </c>
      <c r="P1449" s="211">
        <f t="shared" ref="P1449:P1450" si="470">K1449/H1449</f>
        <v>29.328393988151149</v>
      </c>
      <c r="Q1449" s="211">
        <v>9673</v>
      </c>
      <c r="R1449" s="218" t="s">
        <v>564</v>
      </c>
    </row>
    <row r="1450" spans="1:21" ht="30" customHeight="1" x14ac:dyDescent="0.25">
      <c r="A1450" s="309">
        <f>IF(B1450&lt;&gt;"",MAX(A$1:A1449)+1,"")</f>
        <v>1311</v>
      </c>
      <c r="B1450" s="324" t="s">
        <v>200</v>
      </c>
      <c r="C1450" s="313">
        <v>1965</v>
      </c>
      <c r="D1450" s="309" t="s">
        <v>1844</v>
      </c>
      <c r="E1450" s="309" t="s">
        <v>16</v>
      </c>
      <c r="F1450" s="307">
        <v>5</v>
      </c>
      <c r="G1450" s="307">
        <v>2</v>
      </c>
      <c r="H1450" s="311">
        <v>2647.36</v>
      </c>
      <c r="I1450" s="311">
        <v>0</v>
      </c>
      <c r="J1450" s="311">
        <v>1625.22</v>
      </c>
      <c r="K1450" s="211">
        <f t="shared" si="468"/>
        <v>4805000</v>
      </c>
      <c r="L1450" s="211">
        <v>0</v>
      </c>
      <c r="M1450" s="211">
        <v>0</v>
      </c>
      <c r="N1450" s="211">
        <v>0</v>
      </c>
      <c r="O1450" s="211">
        <f>IFERROR(
  IF(LOOKUP(2,1/($R$16:$R1450&lt;&gt;""),$R$16:$R1450)="12.2026",
    VLOOKUP(LOOKUP(2,1/($B$16:$B1450&lt;&gt;""),$B$16:$B1450), [1]Лист1!$C$12:$D$1205, 2, 0),
  IF(LOOKUP(2,1/($R$16:$R1450&lt;&gt;""),$R$16:$R1450)="12.2027",
    VLOOKUP(LOOKUP(2,1/($B$16:$B1450&lt;&gt;""),$B$16:$B1450), [1]Лист1!$C$1209:$D$2016, 2, 0),
  IF(LOOKUP(2,1/($R$16:$R1450&lt;&gt;""),$R$16:$R1450)="12.2028",
    VLOOKUP(LOOKUP(2,1/($B$16:$B1450&lt;&gt;""),$B$16:$B1450), [1]Лист1!$C$2020:$D$2907, 2, 0),
  ""))), "")</f>
        <v>4805000</v>
      </c>
      <c r="P1450" s="211">
        <f t="shared" si="470"/>
        <v>1815.0157137676779</v>
      </c>
      <c r="Q1450" s="211">
        <v>9673</v>
      </c>
      <c r="R1450" s="218" t="s">
        <v>565</v>
      </c>
      <c r="S1450" s="49"/>
      <c r="T1450" s="49"/>
      <c r="U1450" s="49"/>
    </row>
    <row r="1451" spans="1:21" s="33" customFormat="1" ht="30" customHeight="1" x14ac:dyDescent="0.25">
      <c r="A1451" s="310"/>
      <c r="B1451" s="326"/>
      <c r="C1451" s="314"/>
      <c r="D1451" s="310"/>
      <c r="E1451" s="310"/>
      <c r="F1451" s="308"/>
      <c r="G1451" s="308"/>
      <c r="H1451" s="312"/>
      <c r="I1451" s="312"/>
      <c r="J1451" s="312"/>
      <c r="K1451" s="211">
        <f t="shared" si="468"/>
        <v>16561447.200000001</v>
      </c>
      <c r="L1451" s="211">
        <v>0</v>
      </c>
      <c r="M1451" s="211">
        <v>0</v>
      </c>
      <c r="N1451" s="211">
        <v>0</v>
      </c>
      <c r="O1451" s="211">
        <f>IFERROR(
  IF(LOOKUP(2,1/($R$16:$R1451&lt;&gt;""),$R$16:$R1451)="12.2026",
    VLOOKUP(LOOKUP(2,1/($B$16:$B1451&lt;&gt;""),$B$16:$B1451), [1]Лист1!$C$12:$D$1205, 2, 0),
  IF(LOOKUP(2,1/($R$16:$R1451&lt;&gt;""),$R$16:$R1451)="12.2027",
    VLOOKUP(LOOKUP(2,1/($B$16:$B1451&lt;&gt;""),$B$16:$B1451), [1]Лист1!$C$1209:$D$2016, 2, 0),
  IF(LOOKUP(2,1/($R$16:$R1451&lt;&gt;""),$R$16:$R1451)="12.2028",
    VLOOKUP(LOOKUP(2,1/($B$16:$B1451&lt;&gt;""),$B$16:$B1451), [1]Лист1!$C$2020:$D$2907, 2, 0),
  ""))), "")</f>
        <v>16561447.200000001</v>
      </c>
      <c r="P1451" s="211">
        <f>K1451/H1450</f>
        <v>6255.8349450018131</v>
      </c>
      <c r="Q1451" s="237">
        <v>9673</v>
      </c>
      <c r="R1451" s="30" t="s">
        <v>563</v>
      </c>
      <c r="S1451" s="32"/>
      <c r="T1451" s="32"/>
      <c r="U1451" s="32"/>
    </row>
    <row r="1452" spans="1:21" s="21" customFormat="1" ht="30" customHeight="1" x14ac:dyDescent="0.25">
      <c r="A1452" s="212">
        <f>IF(B1452&lt;&gt;"",MAX(A$1:A1451)+1,"")</f>
        <v>1312</v>
      </c>
      <c r="B1452" s="58" t="s">
        <v>1518</v>
      </c>
      <c r="C1452" s="213">
        <v>1970</v>
      </c>
      <c r="D1452" s="212" t="s">
        <v>1844</v>
      </c>
      <c r="E1452" s="213" t="s">
        <v>18</v>
      </c>
      <c r="F1452" s="210">
        <v>5</v>
      </c>
      <c r="G1452" s="210">
        <v>8</v>
      </c>
      <c r="H1452" s="211">
        <v>7760.53</v>
      </c>
      <c r="I1452" s="211">
        <v>0</v>
      </c>
      <c r="J1452" s="211">
        <v>5738</v>
      </c>
      <c r="K1452" s="211">
        <f t="shared" ref="K1452:K1481" si="471">SUM(L1452:O1452)</f>
        <v>53789429.349999994</v>
      </c>
      <c r="L1452" s="211">
        <v>0</v>
      </c>
      <c r="M1452" s="211">
        <v>0</v>
      </c>
      <c r="N1452" s="211">
        <v>0</v>
      </c>
      <c r="O1452" s="211">
        <f>IFERROR(
  IF(LOOKUP(2,1/($R$16:$R1452&lt;&gt;""),$R$16:$R1452)="12.2026",
    VLOOKUP(LOOKUP(2,1/($B$16:$B1452&lt;&gt;""),$B$16:$B1452), [1]Лист1!$C$12:$D$1205, 2, 0),
  IF(LOOKUP(2,1/($R$16:$R1452&lt;&gt;""),$R$16:$R1452)="12.2027",
    VLOOKUP(LOOKUP(2,1/($B$16:$B1452&lt;&gt;""),$B$16:$B1452), [1]Лист1!$C$1209:$D$2016, 2, 0),
  IF(LOOKUP(2,1/($R$16:$R1452&lt;&gt;""),$R$16:$R1452)="12.2028",
    VLOOKUP(LOOKUP(2,1/($B$16:$B1452&lt;&gt;""),$B$16:$B1452), [1]Лист1!$C$2020:$D$2907, 2, 0),
  ""))), "")</f>
        <v>53789429.349999994</v>
      </c>
      <c r="P1452" s="211">
        <f t="shared" ref="P1452:P1481" si="472">K1452/H1452</f>
        <v>6931.1541028769934</v>
      </c>
      <c r="Q1452" s="211">
        <v>9673</v>
      </c>
      <c r="R1452" s="218" t="s">
        <v>563</v>
      </c>
      <c r="S1452" s="38"/>
      <c r="T1452" s="20"/>
      <c r="U1452" s="20"/>
    </row>
    <row r="1453" spans="1:21" ht="30" customHeight="1" x14ac:dyDescent="0.25">
      <c r="A1453" s="212">
        <f>IF(B1453&lt;&gt;"",MAX(A$1:A1452)+1,"")</f>
        <v>1313</v>
      </c>
      <c r="B1453" s="58" t="s">
        <v>442</v>
      </c>
      <c r="C1453" s="213">
        <v>1972</v>
      </c>
      <c r="D1453" s="212" t="s">
        <v>1844</v>
      </c>
      <c r="E1453" s="213" t="s">
        <v>16</v>
      </c>
      <c r="F1453" s="210">
        <v>5</v>
      </c>
      <c r="G1453" s="210">
        <v>6</v>
      </c>
      <c r="H1453" s="211">
        <v>5674.5</v>
      </c>
      <c r="I1453" s="211">
        <v>0</v>
      </c>
      <c r="J1453" s="211">
        <v>4546.43</v>
      </c>
      <c r="K1453" s="211">
        <f t="shared" si="471"/>
        <v>25039427.5</v>
      </c>
      <c r="L1453" s="211">
        <v>0</v>
      </c>
      <c r="M1453" s="211">
        <v>0</v>
      </c>
      <c r="N1453" s="211">
        <v>0</v>
      </c>
      <c r="O1453" s="211">
        <f>IFERROR(
  IF(LOOKUP(2,1/($R$16:$R1453&lt;&gt;""),$R$16:$R1453)="12.2026",
    VLOOKUP(LOOKUP(2,1/($B$16:$B1453&lt;&gt;""),$B$16:$B1453), [1]Лист1!$C$12:$D$1205, 2, 0),
  IF(LOOKUP(2,1/($R$16:$R1453&lt;&gt;""),$R$16:$R1453)="12.2027",
    VLOOKUP(LOOKUP(2,1/($B$16:$B1453&lt;&gt;""),$B$16:$B1453), [1]Лист1!$C$1209:$D$2016, 2, 0),
  IF(LOOKUP(2,1/($R$16:$R1453&lt;&gt;""),$R$16:$R1453)="12.2028",
    VLOOKUP(LOOKUP(2,1/($B$16:$B1453&lt;&gt;""),$B$16:$B1453), [1]Лист1!$C$2020:$D$2907, 2, 0),
  ""))), "")</f>
        <v>25039427.5</v>
      </c>
      <c r="P1453" s="211">
        <f t="shared" si="472"/>
        <v>4412.6226980350693</v>
      </c>
      <c r="Q1453" s="211">
        <v>9673</v>
      </c>
      <c r="R1453" s="218" t="s">
        <v>563</v>
      </c>
      <c r="S1453" s="49"/>
      <c r="T1453" s="49"/>
      <c r="U1453" s="49"/>
    </row>
    <row r="1454" spans="1:21" s="21" customFormat="1" ht="30" customHeight="1" x14ac:dyDescent="0.25">
      <c r="A1454" s="212">
        <f>IF(B1454&lt;&gt;"",MAX(A$1:A1453)+1,"")</f>
        <v>1314</v>
      </c>
      <c r="B1454" s="223" t="s">
        <v>1902</v>
      </c>
      <c r="C1454" s="56">
        <v>1983</v>
      </c>
      <c r="D1454" s="212" t="s">
        <v>1844</v>
      </c>
      <c r="E1454" s="212" t="s">
        <v>16</v>
      </c>
      <c r="F1454" s="210">
        <v>9</v>
      </c>
      <c r="G1454" s="210">
        <v>1</v>
      </c>
      <c r="H1454" s="211">
        <v>7430</v>
      </c>
      <c r="I1454" s="211">
        <v>183.6</v>
      </c>
      <c r="J1454" s="211">
        <v>3734.1</v>
      </c>
      <c r="K1454" s="211">
        <f t="shared" si="471"/>
        <v>7264959.5199999996</v>
      </c>
      <c r="L1454" s="211">
        <v>0</v>
      </c>
      <c r="M1454" s="211">
        <v>0</v>
      </c>
      <c r="N1454" s="211">
        <v>0</v>
      </c>
      <c r="O1454" s="211">
        <f>IFERROR(
  IF(LOOKUP(2,1/($R$16:$R1454&lt;&gt;""),$R$16:$R1454)="12.2026",
    VLOOKUP(LOOKUP(2,1/($B$16:$B1454&lt;&gt;""),$B$16:$B1454), [1]Лист1!$C$12:$D$1205, 2, 0),
  IF(LOOKUP(2,1/($R$16:$R1454&lt;&gt;""),$R$16:$R1454)="12.2027",
    VLOOKUP(LOOKUP(2,1/($B$16:$B1454&lt;&gt;""),$B$16:$B1454), [1]Лист1!$C$1209:$D$2016, 2, 0),
  IF(LOOKUP(2,1/($R$16:$R1454&lt;&gt;""),$R$16:$R1454)="12.2028",
    VLOOKUP(LOOKUP(2,1/($B$16:$B1454&lt;&gt;""),$B$16:$B1454), [1]Лист1!$C$2020:$D$2907, 2, 0),
  ""))), "")</f>
        <v>7264959.5199999996</v>
      </c>
      <c r="P1454" s="211">
        <f t="shared" si="472"/>
        <v>977.78728398384919</v>
      </c>
      <c r="Q1454" s="211">
        <v>9673</v>
      </c>
      <c r="R1454" s="218" t="s">
        <v>565</v>
      </c>
      <c r="S1454" s="38"/>
      <c r="T1454" s="20"/>
      <c r="U1454" s="20"/>
    </row>
    <row r="1455" spans="1:21" ht="30" customHeight="1" x14ac:dyDescent="0.25">
      <c r="A1455" s="212">
        <f>IF(B1455&lt;&gt;"",MAX(A$1:A1454)+1,"")</f>
        <v>1315</v>
      </c>
      <c r="B1455" s="223" t="s">
        <v>2614</v>
      </c>
      <c r="C1455" s="213">
        <v>2009</v>
      </c>
      <c r="D1455" s="212" t="s">
        <v>1844</v>
      </c>
      <c r="E1455" s="212" t="s">
        <v>75</v>
      </c>
      <c r="F1455" s="210">
        <v>6</v>
      </c>
      <c r="G1455" s="210">
        <v>4</v>
      </c>
      <c r="H1455" s="211">
        <v>10728</v>
      </c>
      <c r="I1455" s="211">
        <v>0</v>
      </c>
      <c r="J1455" s="211">
        <v>9162</v>
      </c>
      <c r="K1455" s="211">
        <f t="shared" si="471"/>
        <v>25506800</v>
      </c>
      <c r="L1455" s="211">
        <v>0</v>
      </c>
      <c r="M1455" s="211">
        <v>0</v>
      </c>
      <c r="N1455" s="211">
        <v>0</v>
      </c>
      <c r="O1455" s="211">
        <f>IFERROR(
  IF(LOOKUP(2,1/($R$16:$R1455&lt;&gt;""),$R$16:$R1455)="12.2026",
    VLOOKUP(LOOKUP(2,1/($B$16:$B1455&lt;&gt;""),$B$16:$B1455), [1]Лист1!$C$12:$D$1205, 2, 0),
  IF(LOOKUP(2,1/($R$16:$R1455&lt;&gt;""),$R$16:$R1455)="12.2027",
    VLOOKUP(LOOKUP(2,1/($B$16:$B1455&lt;&gt;""),$B$16:$B1455), [1]Лист1!$C$1209:$D$2016, 2, 0),
  IF(LOOKUP(2,1/($R$16:$R1455&lt;&gt;""),$R$16:$R1455)="12.2028",
    VLOOKUP(LOOKUP(2,1/($B$16:$B1455&lt;&gt;""),$B$16:$B1455), [1]Лист1!$C$2020:$D$2907, 2, 0),
  ""))), "")</f>
        <v>25506800</v>
      </c>
      <c r="P1455" s="211">
        <f t="shared" si="472"/>
        <v>2377.5913497390006</v>
      </c>
      <c r="Q1455" s="211">
        <v>9673</v>
      </c>
      <c r="R1455" s="218" t="s">
        <v>565</v>
      </c>
      <c r="S1455" s="49"/>
      <c r="T1455" s="49"/>
      <c r="U1455" s="49"/>
    </row>
    <row r="1456" spans="1:21" s="21" customFormat="1" ht="30" customHeight="1" x14ac:dyDescent="0.25">
      <c r="A1456" s="212">
        <f>IF(B1456&lt;&gt;"",MAX(A$1:A1455)+1,"")</f>
        <v>1316</v>
      </c>
      <c r="B1456" s="223" t="s">
        <v>1120</v>
      </c>
      <c r="C1456" s="56">
        <v>1960</v>
      </c>
      <c r="D1456" s="212" t="s">
        <v>1844</v>
      </c>
      <c r="E1456" s="213" t="s">
        <v>16</v>
      </c>
      <c r="F1456" s="210">
        <v>2</v>
      </c>
      <c r="G1456" s="210">
        <v>1</v>
      </c>
      <c r="H1456" s="211">
        <v>497.22</v>
      </c>
      <c r="I1456" s="211">
        <v>0</v>
      </c>
      <c r="J1456" s="211">
        <v>278.22000000000003</v>
      </c>
      <c r="K1456" s="211">
        <f t="shared" si="471"/>
        <v>13912.27</v>
      </c>
      <c r="L1456" s="211">
        <v>0</v>
      </c>
      <c r="M1456" s="211">
        <v>0</v>
      </c>
      <c r="N1456" s="211">
        <v>0</v>
      </c>
      <c r="O1456" s="211">
        <f>IFERROR(
  IF(LOOKUP(2,1/($R$16:$R1456&lt;&gt;""),$R$16:$R1456)="12.2026",
    VLOOKUP(LOOKUP(2,1/($B$16:$B1456&lt;&gt;""),$B$16:$B1456), [1]Лист1!$C$12:$D$1205, 2, 0),
  IF(LOOKUP(2,1/($R$16:$R1456&lt;&gt;""),$R$16:$R1456)="12.2027",
    VLOOKUP(LOOKUP(2,1/($B$16:$B1456&lt;&gt;""),$B$16:$B1456), [1]Лист1!$C$1209:$D$2016, 2, 0),
  IF(LOOKUP(2,1/($R$16:$R1456&lt;&gt;""),$R$16:$R1456)="12.2028",
    VLOOKUP(LOOKUP(2,1/($B$16:$B1456&lt;&gt;""),$B$16:$B1456), [1]Лист1!$C$2020:$D$2907, 2, 0),
  ""))), "")</f>
        <v>13912.27</v>
      </c>
      <c r="P1456" s="211">
        <f t="shared" si="472"/>
        <v>27.980109408310206</v>
      </c>
      <c r="Q1456" s="211">
        <v>9673</v>
      </c>
      <c r="R1456" s="218" t="s">
        <v>565</v>
      </c>
      <c r="S1456" s="38"/>
      <c r="T1456" s="20"/>
      <c r="U1456" s="20"/>
    </row>
    <row r="1457" spans="1:21" s="21" customFormat="1" ht="30" customHeight="1" x14ac:dyDescent="0.25">
      <c r="A1457" s="212">
        <f>IF(B1457&lt;&gt;"",MAX(A$1:A1456)+1,"")</f>
        <v>1317</v>
      </c>
      <c r="B1457" s="223" t="s">
        <v>1121</v>
      </c>
      <c r="C1457" s="56">
        <v>1960</v>
      </c>
      <c r="D1457" s="212" t="s">
        <v>1844</v>
      </c>
      <c r="E1457" s="213" t="s">
        <v>16</v>
      </c>
      <c r="F1457" s="210">
        <v>2</v>
      </c>
      <c r="G1457" s="210">
        <v>1</v>
      </c>
      <c r="H1457" s="211">
        <v>501.31</v>
      </c>
      <c r="I1457" s="211">
        <v>0</v>
      </c>
      <c r="J1457" s="211">
        <v>280.31</v>
      </c>
      <c r="K1457" s="211">
        <f t="shared" si="471"/>
        <v>12847.4</v>
      </c>
      <c r="L1457" s="211">
        <v>0</v>
      </c>
      <c r="M1457" s="211">
        <v>0</v>
      </c>
      <c r="N1457" s="211">
        <v>0</v>
      </c>
      <c r="O1457" s="211">
        <f>IFERROR(
  IF(LOOKUP(2,1/($R$16:$R1457&lt;&gt;""),$R$16:$R1457)="12.2026",
    VLOOKUP(LOOKUP(2,1/($B$16:$B1457&lt;&gt;""),$B$16:$B1457), [1]Лист1!$C$12:$D$1205, 2, 0),
  IF(LOOKUP(2,1/($R$16:$R1457&lt;&gt;""),$R$16:$R1457)="12.2027",
    VLOOKUP(LOOKUP(2,1/($B$16:$B1457&lt;&gt;""),$B$16:$B1457), [1]Лист1!$C$1209:$D$2016, 2, 0),
  IF(LOOKUP(2,1/($R$16:$R1457&lt;&gt;""),$R$16:$R1457)="12.2028",
    VLOOKUP(LOOKUP(2,1/($B$16:$B1457&lt;&gt;""),$B$16:$B1457), [1]Лист1!$C$2020:$D$2907, 2, 0),
  ""))), "")</f>
        <v>12847.4</v>
      </c>
      <c r="P1457" s="211">
        <f t="shared" si="472"/>
        <v>25.627655542478706</v>
      </c>
      <c r="Q1457" s="211">
        <v>9673</v>
      </c>
      <c r="R1457" s="218" t="s">
        <v>565</v>
      </c>
      <c r="S1457" s="38"/>
      <c r="T1457" s="20"/>
      <c r="U1457" s="20"/>
    </row>
    <row r="1458" spans="1:21" s="21" customFormat="1" ht="30" customHeight="1" x14ac:dyDescent="0.25">
      <c r="A1458" s="212">
        <f>IF(B1458&lt;&gt;"",MAX(A$1:A1457)+1,"")</f>
        <v>1318</v>
      </c>
      <c r="B1458" s="223" t="s">
        <v>1122</v>
      </c>
      <c r="C1458" s="56">
        <v>1960</v>
      </c>
      <c r="D1458" s="212" t="s">
        <v>1844</v>
      </c>
      <c r="E1458" s="213" t="s">
        <v>16</v>
      </c>
      <c r="F1458" s="210">
        <v>2</v>
      </c>
      <c r="G1458" s="210">
        <v>1</v>
      </c>
      <c r="H1458" s="211">
        <v>503.91</v>
      </c>
      <c r="I1458" s="211">
        <v>0</v>
      </c>
      <c r="J1458" s="211">
        <v>284.93</v>
      </c>
      <c r="K1458" s="211">
        <f t="shared" si="471"/>
        <v>13321.97</v>
      </c>
      <c r="L1458" s="211">
        <v>0</v>
      </c>
      <c r="M1458" s="211">
        <v>0</v>
      </c>
      <c r="N1458" s="211">
        <v>0</v>
      </c>
      <c r="O1458" s="211">
        <f>IFERROR(
  IF(LOOKUP(2,1/($R$16:$R1458&lt;&gt;""),$R$16:$R1458)="12.2026",
    VLOOKUP(LOOKUP(2,1/($B$16:$B1458&lt;&gt;""),$B$16:$B1458), [1]Лист1!$C$12:$D$1205, 2, 0),
  IF(LOOKUP(2,1/($R$16:$R1458&lt;&gt;""),$R$16:$R1458)="12.2027",
    VLOOKUP(LOOKUP(2,1/($B$16:$B1458&lt;&gt;""),$B$16:$B1458), [1]Лист1!$C$1209:$D$2016, 2, 0),
  IF(LOOKUP(2,1/($R$16:$R1458&lt;&gt;""),$R$16:$R1458)="12.2028",
    VLOOKUP(LOOKUP(2,1/($B$16:$B1458&lt;&gt;""),$B$16:$B1458), [1]Лист1!$C$2020:$D$2907, 2, 0),
  ""))), "")</f>
        <v>13321.97</v>
      </c>
      <c r="P1458" s="211">
        <f t="shared" si="472"/>
        <v>26.437201087495779</v>
      </c>
      <c r="Q1458" s="211">
        <v>9673</v>
      </c>
      <c r="R1458" s="218" t="s">
        <v>565</v>
      </c>
      <c r="S1458" s="38"/>
      <c r="T1458" s="20"/>
      <c r="U1458" s="20"/>
    </row>
    <row r="1459" spans="1:21" s="21" customFormat="1" ht="30" customHeight="1" x14ac:dyDescent="0.25">
      <c r="A1459" s="212">
        <f>IF(B1459&lt;&gt;"",MAX(A$1:A1458)+1,"")</f>
        <v>1319</v>
      </c>
      <c r="B1459" s="223" t="s">
        <v>1123</v>
      </c>
      <c r="C1459" s="56">
        <v>1960</v>
      </c>
      <c r="D1459" s="212" t="s">
        <v>1844</v>
      </c>
      <c r="E1459" s="213" t="s">
        <v>16</v>
      </c>
      <c r="F1459" s="210">
        <v>2</v>
      </c>
      <c r="G1459" s="210">
        <v>1</v>
      </c>
      <c r="H1459" s="211">
        <v>504.13</v>
      </c>
      <c r="I1459" s="211">
        <v>0</v>
      </c>
      <c r="J1459" s="211">
        <v>284.13</v>
      </c>
      <c r="K1459" s="211">
        <f t="shared" si="471"/>
        <v>13264.09</v>
      </c>
      <c r="L1459" s="211">
        <v>0</v>
      </c>
      <c r="M1459" s="211">
        <v>0</v>
      </c>
      <c r="N1459" s="211">
        <v>0</v>
      </c>
      <c r="O1459" s="211">
        <f>IFERROR(
  IF(LOOKUP(2,1/($R$16:$R1459&lt;&gt;""),$R$16:$R1459)="12.2026",
    VLOOKUP(LOOKUP(2,1/($B$16:$B1459&lt;&gt;""),$B$16:$B1459), [1]Лист1!$C$12:$D$1205, 2, 0),
  IF(LOOKUP(2,1/($R$16:$R1459&lt;&gt;""),$R$16:$R1459)="12.2027",
    VLOOKUP(LOOKUP(2,1/($B$16:$B1459&lt;&gt;""),$B$16:$B1459), [1]Лист1!$C$1209:$D$2016, 2, 0),
  IF(LOOKUP(2,1/($R$16:$R1459&lt;&gt;""),$R$16:$R1459)="12.2028",
    VLOOKUP(LOOKUP(2,1/($B$16:$B1459&lt;&gt;""),$B$16:$B1459), [1]Лист1!$C$2020:$D$2907, 2, 0),
  ""))), "")</f>
        <v>13264.09</v>
      </c>
      <c r="P1459" s="211">
        <f t="shared" si="472"/>
        <v>26.310852359510445</v>
      </c>
      <c r="Q1459" s="211">
        <v>9673</v>
      </c>
      <c r="R1459" s="218" t="s">
        <v>565</v>
      </c>
      <c r="S1459" s="38"/>
      <c r="T1459" s="20"/>
      <c r="U1459" s="20"/>
    </row>
    <row r="1460" spans="1:21" ht="30" customHeight="1" x14ac:dyDescent="0.25">
      <c r="A1460" s="212">
        <f>IF(B1460&lt;&gt;"",MAX(A$1:A1459)+1,"")</f>
        <v>1320</v>
      </c>
      <c r="B1460" s="223" t="s">
        <v>1402</v>
      </c>
      <c r="C1460" s="213">
        <v>1962</v>
      </c>
      <c r="D1460" s="212" t="s">
        <v>1844</v>
      </c>
      <c r="E1460" s="212" t="s">
        <v>16</v>
      </c>
      <c r="F1460" s="210">
        <v>2</v>
      </c>
      <c r="G1460" s="210">
        <v>2</v>
      </c>
      <c r="H1460" s="211">
        <v>1440.01</v>
      </c>
      <c r="I1460" s="211">
        <v>0</v>
      </c>
      <c r="J1460" s="211">
        <v>789.78</v>
      </c>
      <c r="K1460" s="211">
        <f t="shared" si="471"/>
        <v>80117.83</v>
      </c>
      <c r="L1460" s="211">
        <v>0</v>
      </c>
      <c r="M1460" s="211">
        <v>0</v>
      </c>
      <c r="N1460" s="211">
        <v>0</v>
      </c>
      <c r="O1460" s="211">
        <f>IFERROR(
  IF(LOOKUP(2,1/($R$16:$R1460&lt;&gt;""),$R$16:$R1460)="12.2026",
    VLOOKUP(LOOKUP(2,1/($B$16:$B1460&lt;&gt;""),$B$16:$B1460), [1]Лист1!$C$12:$D$1205, 2, 0),
  IF(LOOKUP(2,1/($R$16:$R1460&lt;&gt;""),$R$16:$R1460)="12.2027",
    VLOOKUP(LOOKUP(2,1/($B$16:$B1460&lt;&gt;""),$B$16:$B1460), [1]Лист1!$C$1209:$D$2016, 2, 0),
  IF(LOOKUP(2,1/($R$16:$R1460&lt;&gt;""),$R$16:$R1460)="12.2028",
    VLOOKUP(LOOKUP(2,1/($B$16:$B1460&lt;&gt;""),$B$16:$B1460), [1]Лист1!$C$2020:$D$2907, 2, 0),
  ""))), "")</f>
        <v>80117.83</v>
      </c>
      <c r="P1460" s="211">
        <f t="shared" si="472"/>
        <v>55.636995576419608</v>
      </c>
      <c r="Q1460" s="211">
        <v>9673</v>
      </c>
      <c r="R1460" s="218" t="s">
        <v>564</v>
      </c>
    </row>
    <row r="1461" spans="1:21" ht="30" customHeight="1" x14ac:dyDescent="0.25">
      <c r="A1461" s="212">
        <f>IF(B1461&lt;&gt;"",MAX(A$1:A1460)+1,"")</f>
        <v>1321</v>
      </c>
      <c r="B1461" s="223" t="s">
        <v>1124</v>
      </c>
      <c r="C1461" s="56">
        <v>1960</v>
      </c>
      <c r="D1461" s="212" t="s">
        <v>1844</v>
      </c>
      <c r="E1461" s="213" t="s">
        <v>16</v>
      </c>
      <c r="F1461" s="210">
        <v>2</v>
      </c>
      <c r="G1461" s="210">
        <v>1</v>
      </c>
      <c r="H1461" s="211">
        <v>502.27</v>
      </c>
      <c r="I1461" s="211">
        <v>0</v>
      </c>
      <c r="J1461" s="211">
        <v>284.27</v>
      </c>
      <c r="K1461" s="211">
        <f t="shared" si="471"/>
        <v>13125.23</v>
      </c>
      <c r="L1461" s="211">
        <v>0</v>
      </c>
      <c r="M1461" s="211">
        <v>0</v>
      </c>
      <c r="N1461" s="211">
        <v>0</v>
      </c>
      <c r="O1461" s="211">
        <f>IFERROR(
  IF(LOOKUP(2,1/($R$16:$R1461&lt;&gt;""),$R$16:$R1461)="12.2026",
    VLOOKUP(LOOKUP(2,1/($B$16:$B1461&lt;&gt;""),$B$16:$B1461), [1]Лист1!$C$12:$D$1205, 2, 0),
  IF(LOOKUP(2,1/($R$16:$R1461&lt;&gt;""),$R$16:$R1461)="12.2027",
    VLOOKUP(LOOKUP(2,1/($B$16:$B1461&lt;&gt;""),$B$16:$B1461), [1]Лист1!$C$1209:$D$2016, 2, 0),
  IF(LOOKUP(2,1/($R$16:$R1461&lt;&gt;""),$R$16:$R1461)="12.2028",
    VLOOKUP(LOOKUP(2,1/($B$16:$B1461&lt;&gt;""),$B$16:$B1461), [1]Лист1!$C$2020:$D$2907, 2, 0),
  ""))), "")</f>
        <v>13125.23</v>
      </c>
      <c r="P1461" s="211">
        <f t="shared" si="472"/>
        <v>26.131821530252655</v>
      </c>
      <c r="Q1461" s="211">
        <v>9673</v>
      </c>
      <c r="R1461" s="218" t="s">
        <v>565</v>
      </c>
      <c r="S1461" s="49"/>
      <c r="T1461" s="49"/>
      <c r="U1461" s="49"/>
    </row>
    <row r="1462" spans="1:21" s="21" customFormat="1" ht="30" customHeight="1" x14ac:dyDescent="0.25">
      <c r="A1462" s="212">
        <f>IF(B1462&lt;&gt;"",MAX(A$1:A1461)+1,"")</f>
        <v>1322</v>
      </c>
      <c r="B1462" s="223" t="s">
        <v>1125</v>
      </c>
      <c r="C1462" s="56">
        <v>1960</v>
      </c>
      <c r="D1462" s="212" t="s">
        <v>1844</v>
      </c>
      <c r="E1462" s="213" t="s">
        <v>16</v>
      </c>
      <c r="F1462" s="210">
        <v>2</v>
      </c>
      <c r="G1462" s="210">
        <v>1</v>
      </c>
      <c r="H1462" s="211">
        <v>486.14</v>
      </c>
      <c r="I1462" s="211">
        <v>0</v>
      </c>
      <c r="J1462" s="211">
        <v>282.14</v>
      </c>
      <c r="K1462" s="211">
        <f t="shared" si="471"/>
        <v>12916.85</v>
      </c>
      <c r="L1462" s="211">
        <v>0</v>
      </c>
      <c r="M1462" s="211">
        <v>0</v>
      </c>
      <c r="N1462" s="211">
        <v>0</v>
      </c>
      <c r="O1462" s="211">
        <f>IFERROR(
  IF(LOOKUP(2,1/($R$16:$R1462&lt;&gt;""),$R$16:$R1462)="12.2026",
    VLOOKUP(LOOKUP(2,1/($B$16:$B1462&lt;&gt;""),$B$16:$B1462), [1]Лист1!$C$12:$D$1205, 2, 0),
  IF(LOOKUP(2,1/($R$16:$R1462&lt;&gt;""),$R$16:$R1462)="12.2027",
    VLOOKUP(LOOKUP(2,1/($B$16:$B1462&lt;&gt;""),$B$16:$B1462), [1]Лист1!$C$1209:$D$2016, 2, 0),
  IF(LOOKUP(2,1/($R$16:$R1462&lt;&gt;""),$R$16:$R1462)="12.2028",
    VLOOKUP(LOOKUP(2,1/($B$16:$B1462&lt;&gt;""),$B$16:$B1462), [1]Лист1!$C$2020:$D$2907, 2, 0),
  ""))), "")</f>
        <v>12916.85</v>
      </c>
      <c r="P1462" s="211">
        <f t="shared" si="472"/>
        <v>26.570226683671372</v>
      </c>
      <c r="Q1462" s="211">
        <v>9673</v>
      </c>
      <c r="R1462" s="218" t="s">
        <v>565</v>
      </c>
      <c r="S1462" s="38"/>
      <c r="T1462" s="20"/>
      <c r="U1462" s="20"/>
    </row>
    <row r="1463" spans="1:21" s="21" customFormat="1" ht="30" customHeight="1" x14ac:dyDescent="0.25">
      <c r="A1463" s="212">
        <f>IF(B1463&lt;&gt;"",MAX(A$1:A1462)+1,"")</f>
        <v>1323</v>
      </c>
      <c r="B1463" s="223" t="s">
        <v>1403</v>
      </c>
      <c r="C1463" s="56">
        <v>1961</v>
      </c>
      <c r="D1463" s="212" t="s">
        <v>1844</v>
      </c>
      <c r="E1463" s="212" t="s">
        <v>16</v>
      </c>
      <c r="F1463" s="210">
        <v>2</v>
      </c>
      <c r="G1463" s="210">
        <v>2</v>
      </c>
      <c r="H1463" s="211">
        <v>1638.13</v>
      </c>
      <c r="I1463" s="211">
        <v>0</v>
      </c>
      <c r="J1463" s="211">
        <v>802.53</v>
      </c>
      <c r="K1463" s="211">
        <f t="shared" si="471"/>
        <v>88559.34</v>
      </c>
      <c r="L1463" s="211">
        <v>0</v>
      </c>
      <c r="M1463" s="211">
        <v>0</v>
      </c>
      <c r="N1463" s="211">
        <v>0</v>
      </c>
      <c r="O1463" s="211">
        <f>IFERROR(
  IF(LOOKUP(2,1/($R$16:$R1463&lt;&gt;""),$R$16:$R1463)="12.2026",
    VLOOKUP(LOOKUP(2,1/($B$16:$B1463&lt;&gt;""),$B$16:$B1463), [1]Лист1!$C$12:$D$1205, 2, 0),
  IF(LOOKUP(2,1/($R$16:$R1463&lt;&gt;""),$R$16:$R1463)="12.2027",
    VLOOKUP(LOOKUP(2,1/($B$16:$B1463&lt;&gt;""),$B$16:$B1463), [1]Лист1!$C$1209:$D$2016, 2, 0),
  IF(LOOKUP(2,1/($R$16:$R1463&lt;&gt;""),$R$16:$R1463)="12.2028",
    VLOOKUP(LOOKUP(2,1/($B$16:$B1463&lt;&gt;""),$B$16:$B1463), [1]Лист1!$C$2020:$D$2907, 2, 0),
  ""))), "")</f>
        <v>88559.34</v>
      </c>
      <c r="P1463" s="211">
        <f t="shared" si="472"/>
        <v>54.061240560883441</v>
      </c>
      <c r="Q1463" s="211">
        <v>9673</v>
      </c>
      <c r="R1463" s="218" t="s">
        <v>564</v>
      </c>
      <c r="S1463" s="38"/>
      <c r="T1463" s="20"/>
      <c r="U1463" s="20"/>
    </row>
    <row r="1464" spans="1:21" s="21" customFormat="1" ht="30" customHeight="1" x14ac:dyDescent="0.25">
      <c r="A1464" s="212">
        <f>IF(B1464&lt;&gt;"",MAX(A$1:A1463)+1,"")</f>
        <v>1324</v>
      </c>
      <c r="B1464" s="223" t="s">
        <v>1126</v>
      </c>
      <c r="C1464" s="56">
        <v>1960</v>
      </c>
      <c r="D1464" s="212" t="s">
        <v>1844</v>
      </c>
      <c r="E1464" s="213" t="s">
        <v>16</v>
      </c>
      <c r="F1464" s="210">
        <v>2</v>
      </c>
      <c r="G1464" s="210">
        <v>1</v>
      </c>
      <c r="H1464" s="211">
        <v>506.8</v>
      </c>
      <c r="I1464" s="211">
        <v>0</v>
      </c>
      <c r="J1464" s="211">
        <v>283.60000000000002</v>
      </c>
      <c r="K1464" s="211">
        <f t="shared" si="471"/>
        <v>13159.9</v>
      </c>
      <c r="L1464" s="211">
        <v>0</v>
      </c>
      <c r="M1464" s="211">
        <v>0</v>
      </c>
      <c r="N1464" s="211">
        <v>0</v>
      </c>
      <c r="O1464" s="211">
        <f>IFERROR(
  IF(LOOKUP(2,1/($R$16:$R1464&lt;&gt;""),$R$16:$R1464)="12.2026",
    VLOOKUP(LOOKUP(2,1/($B$16:$B1464&lt;&gt;""),$B$16:$B1464), [1]Лист1!$C$12:$D$1205, 2, 0),
  IF(LOOKUP(2,1/($R$16:$R1464&lt;&gt;""),$R$16:$R1464)="12.2027",
    VLOOKUP(LOOKUP(2,1/($B$16:$B1464&lt;&gt;""),$B$16:$B1464), [1]Лист1!$C$1209:$D$2016, 2, 0),
  IF(LOOKUP(2,1/($R$16:$R1464&lt;&gt;""),$R$16:$R1464)="12.2028",
    VLOOKUP(LOOKUP(2,1/($B$16:$B1464&lt;&gt;""),$B$16:$B1464), [1]Лист1!$C$2020:$D$2907, 2, 0),
  ""))), "")</f>
        <v>13159.9</v>
      </c>
      <c r="P1464" s="211">
        <f t="shared" si="472"/>
        <v>25.96665351223362</v>
      </c>
      <c r="Q1464" s="211">
        <v>9673</v>
      </c>
      <c r="R1464" s="218" t="s">
        <v>565</v>
      </c>
      <c r="S1464" s="38"/>
      <c r="T1464" s="20"/>
      <c r="U1464" s="20"/>
    </row>
    <row r="1465" spans="1:21" s="21" customFormat="1" ht="30" customHeight="1" x14ac:dyDescent="0.25">
      <c r="A1465" s="212">
        <f>IF(B1465&lt;&gt;"",MAX(A$1:A1464)+1,"")</f>
        <v>1325</v>
      </c>
      <c r="B1465" s="223" t="s">
        <v>1127</v>
      </c>
      <c r="C1465" s="56">
        <v>1960</v>
      </c>
      <c r="D1465" s="212" t="s">
        <v>1844</v>
      </c>
      <c r="E1465" s="213" t="s">
        <v>16</v>
      </c>
      <c r="F1465" s="210">
        <v>2</v>
      </c>
      <c r="G1465" s="210">
        <v>1</v>
      </c>
      <c r="H1465" s="211">
        <v>499.5</v>
      </c>
      <c r="I1465" s="211">
        <v>0</v>
      </c>
      <c r="J1465" s="211">
        <v>288.5</v>
      </c>
      <c r="K1465" s="211">
        <f t="shared" si="471"/>
        <v>13426.15</v>
      </c>
      <c r="L1465" s="211">
        <v>0</v>
      </c>
      <c r="M1465" s="211">
        <v>0</v>
      </c>
      <c r="N1465" s="211">
        <v>0</v>
      </c>
      <c r="O1465" s="211">
        <f>IFERROR(
  IF(LOOKUP(2,1/($R$16:$R1465&lt;&gt;""),$R$16:$R1465)="12.2026",
    VLOOKUP(LOOKUP(2,1/($B$16:$B1465&lt;&gt;""),$B$16:$B1465), [1]Лист1!$C$12:$D$1205, 2, 0),
  IF(LOOKUP(2,1/($R$16:$R1465&lt;&gt;""),$R$16:$R1465)="12.2027",
    VLOOKUP(LOOKUP(2,1/($B$16:$B1465&lt;&gt;""),$B$16:$B1465), [1]Лист1!$C$1209:$D$2016, 2, 0),
  IF(LOOKUP(2,1/($R$16:$R1465&lt;&gt;""),$R$16:$R1465)="12.2028",
    VLOOKUP(LOOKUP(2,1/($B$16:$B1465&lt;&gt;""),$B$16:$B1465), [1]Лист1!$C$2020:$D$2907, 2, 0),
  ""))), "")</f>
        <v>13426.15</v>
      </c>
      <c r="P1465" s="211">
        <f t="shared" si="472"/>
        <v>26.879179179179179</v>
      </c>
      <c r="Q1465" s="211">
        <v>9673</v>
      </c>
      <c r="R1465" s="218" t="s">
        <v>565</v>
      </c>
      <c r="S1465" s="38"/>
      <c r="T1465" s="20"/>
      <c r="U1465" s="20"/>
    </row>
    <row r="1466" spans="1:21" s="21" customFormat="1" ht="30" customHeight="1" x14ac:dyDescent="0.25">
      <c r="A1466" s="212">
        <f>IF(B1466&lt;&gt;"",MAX(A$1:A1465)+1,"")</f>
        <v>1326</v>
      </c>
      <c r="B1466" s="223" t="s">
        <v>1128</v>
      </c>
      <c r="C1466" s="56">
        <v>1960</v>
      </c>
      <c r="D1466" s="212" t="s">
        <v>1844</v>
      </c>
      <c r="E1466" s="213" t="s">
        <v>16</v>
      </c>
      <c r="F1466" s="210">
        <v>2</v>
      </c>
      <c r="G1466" s="210">
        <v>2</v>
      </c>
      <c r="H1466" s="211">
        <v>1407.93</v>
      </c>
      <c r="I1466" s="211">
        <v>0</v>
      </c>
      <c r="J1466" s="211">
        <v>776.95</v>
      </c>
      <c r="K1466" s="211">
        <f t="shared" si="471"/>
        <v>35544.480000000003</v>
      </c>
      <c r="L1466" s="211">
        <v>0</v>
      </c>
      <c r="M1466" s="211">
        <v>0</v>
      </c>
      <c r="N1466" s="211">
        <v>0</v>
      </c>
      <c r="O1466" s="211">
        <f>IFERROR(
  IF(LOOKUP(2,1/($R$16:$R1466&lt;&gt;""),$R$16:$R1466)="12.2026",
    VLOOKUP(LOOKUP(2,1/($B$16:$B1466&lt;&gt;""),$B$16:$B1466), [1]Лист1!$C$12:$D$1205, 2, 0),
  IF(LOOKUP(2,1/($R$16:$R1466&lt;&gt;""),$R$16:$R1466)="12.2027",
    VLOOKUP(LOOKUP(2,1/($B$16:$B1466&lt;&gt;""),$B$16:$B1466), [1]Лист1!$C$1209:$D$2016, 2, 0),
  IF(LOOKUP(2,1/($R$16:$R1466&lt;&gt;""),$R$16:$R1466)="12.2028",
    VLOOKUP(LOOKUP(2,1/($B$16:$B1466&lt;&gt;""),$B$16:$B1466), [1]Лист1!$C$2020:$D$2907, 2, 0),
  ""))), "")</f>
        <v>35544.480000000003</v>
      </c>
      <c r="P1466" s="211">
        <f t="shared" si="472"/>
        <v>25.245914214485097</v>
      </c>
      <c r="Q1466" s="211">
        <v>9673</v>
      </c>
      <c r="R1466" s="218" t="s">
        <v>565</v>
      </c>
      <c r="S1466" s="38"/>
      <c r="T1466" s="20"/>
      <c r="U1466" s="20"/>
    </row>
    <row r="1467" spans="1:21" s="21" customFormat="1" ht="30" customHeight="1" x14ac:dyDescent="0.25">
      <c r="A1467" s="212">
        <f>IF(B1467&lt;&gt;"",MAX(A$1:A1466)+1,"")</f>
        <v>1327</v>
      </c>
      <c r="B1467" s="223" t="s">
        <v>1129</v>
      </c>
      <c r="C1467" s="56">
        <v>1960</v>
      </c>
      <c r="D1467" s="212" t="s">
        <v>1844</v>
      </c>
      <c r="E1467" s="213" t="s">
        <v>16</v>
      </c>
      <c r="F1467" s="210">
        <v>2</v>
      </c>
      <c r="G1467" s="210">
        <v>1</v>
      </c>
      <c r="H1467" s="211">
        <v>494.52</v>
      </c>
      <c r="I1467" s="211">
        <v>0</v>
      </c>
      <c r="J1467" s="211">
        <v>279.52</v>
      </c>
      <c r="K1467" s="211">
        <f t="shared" si="471"/>
        <v>13148.34</v>
      </c>
      <c r="L1467" s="211">
        <v>0</v>
      </c>
      <c r="M1467" s="211">
        <v>0</v>
      </c>
      <c r="N1467" s="211">
        <v>0</v>
      </c>
      <c r="O1467" s="211">
        <f>IFERROR(
  IF(LOOKUP(2,1/($R$16:$R1467&lt;&gt;""),$R$16:$R1467)="12.2026",
    VLOOKUP(LOOKUP(2,1/($B$16:$B1467&lt;&gt;""),$B$16:$B1467), [1]Лист1!$C$12:$D$1205, 2, 0),
  IF(LOOKUP(2,1/($R$16:$R1467&lt;&gt;""),$R$16:$R1467)="12.2027",
    VLOOKUP(LOOKUP(2,1/($B$16:$B1467&lt;&gt;""),$B$16:$B1467), [1]Лист1!$C$1209:$D$2016, 2, 0),
  IF(LOOKUP(2,1/($R$16:$R1467&lt;&gt;""),$R$16:$R1467)="12.2028",
    VLOOKUP(LOOKUP(2,1/($B$16:$B1467&lt;&gt;""),$B$16:$B1467), [1]Лист1!$C$2020:$D$2907, 2, 0),
  ""))), "")</f>
        <v>13148.34</v>
      </c>
      <c r="P1467" s="211">
        <f t="shared" si="472"/>
        <v>26.588085416161128</v>
      </c>
      <c r="Q1467" s="211">
        <v>9673</v>
      </c>
      <c r="R1467" s="218" t="s">
        <v>565</v>
      </c>
      <c r="S1467" s="38"/>
      <c r="T1467" s="20"/>
      <c r="U1467" s="20"/>
    </row>
    <row r="1468" spans="1:21" ht="30" customHeight="1" x14ac:dyDescent="0.25">
      <c r="A1468" s="212">
        <f>IF(B1468&lt;&gt;"",MAX(A$1:A1467)+1,"")</f>
        <v>1328</v>
      </c>
      <c r="B1468" s="223" t="s">
        <v>1117</v>
      </c>
      <c r="C1468" s="56">
        <v>1959</v>
      </c>
      <c r="D1468" s="212" t="s">
        <v>1844</v>
      </c>
      <c r="E1468" s="213" t="s">
        <v>16</v>
      </c>
      <c r="F1468" s="210">
        <v>2</v>
      </c>
      <c r="G1468" s="210">
        <v>1</v>
      </c>
      <c r="H1468" s="211">
        <v>507.97</v>
      </c>
      <c r="I1468" s="211">
        <v>0</v>
      </c>
      <c r="J1468" s="211">
        <v>287.47000000000003</v>
      </c>
      <c r="K1468" s="211">
        <f t="shared" ref="K1468:K1470" si="473">SUM(L1468:O1468)</f>
        <v>13194.66</v>
      </c>
      <c r="L1468" s="211">
        <v>0</v>
      </c>
      <c r="M1468" s="211">
        <v>0</v>
      </c>
      <c r="N1468" s="211">
        <v>0</v>
      </c>
      <c r="O1468" s="211">
        <f>IFERROR(
  IF(LOOKUP(2,1/($R$16:$R1468&lt;&gt;""),$R$16:$R1468)="12.2026",
    VLOOKUP(LOOKUP(2,1/($B$16:$B1468&lt;&gt;""),$B$16:$B1468), [1]Лист1!$C$12:$D$1205, 2, 0),
  IF(LOOKUP(2,1/($R$16:$R1468&lt;&gt;""),$R$16:$R1468)="12.2027",
    VLOOKUP(LOOKUP(2,1/($B$16:$B1468&lt;&gt;""),$B$16:$B1468), [1]Лист1!$C$1209:$D$2016, 2, 0),
  IF(LOOKUP(2,1/($R$16:$R1468&lt;&gt;""),$R$16:$R1468)="12.2028",
    VLOOKUP(LOOKUP(2,1/($B$16:$B1468&lt;&gt;""),$B$16:$B1468), [1]Лист1!$C$2020:$D$2907, 2, 0),
  ""))), "")</f>
        <v>13194.66</v>
      </c>
      <c r="P1468" s="211">
        <f t="shared" ref="P1468:P1470" si="474">K1468/H1468</f>
        <v>25.975274130362028</v>
      </c>
      <c r="Q1468" s="211">
        <v>9673</v>
      </c>
      <c r="R1468" s="218" t="s">
        <v>565</v>
      </c>
    </row>
    <row r="1469" spans="1:21" ht="30" customHeight="1" x14ac:dyDescent="0.25">
      <c r="A1469" s="212">
        <f>IF(B1469&lt;&gt;"",MAX(A$1:A1468)+1,"")</f>
        <v>1329</v>
      </c>
      <c r="B1469" s="223" t="s">
        <v>1118</v>
      </c>
      <c r="C1469" s="56">
        <v>1959</v>
      </c>
      <c r="D1469" s="212" t="s">
        <v>1844</v>
      </c>
      <c r="E1469" s="213" t="s">
        <v>16</v>
      </c>
      <c r="F1469" s="210">
        <v>2</v>
      </c>
      <c r="G1469" s="210">
        <v>1</v>
      </c>
      <c r="H1469" s="211">
        <v>479.3</v>
      </c>
      <c r="I1469" s="211">
        <v>0</v>
      </c>
      <c r="J1469" s="211">
        <v>281.8</v>
      </c>
      <c r="K1469" s="211">
        <f t="shared" si="473"/>
        <v>13136.78</v>
      </c>
      <c r="L1469" s="211">
        <v>0</v>
      </c>
      <c r="M1469" s="211">
        <v>0</v>
      </c>
      <c r="N1469" s="211">
        <v>0</v>
      </c>
      <c r="O1469" s="211">
        <f>IFERROR(
  IF(LOOKUP(2,1/($R$16:$R1469&lt;&gt;""),$R$16:$R1469)="12.2026",
    VLOOKUP(LOOKUP(2,1/($B$16:$B1469&lt;&gt;""),$B$16:$B1469), [1]Лист1!$C$12:$D$1205, 2, 0),
  IF(LOOKUP(2,1/($R$16:$R1469&lt;&gt;""),$R$16:$R1469)="12.2027",
    VLOOKUP(LOOKUP(2,1/($B$16:$B1469&lt;&gt;""),$B$16:$B1469), [1]Лист1!$C$1209:$D$2016, 2, 0),
  IF(LOOKUP(2,1/($R$16:$R1469&lt;&gt;""),$R$16:$R1469)="12.2028",
    VLOOKUP(LOOKUP(2,1/($B$16:$B1469&lt;&gt;""),$B$16:$B1469), [1]Лист1!$C$2020:$D$2907, 2, 0),
  ""))), "")</f>
        <v>13136.78</v>
      </c>
      <c r="P1469" s="211">
        <f t="shared" si="474"/>
        <v>27.408262048821197</v>
      </c>
      <c r="Q1469" s="211">
        <v>9673</v>
      </c>
      <c r="R1469" s="218" t="s">
        <v>565</v>
      </c>
      <c r="S1469" s="49"/>
      <c r="T1469" s="49"/>
      <c r="U1469" s="49"/>
    </row>
    <row r="1470" spans="1:21" s="21" customFormat="1" ht="30" customHeight="1" x14ac:dyDescent="0.25">
      <c r="A1470" s="212">
        <f>IF(B1470&lt;&gt;"",MAX(A$1:A1469)+1,"")</f>
        <v>1330</v>
      </c>
      <c r="B1470" s="223" t="s">
        <v>1119</v>
      </c>
      <c r="C1470" s="56">
        <v>1960</v>
      </c>
      <c r="D1470" s="212" t="s">
        <v>1844</v>
      </c>
      <c r="E1470" s="213" t="s">
        <v>16</v>
      </c>
      <c r="F1470" s="210">
        <v>2</v>
      </c>
      <c r="G1470" s="210">
        <v>1</v>
      </c>
      <c r="H1470" s="211">
        <v>698.09</v>
      </c>
      <c r="I1470" s="211">
        <v>0</v>
      </c>
      <c r="J1470" s="211">
        <v>285.08999999999997</v>
      </c>
      <c r="K1470" s="211">
        <f t="shared" si="473"/>
        <v>13379.84</v>
      </c>
      <c r="L1470" s="211">
        <v>0</v>
      </c>
      <c r="M1470" s="211">
        <v>0</v>
      </c>
      <c r="N1470" s="211">
        <v>0</v>
      </c>
      <c r="O1470" s="211">
        <f>IFERROR(
  IF(LOOKUP(2,1/($R$16:$R1470&lt;&gt;""),$R$16:$R1470)="12.2026",
    VLOOKUP(LOOKUP(2,1/($B$16:$B1470&lt;&gt;""),$B$16:$B1470), [1]Лист1!$C$12:$D$1205, 2, 0),
  IF(LOOKUP(2,1/($R$16:$R1470&lt;&gt;""),$R$16:$R1470)="12.2027",
    VLOOKUP(LOOKUP(2,1/($B$16:$B1470&lt;&gt;""),$B$16:$B1470), [1]Лист1!$C$1209:$D$2016, 2, 0),
  IF(LOOKUP(2,1/($R$16:$R1470&lt;&gt;""),$R$16:$R1470)="12.2028",
    VLOOKUP(LOOKUP(2,1/($B$16:$B1470&lt;&gt;""),$B$16:$B1470), [1]Лист1!$C$2020:$D$2907, 2, 0),
  ""))), "")</f>
        <v>13379.84</v>
      </c>
      <c r="P1470" s="211">
        <f t="shared" si="474"/>
        <v>19.166353908521824</v>
      </c>
      <c r="Q1470" s="211">
        <v>9673</v>
      </c>
      <c r="R1470" s="218" t="s">
        <v>565</v>
      </c>
      <c r="S1470" s="38"/>
      <c r="T1470" s="20"/>
      <c r="U1470" s="20"/>
    </row>
    <row r="1471" spans="1:21" s="21" customFormat="1" ht="30" customHeight="1" x14ac:dyDescent="0.25">
      <c r="A1471" s="212">
        <f>IF(B1471&lt;&gt;"",MAX(A$1:A1470)+1,"")</f>
        <v>1331</v>
      </c>
      <c r="B1471" s="223" t="s">
        <v>1520</v>
      </c>
      <c r="C1471" s="212">
        <v>1971</v>
      </c>
      <c r="D1471" s="212" t="s">
        <v>1844</v>
      </c>
      <c r="E1471" s="213" t="s">
        <v>16</v>
      </c>
      <c r="F1471" s="210">
        <v>3</v>
      </c>
      <c r="G1471" s="210">
        <v>2</v>
      </c>
      <c r="H1471" s="211">
        <v>1263.5999999999999</v>
      </c>
      <c r="I1471" s="211">
        <v>0</v>
      </c>
      <c r="J1471" s="211">
        <v>504.4</v>
      </c>
      <c r="K1471" s="211">
        <f t="shared" si="471"/>
        <v>11805332</v>
      </c>
      <c r="L1471" s="211">
        <v>0</v>
      </c>
      <c r="M1471" s="211">
        <v>0</v>
      </c>
      <c r="N1471" s="211">
        <v>0</v>
      </c>
      <c r="O1471" s="211">
        <f>IFERROR(
  IF(LOOKUP(2,1/($R$16:$R1471&lt;&gt;""),$R$16:$R1471)="12.2026",
    VLOOKUP(LOOKUP(2,1/($B$16:$B1471&lt;&gt;""),$B$16:$B1471), [1]Лист1!$C$12:$D$1205, 2, 0),
  IF(LOOKUP(2,1/($R$16:$R1471&lt;&gt;""),$R$16:$R1471)="12.2027",
    VLOOKUP(LOOKUP(2,1/($B$16:$B1471&lt;&gt;""),$B$16:$B1471), [1]Лист1!$C$1209:$D$2016, 2, 0),
  IF(LOOKUP(2,1/($R$16:$R1471&lt;&gt;""),$R$16:$R1471)="12.2028",
    VLOOKUP(LOOKUP(2,1/($B$16:$B1471&lt;&gt;""),$B$16:$B1471), [1]Лист1!$C$2020:$D$2907, 2, 0),
  ""))), "")</f>
        <v>11805332</v>
      </c>
      <c r="P1471" s="211">
        <f t="shared" si="472"/>
        <v>9342.6179170623618</v>
      </c>
      <c r="Q1471" s="211">
        <v>9673</v>
      </c>
      <c r="R1471" s="218" t="s">
        <v>563</v>
      </c>
      <c r="S1471" s="38"/>
      <c r="T1471" s="20"/>
      <c r="U1471" s="20"/>
    </row>
    <row r="1472" spans="1:21" ht="48" customHeight="1" x14ac:dyDescent="0.25">
      <c r="A1472" s="253">
        <f>IF(B1472&lt;&gt;"",MAX(A$1:A1471)+1,"")</f>
        <v>1332</v>
      </c>
      <c r="B1472" s="257" t="s">
        <v>2671</v>
      </c>
      <c r="C1472" s="253" t="s">
        <v>2108</v>
      </c>
      <c r="D1472" s="253" t="s">
        <v>1844</v>
      </c>
      <c r="E1472" s="253" t="s">
        <v>16</v>
      </c>
      <c r="F1472" s="251">
        <v>3</v>
      </c>
      <c r="G1472" s="251">
        <v>1</v>
      </c>
      <c r="H1472" s="255">
        <v>621.6</v>
      </c>
      <c r="I1472" s="255">
        <v>0</v>
      </c>
      <c r="J1472" s="255">
        <v>474.4</v>
      </c>
      <c r="K1472" s="255">
        <f t="shared" si="471"/>
        <v>6747934.7600000007</v>
      </c>
      <c r="L1472" s="255">
        <v>0</v>
      </c>
      <c r="M1472" s="255">
        <v>0</v>
      </c>
      <c r="N1472" s="255">
        <v>0</v>
      </c>
      <c r="O1472" s="255">
        <f>IFERROR(
  IF(LOOKUP(2,1/($R$16:$R1472&lt;&gt;""),$R$16:$R1472)="12.2026",
    VLOOKUP(LOOKUP(2,1/($B$16:$B1472&lt;&gt;""),$B$16:$B1472), [1]Лист1!$C$12:$D$1205, 2, 0),
  IF(LOOKUP(2,1/($R$16:$R1472&lt;&gt;""),$R$16:$R1472)="12.2027",
    VLOOKUP(LOOKUP(2,1/($B$16:$B1472&lt;&gt;""),$B$16:$B1472), [1]Лист1!$C$1209:$D$2016, 2, 0),
  IF(LOOKUP(2,1/($R$16:$R1472&lt;&gt;""),$R$16:$R1472)="12.2028",
    VLOOKUP(LOOKUP(2,1/($B$16:$B1472&lt;&gt;""),$B$16:$B1472), [1]Лист1!$C$2020:$D$2907, 2, 0),
  ""))), "")</f>
        <v>6747934.7600000007</v>
      </c>
      <c r="P1472" s="255">
        <f t="shared" si="472"/>
        <v>10855.750900900901</v>
      </c>
      <c r="Q1472" s="255">
        <v>9673</v>
      </c>
      <c r="R1472" s="101" t="s">
        <v>565</v>
      </c>
    </row>
    <row r="1473" spans="1:21" s="112" customFormat="1" ht="48" customHeight="1" x14ac:dyDescent="0.25">
      <c r="A1473" s="285">
        <f>IF(B1473&lt;&gt;"",MAX(A$1:A1472)+1,"")</f>
        <v>1333</v>
      </c>
      <c r="B1473" s="283" t="s">
        <v>2672</v>
      </c>
      <c r="C1473" s="285" t="s">
        <v>2108</v>
      </c>
      <c r="D1473" s="285" t="s">
        <v>1844</v>
      </c>
      <c r="E1473" s="285" t="s">
        <v>16</v>
      </c>
      <c r="F1473" s="287">
        <v>3</v>
      </c>
      <c r="G1473" s="287">
        <v>1</v>
      </c>
      <c r="H1473" s="282">
        <v>621.6</v>
      </c>
      <c r="I1473" s="282">
        <v>0</v>
      </c>
      <c r="J1473" s="282">
        <v>474.4</v>
      </c>
      <c r="K1473" s="282">
        <f t="shared" ref="K1473" si="475">SUM(L1473:O1473)</f>
        <v>4531208</v>
      </c>
      <c r="L1473" s="282">
        <v>0</v>
      </c>
      <c r="M1473" s="282">
        <v>0</v>
      </c>
      <c r="N1473" s="282">
        <v>0</v>
      </c>
      <c r="O1473" s="282">
        <f>IFERROR(
  IF(LOOKUP(2,1/($R$16:$R1473&lt;&gt;""),$R$16:$R1473)="12.2026",
    VLOOKUP(LOOKUP(2,1/($B$16:$B1473&lt;&gt;""),$B$16:$B1473), [1]Лист1!$C$12:$D$1205, 2, 0),
  IF(LOOKUP(2,1/($R$16:$R1473&lt;&gt;""),$R$16:$R1473)="12.2027",
    VLOOKUP(LOOKUP(2,1/($B$16:$B1473&lt;&gt;""),$B$16:$B1473), [1]Лист1!$C$1209:$D$2016, 2, 0),
  IF(LOOKUP(2,1/($R$16:$R1473&lt;&gt;""),$R$16:$R1473)="12.2028",
    VLOOKUP(LOOKUP(2,1/($B$16:$B1473&lt;&gt;""),$B$16:$B1473), [1]Лист1!$C$2020:$D$2907, 2, 0),
  ""))), "")</f>
        <v>4531208</v>
      </c>
      <c r="P1473" s="282">
        <f t="shared" ref="P1473" si="476">K1473/H1473</f>
        <v>7289.5881595881592</v>
      </c>
      <c r="Q1473" s="282">
        <v>9673</v>
      </c>
      <c r="R1473" s="294" t="s">
        <v>564</v>
      </c>
      <c r="S1473" s="141"/>
      <c r="T1473" s="111"/>
      <c r="U1473" s="111"/>
    </row>
    <row r="1474" spans="1:21" ht="30" customHeight="1" x14ac:dyDescent="0.25">
      <c r="A1474" s="254">
        <f>IF(B1474&lt;&gt;"",MAX(A$1:A1473)+1,"")</f>
        <v>1334</v>
      </c>
      <c r="B1474" s="258" t="s">
        <v>527</v>
      </c>
      <c r="C1474" s="266">
        <v>1947</v>
      </c>
      <c r="D1474" s="254" t="s">
        <v>1844</v>
      </c>
      <c r="E1474" s="254" t="s">
        <v>16</v>
      </c>
      <c r="F1474" s="252">
        <v>4</v>
      </c>
      <c r="G1474" s="252">
        <v>3</v>
      </c>
      <c r="H1474" s="256">
        <v>2918.6</v>
      </c>
      <c r="I1474" s="256">
        <v>861.4</v>
      </c>
      <c r="J1474" s="256">
        <v>1326.5</v>
      </c>
      <c r="K1474" s="256">
        <f t="shared" si="471"/>
        <v>21396.58</v>
      </c>
      <c r="L1474" s="256">
        <v>0</v>
      </c>
      <c r="M1474" s="256">
        <v>0</v>
      </c>
      <c r="N1474" s="256">
        <v>0</v>
      </c>
      <c r="O1474" s="256">
        <f>IFERROR(
  IF(LOOKUP(2,1/($R$16:$R1474&lt;&gt;""),$R$16:$R1474)="12.2026",
    VLOOKUP(LOOKUP(2,1/($B$16:$B1474&lt;&gt;""),$B$16:$B1474), [1]Лист1!$C$12:$D$1205, 2, 0),
  IF(LOOKUP(2,1/($R$16:$R1474&lt;&gt;""),$R$16:$R1474)="12.2027",
    VLOOKUP(LOOKUP(2,1/($B$16:$B1474&lt;&gt;""),$B$16:$B1474), [1]Лист1!$C$1209:$D$2016, 2, 0),
  IF(LOOKUP(2,1/($R$16:$R1474&lt;&gt;""),$R$16:$R1474)="12.2028",
    VLOOKUP(LOOKUP(2,1/($B$16:$B1474&lt;&gt;""),$B$16:$B1474), [1]Лист1!$C$2020:$D$2907, 2, 0),
  ""))), "")</f>
        <v>21396.58</v>
      </c>
      <c r="P1474" s="256">
        <f t="shared" si="472"/>
        <v>7.331110806551087</v>
      </c>
      <c r="Q1474" s="256">
        <v>9673</v>
      </c>
      <c r="R1474" s="188" t="s">
        <v>565</v>
      </c>
    </row>
    <row r="1475" spans="1:21" ht="30" customHeight="1" x14ac:dyDescent="0.25">
      <c r="A1475" s="212">
        <f>IF(B1475&lt;&gt;"",MAX(A$1:A1474)+1,"")</f>
        <v>1335</v>
      </c>
      <c r="B1475" s="223" t="s">
        <v>1130</v>
      </c>
      <c r="C1475" s="56">
        <v>1956</v>
      </c>
      <c r="D1475" s="212" t="s">
        <v>1844</v>
      </c>
      <c r="E1475" s="213" t="s">
        <v>16</v>
      </c>
      <c r="F1475" s="210">
        <v>3</v>
      </c>
      <c r="G1475" s="210">
        <v>1</v>
      </c>
      <c r="H1475" s="211">
        <v>1191.5999999999999</v>
      </c>
      <c r="I1475" s="211">
        <v>198.3</v>
      </c>
      <c r="J1475" s="211">
        <v>456.1</v>
      </c>
      <c r="K1475" s="211">
        <f t="shared" si="471"/>
        <v>11948.99</v>
      </c>
      <c r="L1475" s="211">
        <v>0</v>
      </c>
      <c r="M1475" s="211">
        <v>0</v>
      </c>
      <c r="N1475" s="211">
        <v>0</v>
      </c>
      <c r="O1475" s="211">
        <f>IFERROR(
  IF(LOOKUP(2,1/($R$16:$R1475&lt;&gt;""),$R$16:$R1475)="12.2026",
    VLOOKUP(LOOKUP(2,1/($B$16:$B1475&lt;&gt;""),$B$16:$B1475), [1]Лист1!$C$12:$D$1205, 2, 0),
  IF(LOOKUP(2,1/($R$16:$R1475&lt;&gt;""),$R$16:$R1475)="12.2027",
    VLOOKUP(LOOKUP(2,1/($B$16:$B1475&lt;&gt;""),$B$16:$B1475), [1]Лист1!$C$1209:$D$2016, 2, 0),
  IF(LOOKUP(2,1/($R$16:$R1475&lt;&gt;""),$R$16:$R1475)="12.2028",
    VLOOKUP(LOOKUP(2,1/($B$16:$B1475&lt;&gt;""),$B$16:$B1475), [1]Лист1!$C$2020:$D$2907, 2, 0),
  ""))), "")</f>
        <v>11948.99</v>
      </c>
      <c r="P1475" s="211">
        <f t="shared" si="472"/>
        <v>10.027685464921115</v>
      </c>
      <c r="Q1475" s="211">
        <v>9673</v>
      </c>
      <c r="R1475" s="218" t="s">
        <v>565</v>
      </c>
      <c r="S1475" s="49"/>
      <c r="T1475" s="49"/>
      <c r="U1475" s="49"/>
    </row>
    <row r="1476" spans="1:21" ht="30" customHeight="1" x14ac:dyDescent="0.25">
      <c r="A1476" s="212">
        <f>IF(B1476&lt;&gt;"",MAX(A$1:A1475)+1,"")</f>
        <v>1336</v>
      </c>
      <c r="B1476" s="223" t="s">
        <v>2615</v>
      </c>
      <c r="C1476" s="207">
        <v>1917</v>
      </c>
      <c r="D1476" s="198" t="s">
        <v>1844</v>
      </c>
      <c r="E1476" s="207" t="s">
        <v>16</v>
      </c>
      <c r="F1476" s="227">
        <v>3</v>
      </c>
      <c r="G1476" s="227">
        <v>1</v>
      </c>
      <c r="H1476" s="195">
        <v>800.78</v>
      </c>
      <c r="I1476" s="228">
        <v>101</v>
      </c>
      <c r="J1476" s="228">
        <v>598.70000000000005</v>
      </c>
      <c r="K1476" s="211">
        <f t="shared" si="471"/>
        <v>56420</v>
      </c>
      <c r="L1476" s="211">
        <v>0</v>
      </c>
      <c r="M1476" s="211">
        <v>0</v>
      </c>
      <c r="N1476" s="211">
        <v>0</v>
      </c>
      <c r="O1476" s="211">
        <f>IFERROR(
  IF(LOOKUP(2,1/($R$16:$R1476&lt;&gt;""),$R$16:$R1476)="12.2026",
    VLOOKUP(LOOKUP(2,1/($B$16:$B1476&lt;&gt;""),$B$16:$B1476), [1]Лист1!$C$12:$D$1205, 2, 0),
  IF(LOOKUP(2,1/($R$16:$R1476&lt;&gt;""),$R$16:$R1476)="12.2027",
    VLOOKUP(LOOKUP(2,1/($B$16:$B1476&lt;&gt;""),$B$16:$B1476), [1]Лист1!$C$1209:$D$2016, 2, 0),
  IF(LOOKUP(2,1/($R$16:$R1476&lt;&gt;""),$R$16:$R1476)="12.2028",
    VLOOKUP(LOOKUP(2,1/($B$16:$B1476&lt;&gt;""),$B$16:$B1476), [1]Лист1!$C$2020:$D$2907, 2, 0),
  ""))), "")</f>
        <v>56420</v>
      </c>
      <c r="P1476" s="211">
        <f t="shared" si="472"/>
        <v>70.456305102525036</v>
      </c>
      <c r="Q1476" s="211">
        <v>9673</v>
      </c>
      <c r="R1476" s="218" t="s">
        <v>565</v>
      </c>
      <c r="S1476" s="49"/>
      <c r="T1476" s="49"/>
      <c r="U1476" s="49"/>
    </row>
    <row r="1477" spans="1:21" ht="30" customHeight="1" x14ac:dyDescent="0.25">
      <c r="A1477" s="212">
        <f>IF(B1477&lt;&gt;"",MAX(A$1:A1476)+1,"")</f>
        <v>1337</v>
      </c>
      <c r="B1477" s="223" t="s">
        <v>2616</v>
      </c>
      <c r="C1477" s="207">
        <v>1949</v>
      </c>
      <c r="D1477" s="198" t="s">
        <v>1844</v>
      </c>
      <c r="E1477" s="207" t="s">
        <v>16</v>
      </c>
      <c r="F1477" s="227">
        <v>3</v>
      </c>
      <c r="G1477" s="227">
        <v>3</v>
      </c>
      <c r="H1477" s="195">
        <v>4359.93</v>
      </c>
      <c r="I1477" s="228">
        <v>281.8</v>
      </c>
      <c r="J1477" s="195">
        <v>1745.91</v>
      </c>
      <c r="K1477" s="211">
        <f t="shared" si="471"/>
        <v>76468.570000000007</v>
      </c>
      <c r="L1477" s="211">
        <v>0</v>
      </c>
      <c r="M1477" s="211">
        <v>0</v>
      </c>
      <c r="N1477" s="211">
        <v>0</v>
      </c>
      <c r="O1477" s="211">
        <f>IFERROR(
  IF(LOOKUP(2,1/($R$16:$R1477&lt;&gt;""),$R$16:$R1477)="12.2026",
    VLOOKUP(LOOKUP(2,1/($B$16:$B1477&lt;&gt;""),$B$16:$B1477), [1]Лист1!$C$12:$D$1205, 2, 0),
  IF(LOOKUP(2,1/($R$16:$R1477&lt;&gt;""),$R$16:$R1477)="12.2027",
    VLOOKUP(LOOKUP(2,1/($B$16:$B1477&lt;&gt;""),$B$16:$B1477), [1]Лист1!$C$1209:$D$2016, 2, 0),
  IF(LOOKUP(2,1/($R$16:$R1477&lt;&gt;""),$R$16:$R1477)="12.2028",
    VLOOKUP(LOOKUP(2,1/($B$16:$B1477&lt;&gt;""),$B$16:$B1477), [1]Лист1!$C$2020:$D$2907, 2, 0),
  ""))), "")</f>
        <v>76468.570000000007</v>
      </c>
      <c r="P1477" s="211">
        <f t="shared" si="472"/>
        <v>17.5389444325941</v>
      </c>
      <c r="Q1477" s="211">
        <v>9673</v>
      </c>
      <c r="R1477" s="218" t="s">
        <v>565</v>
      </c>
      <c r="S1477" s="49"/>
      <c r="T1477" s="49"/>
      <c r="U1477" s="49"/>
    </row>
    <row r="1478" spans="1:21" s="33" customFormat="1" ht="30" customHeight="1" x14ac:dyDescent="0.25">
      <c r="A1478" s="212">
        <f>IF(B1478&lt;&gt;"",MAX(A$1:A1477)+1,"")</f>
        <v>1338</v>
      </c>
      <c r="B1478" s="223" t="s">
        <v>2164</v>
      </c>
      <c r="C1478" s="210">
        <v>2001</v>
      </c>
      <c r="D1478" s="212" t="s">
        <v>1844</v>
      </c>
      <c r="E1478" s="210" t="s">
        <v>16</v>
      </c>
      <c r="F1478" s="210">
        <v>10</v>
      </c>
      <c r="G1478" s="210">
        <v>4</v>
      </c>
      <c r="H1478" s="211">
        <v>11012.7</v>
      </c>
      <c r="I1478" s="211">
        <v>0</v>
      </c>
      <c r="J1478" s="211">
        <v>9656.7000000000007</v>
      </c>
      <c r="K1478" s="211">
        <f t="shared" si="471"/>
        <v>14340000</v>
      </c>
      <c r="L1478" s="211">
        <v>0</v>
      </c>
      <c r="M1478" s="211">
        <v>0</v>
      </c>
      <c r="N1478" s="211">
        <v>0</v>
      </c>
      <c r="O1478" s="211">
        <f>IFERROR(
  IF(LOOKUP(2,1/($R$16:$R1478&lt;&gt;""),$R$16:$R1478)="12.2026",
    VLOOKUP(LOOKUP(2,1/($B$16:$B1478&lt;&gt;""),$B$16:$B1478), [1]Лист1!$C$12:$D$1205, 2, 0),
  IF(LOOKUP(2,1/($R$16:$R1478&lt;&gt;""),$R$16:$R1478)="12.2027",
    VLOOKUP(LOOKUP(2,1/($B$16:$B1478&lt;&gt;""),$B$16:$B1478), [1]Лист1!$C$1209:$D$2016, 2, 0),
  IF(LOOKUP(2,1/($R$16:$R1478&lt;&gt;""),$R$16:$R1478)="12.2028",
    VLOOKUP(LOOKUP(2,1/($B$16:$B1478&lt;&gt;""),$B$16:$B1478), [1]Лист1!$C$2020:$D$2907, 2, 0),
  ""))), "")</f>
        <v>14340000</v>
      </c>
      <c r="P1478" s="211">
        <f t="shared" si="472"/>
        <v>1302.1329919093409</v>
      </c>
      <c r="Q1478" s="211">
        <v>9673</v>
      </c>
      <c r="R1478" s="30" t="s">
        <v>564</v>
      </c>
      <c r="S1478" s="32"/>
      <c r="T1478" s="32"/>
      <c r="U1478" s="32"/>
    </row>
    <row r="1479" spans="1:21" ht="30" customHeight="1" x14ac:dyDescent="0.25">
      <c r="A1479" s="212">
        <f>IF(B1479&lt;&gt;"",MAX(A$1:A1478)+1,"")</f>
        <v>1339</v>
      </c>
      <c r="B1479" s="223" t="s">
        <v>1404</v>
      </c>
      <c r="C1479" s="56">
        <v>1961</v>
      </c>
      <c r="D1479" s="212" t="s">
        <v>1844</v>
      </c>
      <c r="E1479" s="212" t="s">
        <v>16</v>
      </c>
      <c r="F1479" s="210">
        <v>2</v>
      </c>
      <c r="G1479" s="210">
        <v>2</v>
      </c>
      <c r="H1479" s="211">
        <v>988.6</v>
      </c>
      <c r="I1479" s="211">
        <v>0</v>
      </c>
      <c r="J1479" s="211">
        <v>561.4</v>
      </c>
      <c r="K1479" s="211">
        <f t="shared" si="471"/>
        <v>79419.360000000001</v>
      </c>
      <c r="L1479" s="211">
        <v>0</v>
      </c>
      <c r="M1479" s="211">
        <v>0</v>
      </c>
      <c r="N1479" s="211">
        <v>0</v>
      </c>
      <c r="O1479" s="211">
        <f>IFERROR(
  IF(LOOKUP(2,1/($R$16:$R1479&lt;&gt;""),$R$16:$R1479)="12.2026",
    VLOOKUP(LOOKUP(2,1/($B$16:$B1479&lt;&gt;""),$B$16:$B1479), [1]Лист1!$C$12:$D$1205, 2, 0),
  IF(LOOKUP(2,1/($R$16:$R1479&lt;&gt;""),$R$16:$R1479)="12.2027",
    VLOOKUP(LOOKUP(2,1/($B$16:$B1479&lt;&gt;""),$B$16:$B1479), [1]Лист1!$C$1209:$D$2016, 2, 0),
  IF(LOOKUP(2,1/($R$16:$R1479&lt;&gt;""),$R$16:$R1479)="12.2028",
    VLOOKUP(LOOKUP(2,1/($B$16:$B1479&lt;&gt;""),$B$16:$B1479), [1]Лист1!$C$2020:$D$2907, 2, 0),
  ""))), "")</f>
        <v>79419.360000000001</v>
      </c>
      <c r="P1479" s="211">
        <f t="shared" si="472"/>
        <v>80.335181064131092</v>
      </c>
      <c r="Q1479" s="211">
        <v>9673</v>
      </c>
      <c r="R1479" s="218" t="s">
        <v>564</v>
      </c>
      <c r="S1479" s="49"/>
      <c r="T1479" s="49"/>
      <c r="U1479" s="49"/>
    </row>
    <row r="1480" spans="1:21" s="21" customFormat="1" ht="30" customHeight="1" x14ac:dyDescent="0.25">
      <c r="A1480" s="212">
        <f>IF(B1480&lt;&gt;"",MAX(A$1:A1479)+1,"")</f>
        <v>1340</v>
      </c>
      <c r="B1480" s="223" t="s">
        <v>1131</v>
      </c>
      <c r="C1480" s="56">
        <v>1960</v>
      </c>
      <c r="D1480" s="212" t="s">
        <v>1844</v>
      </c>
      <c r="E1480" s="213" t="s">
        <v>16</v>
      </c>
      <c r="F1480" s="210">
        <v>2</v>
      </c>
      <c r="G1480" s="210">
        <v>1</v>
      </c>
      <c r="H1480" s="211">
        <v>495.4</v>
      </c>
      <c r="I1480" s="211">
        <v>0</v>
      </c>
      <c r="J1480" s="211">
        <v>273.89999999999998</v>
      </c>
      <c r="K1480" s="211">
        <f t="shared" si="471"/>
        <v>13124.64</v>
      </c>
      <c r="L1480" s="211">
        <v>0</v>
      </c>
      <c r="M1480" s="211">
        <v>0</v>
      </c>
      <c r="N1480" s="211">
        <v>0</v>
      </c>
      <c r="O1480" s="211">
        <f>IFERROR(
  IF(LOOKUP(2,1/($R$16:$R1480&lt;&gt;""),$R$16:$R1480)="12.2026",
    VLOOKUP(LOOKUP(2,1/($B$16:$B1480&lt;&gt;""),$B$16:$B1480), [1]Лист1!$C$12:$D$1205, 2, 0),
  IF(LOOKUP(2,1/($R$16:$R1480&lt;&gt;""),$R$16:$R1480)="12.2027",
    VLOOKUP(LOOKUP(2,1/($B$16:$B1480&lt;&gt;""),$B$16:$B1480), [1]Лист1!$C$1209:$D$2016, 2, 0),
  IF(LOOKUP(2,1/($R$16:$R1480&lt;&gt;""),$R$16:$R1480)="12.2028",
    VLOOKUP(LOOKUP(2,1/($B$16:$B1480&lt;&gt;""),$B$16:$B1480), [1]Лист1!$C$2020:$D$2907, 2, 0),
  ""))), "")</f>
        <v>13124.64</v>
      </c>
      <c r="P1480" s="211">
        <f t="shared" si="472"/>
        <v>26.493015744852645</v>
      </c>
      <c r="Q1480" s="211">
        <v>9673</v>
      </c>
      <c r="R1480" s="218" t="s">
        <v>565</v>
      </c>
      <c r="S1480" s="38"/>
      <c r="T1480" s="20"/>
      <c r="U1480" s="20"/>
    </row>
    <row r="1481" spans="1:21" s="21" customFormat="1" ht="30" customHeight="1" x14ac:dyDescent="0.25">
      <c r="A1481" s="212">
        <f>IF(B1481&lt;&gt;"",MAX(A$1:A1480)+1,"")</f>
        <v>1341</v>
      </c>
      <c r="B1481" s="223" t="s">
        <v>1132</v>
      </c>
      <c r="C1481" s="56">
        <v>1960</v>
      </c>
      <c r="D1481" s="212" t="s">
        <v>1844</v>
      </c>
      <c r="E1481" s="213" t="s">
        <v>16</v>
      </c>
      <c r="F1481" s="210">
        <v>2</v>
      </c>
      <c r="G1481" s="210">
        <v>2</v>
      </c>
      <c r="H1481" s="211">
        <v>916.7</v>
      </c>
      <c r="I1481" s="211">
        <v>0</v>
      </c>
      <c r="J1481" s="211">
        <v>542</v>
      </c>
      <c r="K1481" s="211">
        <f t="shared" si="471"/>
        <v>26337.47</v>
      </c>
      <c r="L1481" s="211">
        <v>0</v>
      </c>
      <c r="M1481" s="211">
        <v>0</v>
      </c>
      <c r="N1481" s="211">
        <v>0</v>
      </c>
      <c r="O1481" s="211">
        <f>IFERROR(
  IF(LOOKUP(2,1/($R$16:$R1481&lt;&gt;""),$R$16:$R1481)="12.2026",
    VLOOKUP(LOOKUP(2,1/($B$16:$B1481&lt;&gt;""),$B$16:$B1481), [1]Лист1!$C$12:$D$1205, 2, 0),
  IF(LOOKUP(2,1/($R$16:$R1481&lt;&gt;""),$R$16:$R1481)="12.2027",
    VLOOKUP(LOOKUP(2,1/($B$16:$B1481&lt;&gt;""),$B$16:$B1481), [1]Лист1!$C$1209:$D$2016, 2, 0),
  IF(LOOKUP(2,1/($R$16:$R1481&lt;&gt;""),$R$16:$R1481)="12.2028",
    VLOOKUP(LOOKUP(2,1/($B$16:$B1481&lt;&gt;""),$B$16:$B1481), [1]Лист1!$C$2020:$D$2907, 2, 0),
  ""))), "")</f>
        <v>26337.47</v>
      </c>
      <c r="P1481" s="211">
        <f t="shared" si="472"/>
        <v>28.730740700338171</v>
      </c>
      <c r="Q1481" s="211">
        <v>9673</v>
      </c>
      <c r="R1481" s="218" t="s">
        <v>565</v>
      </c>
      <c r="S1481" s="38"/>
      <c r="T1481" s="20"/>
      <c r="U1481" s="20"/>
    </row>
    <row r="1482" spans="1:21" ht="30" customHeight="1" x14ac:dyDescent="0.25">
      <c r="A1482" s="212">
        <f>IF(B1482&lt;&gt;"",MAX(A$1:A1481)+1,"")</f>
        <v>1342</v>
      </c>
      <c r="B1482" s="223" t="s">
        <v>1521</v>
      </c>
      <c r="C1482" s="213">
        <v>1969</v>
      </c>
      <c r="D1482" s="212" t="s">
        <v>1844</v>
      </c>
      <c r="E1482" s="213" t="s">
        <v>16</v>
      </c>
      <c r="F1482" s="210">
        <v>5</v>
      </c>
      <c r="G1482" s="210">
        <v>4</v>
      </c>
      <c r="H1482" s="211">
        <v>4523.28</v>
      </c>
      <c r="I1482" s="211">
        <v>0</v>
      </c>
      <c r="J1482" s="211">
        <v>3393.9</v>
      </c>
      <c r="K1482" s="211">
        <f t="shared" ref="K1482:K1510" si="477">SUM(L1482:O1482)</f>
        <v>29657395.599999998</v>
      </c>
      <c r="L1482" s="211">
        <v>0</v>
      </c>
      <c r="M1482" s="211">
        <v>0</v>
      </c>
      <c r="N1482" s="211">
        <v>0</v>
      </c>
      <c r="O1482" s="211">
        <f>IFERROR(
  IF(LOOKUP(2,1/($R$16:$R1482&lt;&gt;""),$R$16:$R1482)="12.2026",
    VLOOKUP(LOOKUP(2,1/($B$16:$B1482&lt;&gt;""),$B$16:$B1482), [1]Лист1!$C$12:$D$1205, 2, 0),
  IF(LOOKUP(2,1/($R$16:$R1482&lt;&gt;""),$R$16:$R1482)="12.2027",
    VLOOKUP(LOOKUP(2,1/($B$16:$B1482&lt;&gt;""),$B$16:$B1482), [1]Лист1!$C$1209:$D$2016, 2, 0),
  IF(LOOKUP(2,1/($R$16:$R1482&lt;&gt;""),$R$16:$R1482)="12.2028",
    VLOOKUP(LOOKUP(2,1/($B$16:$B1482&lt;&gt;""),$B$16:$B1482), [1]Лист1!$C$2020:$D$2907, 2, 0),
  ""))), "")</f>
        <v>29657395.599999998</v>
      </c>
      <c r="P1482" s="211">
        <f t="shared" ref="P1482:P1510" si="478">K1482/H1482</f>
        <v>6556.6128119417763</v>
      </c>
      <c r="Q1482" s="211">
        <v>9673</v>
      </c>
      <c r="R1482" s="218" t="s">
        <v>563</v>
      </c>
    </row>
    <row r="1483" spans="1:21" s="21" customFormat="1" ht="30" customHeight="1" x14ac:dyDescent="0.25">
      <c r="A1483" s="212">
        <f>IF(B1483&lt;&gt;"",MAX(A$1:A1482)+1,"")</f>
        <v>1343</v>
      </c>
      <c r="B1483" s="223" t="s">
        <v>1133</v>
      </c>
      <c r="C1483" s="56">
        <v>1960</v>
      </c>
      <c r="D1483" s="212" t="s">
        <v>1844</v>
      </c>
      <c r="E1483" s="213" t="s">
        <v>16</v>
      </c>
      <c r="F1483" s="210">
        <v>2</v>
      </c>
      <c r="G1483" s="210">
        <v>2</v>
      </c>
      <c r="H1483" s="211">
        <v>1003.6</v>
      </c>
      <c r="I1483" s="211">
        <v>0</v>
      </c>
      <c r="J1483" s="211">
        <v>565.4</v>
      </c>
      <c r="K1483" s="211">
        <f t="shared" si="477"/>
        <v>23968.16</v>
      </c>
      <c r="L1483" s="211">
        <v>0</v>
      </c>
      <c r="M1483" s="211">
        <v>0</v>
      </c>
      <c r="N1483" s="211">
        <v>0</v>
      </c>
      <c r="O1483" s="211">
        <f>IFERROR(
  IF(LOOKUP(2,1/($R$16:$R1483&lt;&gt;""),$R$16:$R1483)="12.2026",
    VLOOKUP(LOOKUP(2,1/($B$16:$B1483&lt;&gt;""),$B$16:$B1483), [1]Лист1!$C$12:$D$1205, 2, 0),
  IF(LOOKUP(2,1/($R$16:$R1483&lt;&gt;""),$R$16:$R1483)="12.2027",
    VLOOKUP(LOOKUP(2,1/($B$16:$B1483&lt;&gt;""),$B$16:$B1483), [1]Лист1!$C$1209:$D$2016, 2, 0),
  IF(LOOKUP(2,1/($R$16:$R1483&lt;&gt;""),$R$16:$R1483)="12.2028",
    VLOOKUP(LOOKUP(2,1/($B$16:$B1483&lt;&gt;""),$B$16:$B1483), [1]Лист1!$C$2020:$D$2907, 2, 0),
  ""))), "")</f>
        <v>23968.16</v>
      </c>
      <c r="P1483" s="211">
        <f t="shared" si="478"/>
        <v>23.882184137106417</v>
      </c>
      <c r="Q1483" s="211">
        <v>9673</v>
      </c>
      <c r="R1483" s="218" t="s">
        <v>565</v>
      </c>
      <c r="S1483" s="38"/>
      <c r="T1483" s="20"/>
      <c r="U1483" s="20"/>
    </row>
    <row r="1484" spans="1:21" s="55" customFormat="1" ht="30" customHeight="1" x14ac:dyDescent="0.25">
      <c r="A1484" s="212">
        <f>IF(B1484&lt;&gt;"",MAX(A$1:A1483)+1,"")</f>
        <v>1344</v>
      </c>
      <c r="B1484" s="223" t="s">
        <v>2673</v>
      </c>
      <c r="C1484" s="212">
        <v>1989</v>
      </c>
      <c r="D1484" s="212" t="s">
        <v>1844</v>
      </c>
      <c r="E1484" s="212" t="s">
        <v>16</v>
      </c>
      <c r="F1484" s="52">
        <v>9</v>
      </c>
      <c r="G1484" s="52">
        <v>4</v>
      </c>
      <c r="H1484" s="211">
        <v>16367</v>
      </c>
      <c r="I1484" s="211">
        <v>593</v>
      </c>
      <c r="J1484" s="211">
        <v>15774.3</v>
      </c>
      <c r="K1484" s="211">
        <f t="shared" si="477"/>
        <v>82865168.129999995</v>
      </c>
      <c r="L1484" s="211">
        <v>0</v>
      </c>
      <c r="M1484" s="211">
        <v>0</v>
      </c>
      <c r="N1484" s="211">
        <v>0</v>
      </c>
      <c r="O1484" s="211">
        <f>IFERROR(
  IF(LOOKUP(2,1/($R$16:$R1484&lt;&gt;""),$R$16:$R1484)="12.2026",
    VLOOKUP(LOOKUP(2,1/($B$16:$B1484&lt;&gt;""),$B$16:$B1484), [1]Лист1!$C$12:$D$1205, 2, 0),
  IF(LOOKUP(2,1/($R$16:$R1484&lt;&gt;""),$R$16:$R1484)="12.2027",
    VLOOKUP(LOOKUP(2,1/($B$16:$B1484&lt;&gt;""),$B$16:$B1484), [1]Лист1!$C$1209:$D$2016, 2, 0),
  IF(LOOKUP(2,1/($R$16:$R1484&lt;&gt;""),$R$16:$R1484)="12.2028",
    VLOOKUP(LOOKUP(2,1/($B$16:$B1484&lt;&gt;""),$B$16:$B1484), [1]Лист1!$C$2020:$D$2907, 2, 0),
  ""))), "")</f>
        <v>82865168.129999995</v>
      </c>
      <c r="P1484" s="211">
        <f t="shared" si="478"/>
        <v>5062.9417810227897</v>
      </c>
      <c r="Q1484" s="211">
        <v>9673</v>
      </c>
      <c r="R1484" s="218" t="s">
        <v>565</v>
      </c>
      <c r="S1484" s="54"/>
      <c r="T1484" s="54"/>
      <c r="U1484" s="54"/>
    </row>
    <row r="1485" spans="1:21" ht="30" customHeight="1" x14ac:dyDescent="0.25">
      <c r="A1485" s="212">
        <f>IF(B1485&lt;&gt;"",MAX(A$1:A1484)+1,"")</f>
        <v>1345</v>
      </c>
      <c r="B1485" s="58" t="s">
        <v>2674</v>
      </c>
      <c r="C1485" s="213">
        <v>1989</v>
      </c>
      <c r="D1485" s="212" t="s">
        <v>1844</v>
      </c>
      <c r="E1485" s="213" t="s">
        <v>16</v>
      </c>
      <c r="F1485" s="212">
        <v>9</v>
      </c>
      <c r="G1485" s="212">
        <v>5</v>
      </c>
      <c r="H1485" s="211">
        <v>14380.44</v>
      </c>
      <c r="I1485" s="211">
        <v>1345.3</v>
      </c>
      <c r="J1485" s="211">
        <v>10017.5</v>
      </c>
      <c r="K1485" s="211">
        <f t="shared" si="477"/>
        <v>17838972.120000001</v>
      </c>
      <c r="L1485" s="211">
        <v>0</v>
      </c>
      <c r="M1485" s="211">
        <v>0</v>
      </c>
      <c r="N1485" s="211">
        <v>0</v>
      </c>
      <c r="O1485" s="211">
        <f>IFERROR(
  IF(LOOKUP(2,1/($R$16:$R1485&lt;&gt;""),$R$16:$R1485)="12.2026",
    VLOOKUP(LOOKUP(2,1/($B$16:$B1485&lt;&gt;""),$B$16:$B1485), [1]Лист1!$C$12:$D$1205, 2, 0),
  IF(LOOKUP(2,1/($R$16:$R1485&lt;&gt;""),$R$16:$R1485)="12.2027",
    VLOOKUP(LOOKUP(2,1/($B$16:$B1485&lt;&gt;""),$B$16:$B1485), [1]Лист1!$C$1209:$D$2016, 2, 0),
  IF(LOOKUP(2,1/($R$16:$R1485&lt;&gt;""),$R$16:$R1485)="12.2028",
    VLOOKUP(LOOKUP(2,1/($B$16:$B1485&lt;&gt;""),$B$16:$B1485), [1]Лист1!$C$2020:$D$2907, 2, 0),
  ""))), "")</f>
        <v>17838972.120000001</v>
      </c>
      <c r="P1485" s="211">
        <f t="shared" si="478"/>
        <v>1240.5025242621227</v>
      </c>
      <c r="Q1485" s="211">
        <v>9673</v>
      </c>
      <c r="R1485" s="218" t="s">
        <v>564</v>
      </c>
      <c r="S1485" s="48"/>
    </row>
    <row r="1486" spans="1:21" ht="30" customHeight="1" x14ac:dyDescent="0.25">
      <c r="A1486" s="212">
        <f>IF(B1486&lt;&gt;"",MAX(A$1:A1485)+1,"")</f>
        <v>1346</v>
      </c>
      <c r="B1486" s="58" t="s">
        <v>2675</v>
      </c>
      <c r="C1486" s="213">
        <v>1990</v>
      </c>
      <c r="D1486" s="212" t="s">
        <v>1844</v>
      </c>
      <c r="E1486" s="213" t="s">
        <v>16</v>
      </c>
      <c r="F1486" s="212">
        <v>9</v>
      </c>
      <c r="G1486" s="212">
        <v>5</v>
      </c>
      <c r="H1486" s="211">
        <v>14447.5</v>
      </c>
      <c r="I1486" s="211">
        <v>43.2</v>
      </c>
      <c r="J1486" s="211">
        <v>7000</v>
      </c>
      <c r="K1486" s="211">
        <f t="shared" si="477"/>
        <v>81394272.260000005</v>
      </c>
      <c r="L1486" s="211">
        <v>0</v>
      </c>
      <c r="M1486" s="211">
        <v>0</v>
      </c>
      <c r="N1486" s="211">
        <v>0</v>
      </c>
      <c r="O1486" s="211">
        <f>IFERROR(
  IF(LOOKUP(2,1/($R$16:$R1486&lt;&gt;""),$R$16:$R1486)="12.2026",
    VLOOKUP(LOOKUP(2,1/($B$16:$B1486&lt;&gt;""),$B$16:$B1486), [1]Лист1!$C$12:$D$1205, 2, 0),
  IF(LOOKUP(2,1/($R$16:$R1486&lt;&gt;""),$R$16:$R1486)="12.2027",
    VLOOKUP(LOOKUP(2,1/($B$16:$B1486&lt;&gt;""),$B$16:$B1486), [1]Лист1!$C$1209:$D$2016, 2, 0),
  IF(LOOKUP(2,1/($R$16:$R1486&lt;&gt;""),$R$16:$R1486)="12.2028",
    VLOOKUP(LOOKUP(2,1/($B$16:$B1486&lt;&gt;""),$B$16:$B1486), [1]Лист1!$C$2020:$D$2907, 2, 0),
  ""))), "")</f>
        <v>81394272.260000005</v>
      </c>
      <c r="P1486" s="211">
        <f t="shared" si="478"/>
        <v>5633.79631493338</v>
      </c>
      <c r="Q1486" s="211">
        <v>9673</v>
      </c>
      <c r="R1486" s="218" t="s">
        <v>563</v>
      </c>
      <c r="S1486" s="48"/>
    </row>
    <row r="1487" spans="1:21" ht="30" customHeight="1" x14ac:dyDescent="0.25">
      <c r="A1487" s="212">
        <f>IF(B1487&lt;&gt;"",MAX(A$1:A1486)+1,"")</f>
        <v>1347</v>
      </c>
      <c r="B1487" s="223" t="s">
        <v>1134</v>
      </c>
      <c r="C1487" s="56">
        <v>1960</v>
      </c>
      <c r="D1487" s="212" t="s">
        <v>1844</v>
      </c>
      <c r="E1487" s="213" t="s">
        <v>16</v>
      </c>
      <c r="F1487" s="210">
        <v>2</v>
      </c>
      <c r="G1487" s="210">
        <v>2</v>
      </c>
      <c r="H1487" s="211">
        <v>905.82</v>
      </c>
      <c r="I1487" s="211">
        <v>0</v>
      </c>
      <c r="J1487" s="211">
        <v>555.23</v>
      </c>
      <c r="K1487" s="211">
        <f t="shared" si="477"/>
        <v>27929.88</v>
      </c>
      <c r="L1487" s="211">
        <v>0</v>
      </c>
      <c r="M1487" s="211">
        <v>0</v>
      </c>
      <c r="N1487" s="211">
        <v>0</v>
      </c>
      <c r="O1487" s="211">
        <f>IFERROR(
  IF(LOOKUP(2,1/($R$16:$R1487&lt;&gt;""),$R$16:$R1487)="12.2026",
    VLOOKUP(LOOKUP(2,1/($B$16:$B1487&lt;&gt;""),$B$16:$B1487), [1]Лист1!$C$12:$D$1205, 2, 0),
  IF(LOOKUP(2,1/($R$16:$R1487&lt;&gt;""),$R$16:$R1487)="12.2027",
    VLOOKUP(LOOKUP(2,1/($B$16:$B1487&lt;&gt;""),$B$16:$B1487), [1]Лист1!$C$1209:$D$2016, 2, 0),
  IF(LOOKUP(2,1/($R$16:$R1487&lt;&gt;""),$R$16:$R1487)="12.2028",
    VLOOKUP(LOOKUP(2,1/($B$16:$B1487&lt;&gt;""),$B$16:$B1487), [1]Лист1!$C$2020:$D$2907, 2, 0),
  ""))), "")</f>
        <v>27929.88</v>
      </c>
      <c r="P1487" s="211">
        <f t="shared" si="478"/>
        <v>30.833808041332716</v>
      </c>
      <c r="Q1487" s="211">
        <v>9673</v>
      </c>
      <c r="R1487" s="218" t="s">
        <v>565</v>
      </c>
    </row>
    <row r="1488" spans="1:21" ht="30" customHeight="1" x14ac:dyDescent="0.25">
      <c r="A1488" s="212">
        <f>IF(B1488&lt;&gt;"",MAX(A$1:A1487)+1,"")</f>
        <v>1348</v>
      </c>
      <c r="B1488" s="223" t="s">
        <v>1135</v>
      </c>
      <c r="C1488" s="56">
        <v>1959</v>
      </c>
      <c r="D1488" s="212" t="s">
        <v>1844</v>
      </c>
      <c r="E1488" s="213" t="s">
        <v>16</v>
      </c>
      <c r="F1488" s="210">
        <v>2</v>
      </c>
      <c r="G1488" s="210">
        <v>1</v>
      </c>
      <c r="H1488" s="211">
        <v>640.66</v>
      </c>
      <c r="I1488" s="211">
        <v>0</v>
      </c>
      <c r="J1488" s="211">
        <v>307.11</v>
      </c>
      <c r="K1488" s="211">
        <f t="shared" si="477"/>
        <v>16759.509999999998</v>
      </c>
      <c r="L1488" s="211">
        <v>0</v>
      </c>
      <c r="M1488" s="211">
        <v>0</v>
      </c>
      <c r="N1488" s="211">
        <v>0</v>
      </c>
      <c r="O1488" s="211">
        <f>IFERROR(
  IF(LOOKUP(2,1/($R$16:$R1488&lt;&gt;""),$R$16:$R1488)="12.2026",
    VLOOKUP(LOOKUP(2,1/($B$16:$B1488&lt;&gt;""),$B$16:$B1488), [1]Лист1!$C$12:$D$1205, 2, 0),
  IF(LOOKUP(2,1/($R$16:$R1488&lt;&gt;""),$R$16:$R1488)="12.2027",
    VLOOKUP(LOOKUP(2,1/($B$16:$B1488&lt;&gt;""),$B$16:$B1488), [1]Лист1!$C$1209:$D$2016, 2, 0),
  IF(LOOKUP(2,1/($R$16:$R1488&lt;&gt;""),$R$16:$R1488)="12.2028",
    VLOOKUP(LOOKUP(2,1/($B$16:$B1488&lt;&gt;""),$B$16:$B1488), [1]Лист1!$C$2020:$D$2907, 2, 0),
  ""))), "")</f>
        <v>16759.509999999998</v>
      </c>
      <c r="P1488" s="211">
        <f t="shared" si="478"/>
        <v>26.159757125464363</v>
      </c>
      <c r="Q1488" s="211">
        <v>9673</v>
      </c>
      <c r="R1488" s="218" t="s">
        <v>565</v>
      </c>
      <c r="S1488" s="49"/>
      <c r="T1488" s="49"/>
      <c r="U1488" s="49"/>
    </row>
    <row r="1489" spans="1:21" s="21" customFormat="1" ht="30" customHeight="1" x14ac:dyDescent="0.25">
      <c r="A1489" s="212">
        <f>IF(B1489&lt;&gt;"",MAX(A$1:A1488)+1,"")</f>
        <v>1349</v>
      </c>
      <c r="B1489" s="223" t="s">
        <v>1136</v>
      </c>
      <c r="C1489" s="56">
        <v>1960</v>
      </c>
      <c r="D1489" s="212" t="s">
        <v>1844</v>
      </c>
      <c r="E1489" s="213" t="s">
        <v>16</v>
      </c>
      <c r="F1489" s="210">
        <v>2</v>
      </c>
      <c r="G1489" s="210">
        <v>1</v>
      </c>
      <c r="H1489" s="211">
        <v>516.20000000000005</v>
      </c>
      <c r="I1489" s="211">
        <v>0</v>
      </c>
      <c r="J1489" s="211">
        <v>278.89999999999998</v>
      </c>
      <c r="K1489" s="211">
        <f t="shared" si="477"/>
        <v>18303.55</v>
      </c>
      <c r="L1489" s="211">
        <v>0</v>
      </c>
      <c r="M1489" s="211">
        <v>0</v>
      </c>
      <c r="N1489" s="211">
        <v>0</v>
      </c>
      <c r="O1489" s="211">
        <f>IFERROR(
  IF(LOOKUP(2,1/($R$16:$R1489&lt;&gt;""),$R$16:$R1489)="12.2026",
    VLOOKUP(LOOKUP(2,1/($B$16:$B1489&lt;&gt;""),$B$16:$B1489), [1]Лист1!$C$12:$D$1205, 2, 0),
  IF(LOOKUP(2,1/($R$16:$R1489&lt;&gt;""),$R$16:$R1489)="12.2027",
    VLOOKUP(LOOKUP(2,1/($B$16:$B1489&lt;&gt;""),$B$16:$B1489), [1]Лист1!$C$1209:$D$2016, 2, 0),
  IF(LOOKUP(2,1/($R$16:$R1489&lt;&gt;""),$R$16:$R1489)="12.2028",
    VLOOKUP(LOOKUP(2,1/($B$16:$B1489&lt;&gt;""),$B$16:$B1489), [1]Лист1!$C$2020:$D$2907, 2, 0),
  ""))), "")</f>
        <v>18303.55</v>
      </c>
      <c r="P1489" s="211">
        <f t="shared" si="478"/>
        <v>35.458252615265394</v>
      </c>
      <c r="Q1489" s="211">
        <v>9673</v>
      </c>
      <c r="R1489" s="218" t="s">
        <v>565</v>
      </c>
      <c r="S1489" s="38"/>
      <c r="T1489" s="20"/>
      <c r="U1489" s="20"/>
    </row>
    <row r="1490" spans="1:21" s="21" customFormat="1" ht="30" customHeight="1" x14ac:dyDescent="0.25">
      <c r="A1490" s="212">
        <f>IF(B1490&lt;&gt;"",MAX(A$1:A1489)+1,"")</f>
        <v>1350</v>
      </c>
      <c r="B1490" s="58" t="s">
        <v>1137</v>
      </c>
      <c r="C1490" s="56">
        <v>1958</v>
      </c>
      <c r="D1490" s="212" t="s">
        <v>1844</v>
      </c>
      <c r="E1490" s="213" t="s">
        <v>16</v>
      </c>
      <c r="F1490" s="210">
        <v>2</v>
      </c>
      <c r="G1490" s="210">
        <v>2</v>
      </c>
      <c r="H1490" s="211">
        <v>1454.6</v>
      </c>
      <c r="I1490" s="211">
        <v>298.2</v>
      </c>
      <c r="J1490" s="211">
        <v>562.16999999999996</v>
      </c>
      <c r="K1490" s="211">
        <f t="shared" ref="K1490" si="479">SUM(L1490:O1490)</f>
        <v>37081.82</v>
      </c>
      <c r="L1490" s="211">
        <v>0</v>
      </c>
      <c r="M1490" s="211">
        <v>0</v>
      </c>
      <c r="N1490" s="211">
        <v>0</v>
      </c>
      <c r="O1490" s="211">
        <f>IFERROR(
  IF(LOOKUP(2,1/($R$16:$R1490&lt;&gt;""),$R$16:$R1490)="12.2026",
    VLOOKUP(LOOKUP(2,1/($B$16:$B1490&lt;&gt;""),$B$16:$B1490), [1]Лист1!$C$12:$D$1205, 2, 0),
  IF(LOOKUP(2,1/($R$16:$R1490&lt;&gt;""),$R$16:$R1490)="12.2027",
    VLOOKUP(LOOKUP(2,1/($B$16:$B1490&lt;&gt;""),$B$16:$B1490), [1]Лист1!$C$1209:$D$2016, 2, 0),
  IF(LOOKUP(2,1/($R$16:$R1490&lt;&gt;""),$R$16:$R1490)="12.2028",
    VLOOKUP(LOOKUP(2,1/($B$16:$B1490&lt;&gt;""),$B$16:$B1490), [1]Лист1!$C$2020:$D$2907, 2, 0),
  ""))), "")</f>
        <v>37081.82</v>
      </c>
      <c r="P1490" s="211">
        <f t="shared" ref="P1490" si="480">K1490/H1490</f>
        <v>25.492795270177371</v>
      </c>
      <c r="Q1490" s="211">
        <v>9673</v>
      </c>
      <c r="R1490" s="218" t="s">
        <v>565</v>
      </c>
      <c r="S1490" s="38"/>
      <c r="T1490" s="20"/>
      <c r="U1490" s="20"/>
    </row>
    <row r="1491" spans="1:21" s="21" customFormat="1" ht="30" customHeight="1" x14ac:dyDescent="0.25">
      <c r="A1491" s="212">
        <f>IF(B1491&lt;&gt;"",MAX(A$1:A1490)+1,"")</f>
        <v>1351</v>
      </c>
      <c r="B1491" s="58" t="s">
        <v>1138</v>
      </c>
      <c r="C1491" s="56">
        <v>1958</v>
      </c>
      <c r="D1491" s="212" t="s">
        <v>1844</v>
      </c>
      <c r="E1491" s="213" t="s">
        <v>16</v>
      </c>
      <c r="F1491" s="210">
        <v>2</v>
      </c>
      <c r="G1491" s="210">
        <v>2</v>
      </c>
      <c r="H1491" s="211">
        <v>738.23</v>
      </c>
      <c r="I1491" s="211">
        <v>0</v>
      </c>
      <c r="J1491" s="211">
        <v>424.44</v>
      </c>
      <c r="K1491" s="211">
        <f t="shared" si="477"/>
        <v>22822.14</v>
      </c>
      <c r="L1491" s="211">
        <v>0</v>
      </c>
      <c r="M1491" s="211">
        <v>0</v>
      </c>
      <c r="N1491" s="211">
        <v>0</v>
      </c>
      <c r="O1491" s="211">
        <f>IFERROR(
  IF(LOOKUP(2,1/($R$16:$R1491&lt;&gt;""),$R$16:$R1491)="12.2026",
    VLOOKUP(LOOKUP(2,1/($B$16:$B1491&lt;&gt;""),$B$16:$B1491), [1]Лист1!$C$12:$D$1205, 2, 0),
  IF(LOOKUP(2,1/($R$16:$R1491&lt;&gt;""),$R$16:$R1491)="12.2027",
    VLOOKUP(LOOKUP(2,1/($B$16:$B1491&lt;&gt;""),$B$16:$B1491), [1]Лист1!$C$1209:$D$2016, 2, 0),
  IF(LOOKUP(2,1/($R$16:$R1491&lt;&gt;""),$R$16:$R1491)="12.2028",
    VLOOKUP(LOOKUP(2,1/($B$16:$B1491&lt;&gt;""),$B$16:$B1491), [1]Лист1!$C$2020:$D$2907, 2, 0),
  ""))), "")</f>
        <v>22822.14</v>
      </c>
      <c r="P1491" s="211">
        <f t="shared" si="478"/>
        <v>30.914674288500873</v>
      </c>
      <c r="Q1491" s="211">
        <v>9673</v>
      </c>
      <c r="R1491" s="218" t="s">
        <v>565</v>
      </c>
      <c r="S1491" s="38"/>
      <c r="T1491" s="20"/>
      <c r="U1491" s="20"/>
    </row>
    <row r="1492" spans="1:21" s="21" customFormat="1" ht="30" customHeight="1" x14ac:dyDescent="0.25">
      <c r="A1492" s="212">
        <f>IF(B1492&lt;&gt;"",MAX(A$1:A1491)+1,"")</f>
        <v>1352</v>
      </c>
      <c r="B1492" s="58" t="s">
        <v>1139</v>
      </c>
      <c r="C1492" s="56">
        <v>1958</v>
      </c>
      <c r="D1492" s="212" t="s">
        <v>1844</v>
      </c>
      <c r="E1492" s="213" t="s">
        <v>16</v>
      </c>
      <c r="F1492" s="210">
        <v>2</v>
      </c>
      <c r="G1492" s="210">
        <v>2</v>
      </c>
      <c r="H1492" s="211">
        <v>807.9</v>
      </c>
      <c r="I1492" s="211">
        <v>0</v>
      </c>
      <c r="J1492" s="211">
        <v>430.3</v>
      </c>
      <c r="K1492" s="211">
        <f t="shared" si="477"/>
        <v>23163.78</v>
      </c>
      <c r="L1492" s="211">
        <v>0</v>
      </c>
      <c r="M1492" s="211">
        <v>0</v>
      </c>
      <c r="N1492" s="211">
        <v>0</v>
      </c>
      <c r="O1492" s="211">
        <f>IFERROR(
  IF(LOOKUP(2,1/($R$16:$R1492&lt;&gt;""),$R$16:$R1492)="12.2026",
    VLOOKUP(LOOKUP(2,1/($B$16:$B1492&lt;&gt;""),$B$16:$B1492), [1]Лист1!$C$12:$D$1205, 2, 0),
  IF(LOOKUP(2,1/($R$16:$R1492&lt;&gt;""),$R$16:$R1492)="12.2027",
    VLOOKUP(LOOKUP(2,1/($B$16:$B1492&lt;&gt;""),$B$16:$B1492), [1]Лист1!$C$1209:$D$2016, 2, 0),
  IF(LOOKUP(2,1/($R$16:$R1492&lt;&gt;""),$R$16:$R1492)="12.2028",
    VLOOKUP(LOOKUP(2,1/($B$16:$B1492&lt;&gt;""),$B$16:$B1492), [1]Лист1!$C$2020:$D$2907, 2, 0),
  ""))), "")</f>
        <v>23163.78</v>
      </c>
      <c r="P1492" s="211">
        <f t="shared" si="478"/>
        <v>28.671593018937987</v>
      </c>
      <c r="Q1492" s="211">
        <v>9673</v>
      </c>
      <c r="R1492" s="218" t="s">
        <v>565</v>
      </c>
      <c r="S1492" s="38"/>
      <c r="T1492" s="20"/>
      <c r="U1492" s="20"/>
    </row>
    <row r="1493" spans="1:21" ht="30" customHeight="1" x14ac:dyDescent="0.25">
      <c r="A1493" s="212">
        <f>IF(B1493&lt;&gt;"",MAX(A$1:A1492)+1,"")</f>
        <v>1353</v>
      </c>
      <c r="B1493" s="58" t="s">
        <v>1140</v>
      </c>
      <c r="C1493" s="56">
        <v>1958</v>
      </c>
      <c r="D1493" s="212" t="s">
        <v>1844</v>
      </c>
      <c r="E1493" s="213" t="s">
        <v>16</v>
      </c>
      <c r="F1493" s="210">
        <v>2</v>
      </c>
      <c r="G1493" s="210">
        <v>2</v>
      </c>
      <c r="H1493" s="211">
        <v>812.9</v>
      </c>
      <c r="I1493" s="211">
        <v>0</v>
      </c>
      <c r="J1493" s="211">
        <v>437.3</v>
      </c>
      <c r="K1493" s="211">
        <f t="shared" si="477"/>
        <v>23020.45</v>
      </c>
      <c r="L1493" s="211">
        <v>0</v>
      </c>
      <c r="M1493" s="211">
        <v>0</v>
      </c>
      <c r="N1493" s="211">
        <v>0</v>
      </c>
      <c r="O1493" s="211">
        <f>IFERROR(
  IF(LOOKUP(2,1/($R$16:$R1493&lt;&gt;""),$R$16:$R1493)="12.2026",
    VLOOKUP(LOOKUP(2,1/($B$16:$B1493&lt;&gt;""),$B$16:$B1493), [1]Лист1!$C$12:$D$1205, 2, 0),
  IF(LOOKUP(2,1/($R$16:$R1493&lt;&gt;""),$R$16:$R1493)="12.2027",
    VLOOKUP(LOOKUP(2,1/($B$16:$B1493&lt;&gt;""),$B$16:$B1493), [1]Лист1!$C$1209:$D$2016, 2, 0),
  IF(LOOKUP(2,1/($R$16:$R1493&lt;&gt;""),$R$16:$R1493)="12.2028",
    VLOOKUP(LOOKUP(2,1/($B$16:$B1493&lt;&gt;""),$B$16:$B1493), [1]Лист1!$C$2020:$D$2907, 2, 0),
  ""))), "")</f>
        <v>23020.45</v>
      </c>
      <c r="P1493" s="211">
        <f t="shared" si="478"/>
        <v>28.318919916348875</v>
      </c>
      <c r="Q1493" s="211">
        <v>9673</v>
      </c>
      <c r="R1493" s="218" t="s">
        <v>565</v>
      </c>
    </row>
    <row r="1494" spans="1:21" ht="30" customHeight="1" x14ac:dyDescent="0.25">
      <c r="A1494" s="212">
        <f>IF(B1494&lt;&gt;"",MAX(A$1:A1493)+1,"")</f>
        <v>1354</v>
      </c>
      <c r="B1494" s="58" t="s">
        <v>1141</v>
      </c>
      <c r="C1494" s="56">
        <v>1958</v>
      </c>
      <c r="D1494" s="212" t="s">
        <v>1844</v>
      </c>
      <c r="E1494" s="213" t="s">
        <v>16</v>
      </c>
      <c r="F1494" s="210">
        <v>2</v>
      </c>
      <c r="G1494" s="210">
        <v>2</v>
      </c>
      <c r="H1494" s="211">
        <v>801.7</v>
      </c>
      <c r="I1494" s="211">
        <v>0</v>
      </c>
      <c r="J1494" s="211">
        <v>422</v>
      </c>
      <c r="K1494" s="211">
        <f t="shared" si="477"/>
        <v>23086.58</v>
      </c>
      <c r="L1494" s="211">
        <v>0</v>
      </c>
      <c r="M1494" s="211">
        <v>0</v>
      </c>
      <c r="N1494" s="211">
        <v>0</v>
      </c>
      <c r="O1494" s="211">
        <f>IFERROR(
  IF(LOOKUP(2,1/($R$16:$R1494&lt;&gt;""),$R$16:$R1494)="12.2026",
    VLOOKUP(LOOKUP(2,1/($B$16:$B1494&lt;&gt;""),$B$16:$B1494), [1]Лист1!$C$12:$D$1205, 2, 0),
  IF(LOOKUP(2,1/($R$16:$R1494&lt;&gt;""),$R$16:$R1494)="12.2027",
    VLOOKUP(LOOKUP(2,1/($B$16:$B1494&lt;&gt;""),$B$16:$B1494), [1]Лист1!$C$1209:$D$2016, 2, 0),
  IF(LOOKUP(2,1/($R$16:$R1494&lt;&gt;""),$R$16:$R1494)="12.2028",
    VLOOKUP(LOOKUP(2,1/($B$16:$B1494&lt;&gt;""),$B$16:$B1494), [1]Лист1!$C$2020:$D$2907, 2, 0),
  ""))), "")</f>
        <v>23086.58</v>
      </c>
      <c r="P1494" s="211">
        <f t="shared" si="478"/>
        <v>28.797031308469503</v>
      </c>
      <c r="Q1494" s="211">
        <v>9673</v>
      </c>
      <c r="R1494" s="218" t="s">
        <v>565</v>
      </c>
      <c r="S1494" s="49"/>
      <c r="T1494" s="49"/>
      <c r="U1494" s="49"/>
    </row>
    <row r="1495" spans="1:21" s="21" customFormat="1" ht="30" customHeight="1" x14ac:dyDescent="0.25">
      <c r="A1495" s="212">
        <f>IF(B1495&lt;&gt;"",MAX(A$1:A1494)+1,"")</f>
        <v>1355</v>
      </c>
      <c r="B1495" s="58" t="s">
        <v>1142</v>
      </c>
      <c r="C1495" s="56">
        <v>1958</v>
      </c>
      <c r="D1495" s="212" t="s">
        <v>1844</v>
      </c>
      <c r="E1495" s="213" t="s">
        <v>16</v>
      </c>
      <c r="F1495" s="210">
        <v>2</v>
      </c>
      <c r="G1495" s="210">
        <v>2</v>
      </c>
      <c r="H1495" s="211">
        <v>779.7</v>
      </c>
      <c r="I1495" s="211">
        <v>0</v>
      </c>
      <c r="J1495" s="211">
        <v>435.86</v>
      </c>
      <c r="K1495" s="211">
        <f t="shared" si="477"/>
        <v>23681.68</v>
      </c>
      <c r="L1495" s="211">
        <v>0</v>
      </c>
      <c r="M1495" s="211">
        <v>0</v>
      </c>
      <c r="N1495" s="211">
        <v>0</v>
      </c>
      <c r="O1495" s="211">
        <f>IFERROR(
  IF(LOOKUP(2,1/($R$16:$R1495&lt;&gt;""),$R$16:$R1495)="12.2026",
    VLOOKUP(LOOKUP(2,1/($B$16:$B1495&lt;&gt;""),$B$16:$B1495), [1]Лист1!$C$12:$D$1205, 2, 0),
  IF(LOOKUP(2,1/($R$16:$R1495&lt;&gt;""),$R$16:$R1495)="12.2027",
    VLOOKUP(LOOKUP(2,1/($B$16:$B1495&lt;&gt;""),$B$16:$B1495), [1]Лист1!$C$1209:$D$2016, 2, 0),
  IF(LOOKUP(2,1/($R$16:$R1495&lt;&gt;""),$R$16:$R1495)="12.2028",
    VLOOKUP(LOOKUP(2,1/($B$16:$B1495&lt;&gt;""),$B$16:$B1495), [1]Лист1!$C$2020:$D$2907, 2, 0),
  ""))), "")</f>
        <v>23681.68</v>
      </c>
      <c r="P1495" s="211">
        <f t="shared" si="478"/>
        <v>30.372810055149415</v>
      </c>
      <c r="Q1495" s="211">
        <v>9673</v>
      </c>
      <c r="R1495" s="218" t="s">
        <v>565</v>
      </c>
      <c r="S1495" s="38"/>
      <c r="T1495" s="20"/>
      <c r="U1495" s="20"/>
    </row>
    <row r="1496" spans="1:21" s="21" customFormat="1" ht="30" customHeight="1" x14ac:dyDescent="0.25">
      <c r="A1496" s="212">
        <f>IF(B1496&lt;&gt;"",MAX(A$1:A1495)+1,"")</f>
        <v>1356</v>
      </c>
      <c r="B1496" s="58" t="s">
        <v>1143</v>
      </c>
      <c r="C1496" s="56">
        <v>1958</v>
      </c>
      <c r="D1496" s="212" t="s">
        <v>1844</v>
      </c>
      <c r="E1496" s="213" t="s">
        <v>16</v>
      </c>
      <c r="F1496" s="210">
        <v>2</v>
      </c>
      <c r="G1496" s="210">
        <v>2</v>
      </c>
      <c r="H1496" s="211">
        <v>821.65</v>
      </c>
      <c r="I1496" s="211">
        <v>0</v>
      </c>
      <c r="J1496" s="211">
        <v>439.65</v>
      </c>
      <c r="K1496" s="211">
        <f t="shared" si="477"/>
        <v>23681.68</v>
      </c>
      <c r="L1496" s="211">
        <v>0</v>
      </c>
      <c r="M1496" s="211">
        <v>0</v>
      </c>
      <c r="N1496" s="211">
        <v>0</v>
      </c>
      <c r="O1496" s="211">
        <f>IFERROR(
  IF(LOOKUP(2,1/($R$16:$R1496&lt;&gt;""),$R$16:$R1496)="12.2026",
    VLOOKUP(LOOKUP(2,1/($B$16:$B1496&lt;&gt;""),$B$16:$B1496), [1]Лист1!$C$12:$D$1205, 2, 0),
  IF(LOOKUP(2,1/($R$16:$R1496&lt;&gt;""),$R$16:$R1496)="12.2027",
    VLOOKUP(LOOKUP(2,1/($B$16:$B1496&lt;&gt;""),$B$16:$B1496), [1]Лист1!$C$1209:$D$2016, 2, 0),
  IF(LOOKUP(2,1/($R$16:$R1496&lt;&gt;""),$R$16:$R1496)="12.2028",
    VLOOKUP(LOOKUP(2,1/($B$16:$B1496&lt;&gt;""),$B$16:$B1496), [1]Лист1!$C$2020:$D$2907, 2, 0),
  ""))), "")</f>
        <v>23681.68</v>
      </c>
      <c r="P1496" s="211">
        <f t="shared" si="478"/>
        <v>28.822101868192053</v>
      </c>
      <c r="Q1496" s="211">
        <v>9673</v>
      </c>
      <c r="R1496" s="218" t="s">
        <v>565</v>
      </c>
      <c r="S1496" s="38"/>
      <c r="T1496" s="20"/>
      <c r="U1496" s="20"/>
    </row>
    <row r="1497" spans="1:21" s="21" customFormat="1" ht="30" customHeight="1" x14ac:dyDescent="0.25">
      <c r="A1497" s="212">
        <f>IF(B1497&lt;&gt;"",MAX(A$1:A1496)+1,"")</f>
        <v>1357</v>
      </c>
      <c r="B1497" s="58" t="s">
        <v>1144</v>
      </c>
      <c r="C1497" s="56">
        <v>1958</v>
      </c>
      <c r="D1497" s="212" t="s">
        <v>1844</v>
      </c>
      <c r="E1497" s="213" t="s">
        <v>16</v>
      </c>
      <c r="F1497" s="210">
        <v>2</v>
      </c>
      <c r="G1497" s="210">
        <v>2</v>
      </c>
      <c r="H1497" s="211">
        <v>823.05</v>
      </c>
      <c r="I1497" s="211">
        <v>0</v>
      </c>
      <c r="J1497" s="211">
        <v>372.35</v>
      </c>
      <c r="K1497" s="211">
        <f t="shared" si="477"/>
        <v>23516.39</v>
      </c>
      <c r="L1497" s="211">
        <v>0</v>
      </c>
      <c r="M1497" s="211">
        <v>0</v>
      </c>
      <c r="N1497" s="211">
        <v>0</v>
      </c>
      <c r="O1497" s="211">
        <f>IFERROR(
  IF(LOOKUP(2,1/($R$16:$R1497&lt;&gt;""),$R$16:$R1497)="12.2026",
    VLOOKUP(LOOKUP(2,1/($B$16:$B1497&lt;&gt;""),$B$16:$B1497), [1]Лист1!$C$12:$D$1205, 2, 0),
  IF(LOOKUP(2,1/($R$16:$R1497&lt;&gt;""),$R$16:$R1497)="12.2027",
    VLOOKUP(LOOKUP(2,1/($B$16:$B1497&lt;&gt;""),$B$16:$B1497), [1]Лист1!$C$1209:$D$2016, 2, 0),
  IF(LOOKUP(2,1/($R$16:$R1497&lt;&gt;""),$R$16:$R1497)="12.2028",
    VLOOKUP(LOOKUP(2,1/($B$16:$B1497&lt;&gt;""),$B$16:$B1497), [1]Лист1!$C$2020:$D$2907, 2, 0),
  ""))), "")</f>
        <v>23516.39</v>
      </c>
      <c r="P1497" s="211">
        <f t="shared" si="478"/>
        <v>28.572249559565034</v>
      </c>
      <c r="Q1497" s="211">
        <v>9673</v>
      </c>
      <c r="R1497" s="218" t="s">
        <v>565</v>
      </c>
      <c r="S1497" s="38"/>
      <c r="T1497" s="20"/>
      <c r="U1497" s="20"/>
    </row>
    <row r="1498" spans="1:21" ht="30" customHeight="1" x14ac:dyDescent="0.25">
      <c r="A1498" s="212">
        <f>IF(B1498&lt;&gt;"",MAX(A$1:A1497)+1,"")</f>
        <v>1358</v>
      </c>
      <c r="B1498" s="58" t="s">
        <v>1145</v>
      </c>
      <c r="C1498" s="56">
        <v>1958</v>
      </c>
      <c r="D1498" s="212" t="s">
        <v>1844</v>
      </c>
      <c r="E1498" s="213" t="s">
        <v>16</v>
      </c>
      <c r="F1498" s="210">
        <v>2</v>
      </c>
      <c r="G1498" s="210">
        <v>2</v>
      </c>
      <c r="H1498" s="211">
        <v>761.21</v>
      </c>
      <c r="I1498" s="211">
        <v>0</v>
      </c>
      <c r="J1498" s="211">
        <v>438.71</v>
      </c>
      <c r="K1498" s="211">
        <f t="shared" si="477"/>
        <v>2604092.6500000004</v>
      </c>
      <c r="L1498" s="211">
        <v>0</v>
      </c>
      <c r="M1498" s="211">
        <v>0</v>
      </c>
      <c r="N1498" s="211">
        <v>0</v>
      </c>
      <c r="O1498" s="211">
        <f>IFERROR(
  IF(LOOKUP(2,1/($R$16:$R1498&lt;&gt;""),$R$16:$R1498)="12.2026",
    VLOOKUP(LOOKUP(2,1/($B$16:$B1498&lt;&gt;""),$B$16:$B1498), [1]Лист1!$C$12:$D$1205, 2, 0),
  IF(LOOKUP(2,1/($R$16:$R1498&lt;&gt;""),$R$16:$R1498)="12.2027",
    VLOOKUP(LOOKUP(2,1/($B$16:$B1498&lt;&gt;""),$B$16:$B1498), [1]Лист1!$C$1209:$D$2016, 2, 0),
  IF(LOOKUP(2,1/($R$16:$R1498&lt;&gt;""),$R$16:$R1498)="12.2028",
    VLOOKUP(LOOKUP(2,1/($B$16:$B1498&lt;&gt;""),$B$16:$B1498), [1]Лист1!$C$2020:$D$2907, 2, 0),
  ""))), "")</f>
        <v>2604092.6500000004</v>
      </c>
      <c r="P1498" s="211">
        <f t="shared" si="478"/>
        <v>3420.9911194020051</v>
      </c>
      <c r="Q1498" s="211">
        <v>9673</v>
      </c>
      <c r="R1498" s="218" t="s">
        <v>565</v>
      </c>
    </row>
    <row r="1499" spans="1:21" ht="30" customHeight="1" x14ac:dyDescent="0.25">
      <c r="A1499" s="212">
        <f>IF(B1499&lt;&gt;"",MAX(A$1:A1498)+1,"")</f>
        <v>1359</v>
      </c>
      <c r="B1499" s="58" t="s">
        <v>1146</v>
      </c>
      <c r="C1499" s="56">
        <v>1958</v>
      </c>
      <c r="D1499" s="212" t="s">
        <v>1844</v>
      </c>
      <c r="E1499" s="213" t="s">
        <v>16</v>
      </c>
      <c r="F1499" s="210">
        <v>2</v>
      </c>
      <c r="G1499" s="210">
        <v>2</v>
      </c>
      <c r="H1499" s="211">
        <v>820.22</v>
      </c>
      <c r="I1499" s="211">
        <v>0</v>
      </c>
      <c r="J1499" s="211">
        <v>437.82</v>
      </c>
      <c r="K1499" s="211">
        <f t="shared" si="477"/>
        <v>23494.34</v>
      </c>
      <c r="L1499" s="211">
        <v>0</v>
      </c>
      <c r="M1499" s="211">
        <v>0</v>
      </c>
      <c r="N1499" s="211">
        <v>0</v>
      </c>
      <c r="O1499" s="211">
        <f>IFERROR(
  IF(LOOKUP(2,1/($R$16:$R1499&lt;&gt;""),$R$16:$R1499)="12.2026",
    VLOOKUP(LOOKUP(2,1/($B$16:$B1499&lt;&gt;""),$B$16:$B1499), [1]Лист1!$C$12:$D$1205, 2, 0),
  IF(LOOKUP(2,1/($R$16:$R1499&lt;&gt;""),$R$16:$R1499)="12.2027",
    VLOOKUP(LOOKUP(2,1/($B$16:$B1499&lt;&gt;""),$B$16:$B1499), [1]Лист1!$C$1209:$D$2016, 2, 0),
  IF(LOOKUP(2,1/($R$16:$R1499&lt;&gt;""),$R$16:$R1499)="12.2028",
    VLOOKUP(LOOKUP(2,1/($B$16:$B1499&lt;&gt;""),$B$16:$B1499), [1]Лист1!$C$2020:$D$2907, 2, 0),
  ""))), "")</f>
        <v>23494.34</v>
      </c>
      <c r="P1499" s="211">
        <f t="shared" si="478"/>
        <v>28.643949184365169</v>
      </c>
      <c r="Q1499" s="211">
        <v>9673</v>
      </c>
      <c r="R1499" s="218" t="s">
        <v>565</v>
      </c>
      <c r="S1499" s="49"/>
      <c r="T1499" s="49"/>
      <c r="U1499" s="49"/>
    </row>
    <row r="1500" spans="1:21" s="21" customFormat="1" ht="30" customHeight="1" x14ac:dyDescent="0.25">
      <c r="A1500" s="212">
        <f>IF(B1500&lt;&gt;"",MAX(A$1:A1499)+1,"")</f>
        <v>1360</v>
      </c>
      <c r="B1500" s="58" t="s">
        <v>1147</v>
      </c>
      <c r="C1500" s="56">
        <v>1959</v>
      </c>
      <c r="D1500" s="212" t="s">
        <v>1844</v>
      </c>
      <c r="E1500" s="213" t="s">
        <v>16</v>
      </c>
      <c r="F1500" s="210">
        <v>2</v>
      </c>
      <c r="G1500" s="210">
        <v>2</v>
      </c>
      <c r="H1500" s="211">
        <v>819.05</v>
      </c>
      <c r="I1500" s="211">
        <v>0</v>
      </c>
      <c r="J1500" s="211">
        <v>439.95</v>
      </c>
      <c r="K1500" s="211">
        <f t="shared" si="477"/>
        <v>23307.02</v>
      </c>
      <c r="L1500" s="211">
        <v>0</v>
      </c>
      <c r="M1500" s="211">
        <v>0</v>
      </c>
      <c r="N1500" s="211">
        <v>0</v>
      </c>
      <c r="O1500" s="211">
        <f>IFERROR(
  IF(LOOKUP(2,1/($R$16:$R1500&lt;&gt;""),$R$16:$R1500)="12.2026",
    VLOOKUP(LOOKUP(2,1/($B$16:$B1500&lt;&gt;""),$B$16:$B1500), [1]Лист1!$C$12:$D$1205, 2, 0),
  IF(LOOKUP(2,1/($R$16:$R1500&lt;&gt;""),$R$16:$R1500)="12.2027",
    VLOOKUP(LOOKUP(2,1/($B$16:$B1500&lt;&gt;""),$B$16:$B1500), [1]Лист1!$C$1209:$D$2016, 2, 0),
  IF(LOOKUP(2,1/($R$16:$R1500&lt;&gt;""),$R$16:$R1500)="12.2028",
    VLOOKUP(LOOKUP(2,1/($B$16:$B1500&lt;&gt;""),$B$16:$B1500), [1]Лист1!$C$2020:$D$2907, 2, 0),
  ""))), "")</f>
        <v>23307.02</v>
      </c>
      <c r="P1500" s="211">
        <f t="shared" si="478"/>
        <v>28.456162627434225</v>
      </c>
      <c r="Q1500" s="211">
        <v>9673</v>
      </c>
      <c r="R1500" s="218" t="s">
        <v>565</v>
      </c>
      <c r="S1500" s="38"/>
      <c r="T1500" s="20"/>
      <c r="U1500" s="20"/>
    </row>
    <row r="1501" spans="1:21" s="21" customFormat="1" ht="30" customHeight="1" x14ac:dyDescent="0.25">
      <c r="A1501" s="212">
        <f>IF(B1501&lt;&gt;"",MAX(A$1:A1500)+1,"")</f>
        <v>1361</v>
      </c>
      <c r="B1501" s="58" t="s">
        <v>1148</v>
      </c>
      <c r="C1501" s="56">
        <v>1959</v>
      </c>
      <c r="D1501" s="212" t="s">
        <v>1844</v>
      </c>
      <c r="E1501" s="213" t="s">
        <v>16</v>
      </c>
      <c r="F1501" s="210">
        <v>2</v>
      </c>
      <c r="G1501" s="210">
        <v>2</v>
      </c>
      <c r="H1501" s="211">
        <v>817.31</v>
      </c>
      <c r="I1501" s="211">
        <v>0</v>
      </c>
      <c r="J1501" s="211">
        <v>435.51</v>
      </c>
      <c r="K1501" s="211">
        <f t="shared" si="477"/>
        <v>23119.69</v>
      </c>
      <c r="L1501" s="211">
        <v>0</v>
      </c>
      <c r="M1501" s="211">
        <v>0</v>
      </c>
      <c r="N1501" s="211">
        <v>0</v>
      </c>
      <c r="O1501" s="211">
        <f>IFERROR(
  IF(LOOKUP(2,1/($R$16:$R1501&lt;&gt;""),$R$16:$R1501)="12.2026",
    VLOOKUP(LOOKUP(2,1/($B$16:$B1501&lt;&gt;""),$B$16:$B1501), [1]Лист1!$C$12:$D$1205, 2, 0),
  IF(LOOKUP(2,1/($R$16:$R1501&lt;&gt;""),$R$16:$R1501)="12.2027",
    VLOOKUP(LOOKUP(2,1/($B$16:$B1501&lt;&gt;""),$B$16:$B1501), [1]Лист1!$C$1209:$D$2016, 2, 0),
  IF(LOOKUP(2,1/($R$16:$R1501&lt;&gt;""),$R$16:$R1501)="12.2028",
    VLOOKUP(LOOKUP(2,1/($B$16:$B1501&lt;&gt;""),$B$16:$B1501), [1]Лист1!$C$2020:$D$2907, 2, 0),
  ""))), "")</f>
        <v>23119.69</v>
      </c>
      <c r="P1501" s="211">
        <f t="shared" si="478"/>
        <v>28.28754083517882</v>
      </c>
      <c r="Q1501" s="211">
        <v>9673</v>
      </c>
      <c r="R1501" s="218" t="s">
        <v>565</v>
      </c>
      <c r="S1501" s="38"/>
      <c r="T1501" s="20"/>
      <c r="U1501" s="20"/>
    </row>
    <row r="1502" spans="1:21" s="21" customFormat="1" ht="30" customHeight="1" x14ac:dyDescent="0.25">
      <c r="A1502" s="212">
        <f>IF(B1502&lt;&gt;"",MAX(A$1:A1501)+1,"")</f>
        <v>1362</v>
      </c>
      <c r="B1502" s="58" t="s">
        <v>1149</v>
      </c>
      <c r="C1502" s="56">
        <v>1959</v>
      </c>
      <c r="D1502" s="212" t="s">
        <v>1844</v>
      </c>
      <c r="E1502" s="213" t="s">
        <v>16</v>
      </c>
      <c r="F1502" s="210">
        <v>2</v>
      </c>
      <c r="G1502" s="210">
        <v>2</v>
      </c>
      <c r="H1502" s="211">
        <v>821.94</v>
      </c>
      <c r="I1502" s="211">
        <v>0</v>
      </c>
      <c r="J1502" s="211">
        <v>436.83</v>
      </c>
      <c r="K1502" s="211">
        <f t="shared" si="477"/>
        <v>22634.82</v>
      </c>
      <c r="L1502" s="211">
        <v>0</v>
      </c>
      <c r="M1502" s="211">
        <v>0</v>
      </c>
      <c r="N1502" s="211">
        <v>0</v>
      </c>
      <c r="O1502" s="211">
        <f>IFERROR(
  IF(LOOKUP(2,1/($R$16:$R1502&lt;&gt;""),$R$16:$R1502)="12.2026",
    VLOOKUP(LOOKUP(2,1/($B$16:$B1502&lt;&gt;""),$B$16:$B1502), [1]Лист1!$C$12:$D$1205, 2, 0),
  IF(LOOKUP(2,1/($R$16:$R1502&lt;&gt;""),$R$16:$R1502)="12.2027",
    VLOOKUP(LOOKUP(2,1/($B$16:$B1502&lt;&gt;""),$B$16:$B1502), [1]Лист1!$C$1209:$D$2016, 2, 0),
  IF(LOOKUP(2,1/($R$16:$R1502&lt;&gt;""),$R$16:$R1502)="12.2028",
    VLOOKUP(LOOKUP(2,1/($B$16:$B1502&lt;&gt;""),$B$16:$B1502), [1]Лист1!$C$2020:$D$2907, 2, 0),
  ""))), "")</f>
        <v>22634.82</v>
      </c>
      <c r="P1502" s="211">
        <f t="shared" si="478"/>
        <v>27.538287466238408</v>
      </c>
      <c r="Q1502" s="211">
        <v>9673</v>
      </c>
      <c r="R1502" s="218" t="s">
        <v>565</v>
      </c>
      <c r="S1502" s="38"/>
      <c r="T1502" s="20"/>
      <c r="U1502" s="20"/>
    </row>
    <row r="1503" spans="1:21" ht="30" customHeight="1" x14ac:dyDescent="0.25">
      <c r="A1503" s="212">
        <f>IF(B1503&lt;&gt;"",MAX(A$1:A1502)+1,"")</f>
        <v>1363</v>
      </c>
      <c r="B1503" s="58" t="s">
        <v>1150</v>
      </c>
      <c r="C1503" s="56">
        <v>1959</v>
      </c>
      <c r="D1503" s="212" t="s">
        <v>1844</v>
      </c>
      <c r="E1503" s="213" t="s">
        <v>16</v>
      </c>
      <c r="F1503" s="210">
        <v>2</v>
      </c>
      <c r="G1503" s="210">
        <v>2</v>
      </c>
      <c r="H1503" s="211">
        <v>795.26</v>
      </c>
      <c r="I1503" s="211">
        <v>0</v>
      </c>
      <c r="J1503" s="211">
        <v>444.76</v>
      </c>
      <c r="K1503" s="211">
        <f t="shared" si="477"/>
        <v>23494.34</v>
      </c>
      <c r="L1503" s="211">
        <v>0</v>
      </c>
      <c r="M1503" s="211">
        <v>0</v>
      </c>
      <c r="N1503" s="211">
        <v>0</v>
      </c>
      <c r="O1503" s="211">
        <f>IFERROR(
  IF(LOOKUP(2,1/($R$16:$R1503&lt;&gt;""),$R$16:$R1503)="12.2026",
    VLOOKUP(LOOKUP(2,1/($B$16:$B1503&lt;&gt;""),$B$16:$B1503), [1]Лист1!$C$12:$D$1205, 2, 0),
  IF(LOOKUP(2,1/($R$16:$R1503&lt;&gt;""),$R$16:$R1503)="12.2027",
    VLOOKUP(LOOKUP(2,1/($B$16:$B1503&lt;&gt;""),$B$16:$B1503), [1]Лист1!$C$1209:$D$2016, 2, 0),
  IF(LOOKUP(2,1/($R$16:$R1503&lt;&gt;""),$R$16:$R1503)="12.2028",
    VLOOKUP(LOOKUP(2,1/($B$16:$B1503&lt;&gt;""),$B$16:$B1503), [1]Лист1!$C$2020:$D$2907, 2, 0),
  ""))), "")</f>
        <v>23494.34</v>
      </c>
      <c r="P1503" s="211">
        <f t="shared" si="478"/>
        <v>29.542967079948696</v>
      </c>
      <c r="Q1503" s="211">
        <v>9673</v>
      </c>
      <c r="R1503" s="218" t="s">
        <v>565</v>
      </c>
    </row>
    <row r="1504" spans="1:21" ht="30" customHeight="1" x14ac:dyDescent="0.25">
      <c r="A1504" s="212">
        <f>IF(B1504&lt;&gt;"",MAX(A$1:A1503)+1,"")</f>
        <v>1364</v>
      </c>
      <c r="B1504" s="223" t="s">
        <v>1151</v>
      </c>
      <c r="C1504" s="212">
        <v>1959</v>
      </c>
      <c r="D1504" s="212" t="s">
        <v>1844</v>
      </c>
      <c r="E1504" s="212" t="s">
        <v>16</v>
      </c>
      <c r="F1504" s="210">
        <v>2</v>
      </c>
      <c r="G1504" s="210">
        <v>2</v>
      </c>
      <c r="H1504" s="211">
        <v>818.39</v>
      </c>
      <c r="I1504" s="211">
        <v>0</v>
      </c>
      <c r="J1504" s="211">
        <v>434.17</v>
      </c>
      <c r="K1504" s="211">
        <f t="shared" si="477"/>
        <v>23207.78</v>
      </c>
      <c r="L1504" s="211">
        <v>0</v>
      </c>
      <c r="M1504" s="211">
        <v>0</v>
      </c>
      <c r="N1504" s="211">
        <v>0</v>
      </c>
      <c r="O1504" s="211">
        <f>IFERROR(
  IF(LOOKUP(2,1/($R$16:$R1504&lt;&gt;""),$R$16:$R1504)="12.2026",
    VLOOKUP(LOOKUP(2,1/($B$16:$B1504&lt;&gt;""),$B$16:$B1504), [1]Лист1!$C$12:$D$1205, 2, 0),
  IF(LOOKUP(2,1/($R$16:$R1504&lt;&gt;""),$R$16:$R1504)="12.2027",
    VLOOKUP(LOOKUP(2,1/($B$16:$B1504&lt;&gt;""),$B$16:$B1504), [1]Лист1!$C$1209:$D$2016, 2, 0),
  IF(LOOKUP(2,1/($R$16:$R1504&lt;&gt;""),$R$16:$R1504)="12.2028",
    VLOOKUP(LOOKUP(2,1/($B$16:$B1504&lt;&gt;""),$B$16:$B1504), [1]Лист1!$C$2020:$D$2907, 2, 0),
  ""))), "")</f>
        <v>23207.78</v>
      </c>
      <c r="P1504" s="211">
        <f t="shared" si="478"/>
        <v>28.357848947323401</v>
      </c>
      <c r="Q1504" s="211">
        <v>9673</v>
      </c>
      <c r="R1504" s="218" t="s">
        <v>565</v>
      </c>
      <c r="S1504" s="49"/>
      <c r="T1504" s="49"/>
      <c r="U1504" s="49"/>
    </row>
    <row r="1505" spans="1:21" s="33" customFormat="1" ht="30" customHeight="1" x14ac:dyDescent="0.25">
      <c r="A1505" s="212">
        <f>IF(B1505&lt;&gt;"",MAX(A$1:A1504)+1,"")</f>
        <v>1365</v>
      </c>
      <c r="B1505" s="223" t="s">
        <v>1522</v>
      </c>
      <c r="C1505" s="213">
        <v>1970</v>
      </c>
      <c r="D1505" s="212" t="s">
        <v>1844</v>
      </c>
      <c r="E1505" s="213" t="s">
        <v>16</v>
      </c>
      <c r="F1505" s="210">
        <v>5</v>
      </c>
      <c r="G1505" s="210">
        <v>4</v>
      </c>
      <c r="H1505" s="211">
        <v>4283.58</v>
      </c>
      <c r="I1505" s="211">
        <v>248.8</v>
      </c>
      <c r="J1505" s="211">
        <v>2500</v>
      </c>
      <c r="K1505" s="211">
        <f t="shared" si="477"/>
        <v>32854522.099999998</v>
      </c>
      <c r="L1505" s="211">
        <v>0</v>
      </c>
      <c r="M1505" s="211">
        <v>0</v>
      </c>
      <c r="N1505" s="211">
        <v>0</v>
      </c>
      <c r="O1505" s="211">
        <f>IFERROR(
  IF(LOOKUP(2,1/($R$16:$R1505&lt;&gt;""),$R$16:$R1505)="12.2026",
    VLOOKUP(LOOKUP(2,1/($B$16:$B1505&lt;&gt;""),$B$16:$B1505), [1]Лист1!$C$12:$D$1205, 2, 0),
  IF(LOOKUP(2,1/($R$16:$R1505&lt;&gt;""),$R$16:$R1505)="12.2027",
    VLOOKUP(LOOKUP(2,1/($B$16:$B1505&lt;&gt;""),$B$16:$B1505), [1]Лист1!$C$1209:$D$2016, 2, 0),
  IF(LOOKUP(2,1/($R$16:$R1505&lt;&gt;""),$R$16:$R1505)="12.2028",
    VLOOKUP(LOOKUP(2,1/($B$16:$B1505&lt;&gt;""),$B$16:$B1505), [1]Лист1!$C$2020:$D$2907, 2, 0),
  ""))), "")</f>
        <v>32854522.099999998</v>
      </c>
      <c r="P1505" s="211">
        <f t="shared" si="478"/>
        <v>7669.8747542943047</v>
      </c>
      <c r="Q1505" s="211">
        <v>9673</v>
      </c>
      <c r="R1505" s="218" t="s">
        <v>563</v>
      </c>
      <c r="S1505" s="32"/>
      <c r="T1505" s="32"/>
      <c r="U1505" s="32"/>
    </row>
    <row r="1506" spans="1:21" s="33" customFormat="1" ht="30" customHeight="1" x14ac:dyDescent="0.25">
      <c r="A1506" s="212">
        <f>IF(B1506&lt;&gt;"",MAX(A$1:A1505)+1,"")</f>
        <v>1366</v>
      </c>
      <c r="B1506" s="223" t="s">
        <v>2165</v>
      </c>
      <c r="C1506" s="210">
        <v>1987</v>
      </c>
      <c r="D1506" s="212" t="s">
        <v>1844</v>
      </c>
      <c r="E1506" s="210" t="s">
        <v>18</v>
      </c>
      <c r="F1506" s="210">
        <v>9</v>
      </c>
      <c r="G1506" s="210">
        <v>2</v>
      </c>
      <c r="H1506" s="211">
        <v>4397.5</v>
      </c>
      <c r="I1506" s="211">
        <v>0</v>
      </c>
      <c r="J1506" s="211">
        <v>3904.1</v>
      </c>
      <c r="K1506" s="211">
        <f t="shared" si="477"/>
        <v>7270000</v>
      </c>
      <c r="L1506" s="211">
        <v>0</v>
      </c>
      <c r="M1506" s="211">
        <v>0</v>
      </c>
      <c r="N1506" s="211">
        <v>0</v>
      </c>
      <c r="O1506" s="211">
        <f>IFERROR(
  IF(LOOKUP(2,1/($R$16:$R1506&lt;&gt;""),$R$16:$R1506)="12.2026",
    VLOOKUP(LOOKUP(2,1/($B$16:$B1506&lt;&gt;""),$B$16:$B1506), [1]Лист1!$C$12:$D$1205, 2, 0),
  IF(LOOKUP(2,1/($R$16:$R1506&lt;&gt;""),$R$16:$R1506)="12.2027",
    VLOOKUP(LOOKUP(2,1/($B$16:$B1506&lt;&gt;""),$B$16:$B1506), [1]Лист1!$C$1209:$D$2016, 2, 0),
  IF(LOOKUP(2,1/($R$16:$R1506&lt;&gt;""),$R$16:$R1506)="12.2028",
    VLOOKUP(LOOKUP(2,1/($B$16:$B1506&lt;&gt;""),$B$16:$B1506), [1]Лист1!$C$2020:$D$2907, 2, 0),
  ""))), "")</f>
        <v>7270000</v>
      </c>
      <c r="P1506" s="211">
        <f t="shared" si="478"/>
        <v>1653.2120523024446</v>
      </c>
      <c r="Q1506" s="211">
        <v>9673</v>
      </c>
      <c r="R1506" s="30" t="s">
        <v>565</v>
      </c>
      <c r="S1506" s="32"/>
      <c r="T1506" s="32"/>
      <c r="U1506" s="32"/>
    </row>
    <row r="1507" spans="1:21" s="21" customFormat="1" ht="30" customHeight="1" x14ac:dyDescent="0.25">
      <c r="A1507" s="212">
        <f>IF(B1507&lt;&gt;"",MAX(A$1:A1506)+1,"")</f>
        <v>1367</v>
      </c>
      <c r="B1507" s="223" t="s">
        <v>2166</v>
      </c>
      <c r="C1507" s="210">
        <v>1983</v>
      </c>
      <c r="D1507" s="212" t="s">
        <v>1844</v>
      </c>
      <c r="E1507" s="210" t="s">
        <v>18</v>
      </c>
      <c r="F1507" s="210">
        <v>9</v>
      </c>
      <c r="G1507" s="210">
        <v>8</v>
      </c>
      <c r="H1507" s="211">
        <v>21248.080000000002</v>
      </c>
      <c r="I1507" s="211">
        <v>85.1</v>
      </c>
      <c r="J1507" s="211">
        <v>14600</v>
      </c>
      <c r="K1507" s="211">
        <f t="shared" si="477"/>
        <v>28480000</v>
      </c>
      <c r="L1507" s="211">
        <v>0</v>
      </c>
      <c r="M1507" s="211">
        <v>0</v>
      </c>
      <c r="N1507" s="211">
        <v>0</v>
      </c>
      <c r="O1507" s="211">
        <f>IFERROR(
  IF(LOOKUP(2,1/($R$16:$R1507&lt;&gt;""),$R$16:$R1507)="12.2026",
    VLOOKUP(LOOKUP(2,1/($B$16:$B1507&lt;&gt;""),$B$16:$B1507), [1]Лист1!$C$12:$D$1205, 2, 0),
  IF(LOOKUP(2,1/($R$16:$R1507&lt;&gt;""),$R$16:$R1507)="12.2027",
    VLOOKUP(LOOKUP(2,1/($B$16:$B1507&lt;&gt;""),$B$16:$B1507), [1]Лист1!$C$1209:$D$2016, 2, 0),
  IF(LOOKUP(2,1/($R$16:$R1507&lt;&gt;""),$R$16:$R1507)="12.2028",
    VLOOKUP(LOOKUP(2,1/($B$16:$B1507&lt;&gt;""),$B$16:$B1507), [1]Лист1!$C$2020:$D$2907, 2, 0),
  ""))), "")</f>
        <v>28480000</v>
      </c>
      <c r="P1507" s="211">
        <f t="shared" si="478"/>
        <v>1340.3563992605448</v>
      </c>
      <c r="Q1507" s="211">
        <v>9673</v>
      </c>
      <c r="R1507" s="30" t="s">
        <v>565</v>
      </c>
      <c r="S1507" s="38"/>
      <c r="T1507" s="20"/>
      <c r="U1507" s="20"/>
    </row>
    <row r="1508" spans="1:21" ht="30" customHeight="1" x14ac:dyDescent="0.25">
      <c r="A1508" s="212">
        <f>IF(B1508&lt;&gt;"",MAX(A$1:A1507)+1,"")</f>
        <v>1368</v>
      </c>
      <c r="B1508" s="223" t="s">
        <v>1903</v>
      </c>
      <c r="C1508" s="212">
        <v>1993</v>
      </c>
      <c r="D1508" s="212" t="s">
        <v>1844</v>
      </c>
      <c r="E1508" s="213" t="s">
        <v>16</v>
      </c>
      <c r="F1508" s="210">
        <v>9</v>
      </c>
      <c r="G1508" s="210">
        <v>1</v>
      </c>
      <c r="H1508" s="211">
        <v>7433.2</v>
      </c>
      <c r="I1508" s="211">
        <v>0</v>
      </c>
      <c r="J1508" s="211">
        <v>4680.5</v>
      </c>
      <c r="K1508" s="211">
        <f t="shared" si="477"/>
        <v>3754886.42</v>
      </c>
      <c r="L1508" s="211">
        <v>0</v>
      </c>
      <c r="M1508" s="211">
        <v>0</v>
      </c>
      <c r="N1508" s="211">
        <v>0</v>
      </c>
      <c r="O1508" s="211">
        <f>IFERROR(
  IF(LOOKUP(2,1/($R$16:$R1508&lt;&gt;""),$R$16:$R1508)="12.2026",
    VLOOKUP(LOOKUP(2,1/($B$16:$B1508&lt;&gt;""),$B$16:$B1508), [1]Лист1!$C$12:$D$1205, 2, 0),
  IF(LOOKUP(2,1/($R$16:$R1508&lt;&gt;""),$R$16:$R1508)="12.2027",
    VLOOKUP(LOOKUP(2,1/($B$16:$B1508&lt;&gt;""),$B$16:$B1508), [1]Лист1!$C$1209:$D$2016, 2, 0),
  IF(LOOKUP(2,1/($R$16:$R1508&lt;&gt;""),$R$16:$R1508)="12.2028",
    VLOOKUP(LOOKUP(2,1/($B$16:$B1508&lt;&gt;""),$B$16:$B1508), [1]Лист1!$C$2020:$D$2907, 2, 0),
  ""))), "")</f>
        <v>3754886.42</v>
      </c>
      <c r="P1508" s="211">
        <f t="shared" si="478"/>
        <v>505.1507318516924</v>
      </c>
      <c r="Q1508" s="211">
        <v>9673</v>
      </c>
      <c r="R1508" s="218" t="s">
        <v>565</v>
      </c>
      <c r="S1508" s="49"/>
      <c r="T1508" s="49"/>
      <c r="U1508" s="49"/>
    </row>
    <row r="1509" spans="1:21" s="21" customFormat="1" ht="30" customHeight="1" x14ac:dyDescent="0.25">
      <c r="A1509" s="212">
        <f>IF(B1509&lt;&gt;"",MAX(A$1:A1508)+1,"")</f>
        <v>1369</v>
      </c>
      <c r="B1509" s="223" t="s">
        <v>1153</v>
      </c>
      <c r="C1509" s="212">
        <v>1958</v>
      </c>
      <c r="D1509" s="212" t="s">
        <v>1844</v>
      </c>
      <c r="E1509" s="213" t="s">
        <v>16</v>
      </c>
      <c r="F1509" s="210">
        <v>2</v>
      </c>
      <c r="G1509" s="210">
        <v>2</v>
      </c>
      <c r="H1509" s="211">
        <v>1104.4000000000001</v>
      </c>
      <c r="I1509" s="211">
        <v>0</v>
      </c>
      <c r="J1509" s="211">
        <v>610.20000000000005</v>
      </c>
      <c r="K1509" s="211">
        <f t="shared" ref="K1509" si="481">SUM(L1509:O1509)</f>
        <v>29345.87</v>
      </c>
      <c r="L1509" s="211">
        <v>0</v>
      </c>
      <c r="M1509" s="211">
        <v>0</v>
      </c>
      <c r="N1509" s="211">
        <v>0</v>
      </c>
      <c r="O1509" s="211">
        <f>IFERROR(
  IF(LOOKUP(2,1/($R$16:$R1509&lt;&gt;""),$R$16:$R1509)="12.2026",
    VLOOKUP(LOOKUP(2,1/($B$16:$B1509&lt;&gt;""),$B$16:$B1509), [1]Лист1!$C$12:$D$1205, 2, 0),
  IF(LOOKUP(2,1/($R$16:$R1509&lt;&gt;""),$R$16:$R1509)="12.2027",
    VLOOKUP(LOOKUP(2,1/($B$16:$B1509&lt;&gt;""),$B$16:$B1509), [1]Лист1!$C$1209:$D$2016, 2, 0),
  IF(LOOKUP(2,1/($R$16:$R1509&lt;&gt;""),$R$16:$R1509)="12.2028",
    VLOOKUP(LOOKUP(2,1/($B$16:$B1509&lt;&gt;""),$B$16:$B1509), [1]Лист1!$C$2020:$D$2907, 2, 0),
  ""))), "")</f>
        <v>29345.87</v>
      </c>
      <c r="P1509" s="211">
        <f t="shared" ref="P1509" si="482">K1509/H1509</f>
        <v>26.571776530242662</v>
      </c>
      <c r="Q1509" s="211">
        <v>9673</v>
      </c>
      <c r="R1509" s="218" t="s">
        <v>565</v>
      </c>
      <c r="S1509" s="38"/>
      <c r="T1509" s="20"/>
      <c r="U1509" s="20"/>
    </row>
    <row r="1510" spans="1:21" ht="30" customHeight="1" x14ac:dyDescent="0.25">
      <c r="A1510" s="212">
        <f>IF(B1510&lt;&gt;"",MAX(A$1:A1509)+1,"")</f>
        <v>1370</v>
      </c>
      <c r="B1510" s="194" t="s">
        <v>1154</v>
      </c>
      <c r="C1510" s="199">
        <v>1958</v>
      </c>
      <c r="D1510" s="199" t="s">
        <v>1844</v>
      </c>
      <c r="E1510" s="208" t="s">
        <v>16</v>
      </c>
      <c r="F1510" s="190">
        <v>2</v>
      </c>
      <c r="G1510" s="190">
        <v>2</v>
      </c>
      <c r="H1510" s="192">
        <v>1572.36</v>
      </c>
      <c r="I1510" s="192">
        <v>0</v>
      </c>
      <c r="J1510" s="192">
        <v>1060</v>
      </c>
      <c r="K1510" s="192">
        <f t="shared" si="477"/>
        <v>38712.79</v>
      </c>
      <c r="L1510" s="192">
        <v>0</v>
      </c>
      <c r="M1510" s="192">
        <v>0</v>
      </c>
      <c r="N1510" s="192">
        <v>0</v>
      </c>
      <c r="O1510" s="211">
        <f>IFERROR(
  IF(LOOKUP(2,1/($R$16:$R1510&lt;&gt;""),$R$16:$R1510)="12.2026",
    VLOOKUP(LOOKUP(2,1/($B$16:$B1510&lt;&gt;""),$B$16:$B1510), [1]Лист1!$C$12:$D$1205, 2, 0),
  IF(LOOKUP(2,1/($R$16:$R1510&lt;&gt;""),$R$16:$R1510)="12.2027",
    VLOOKUP(LOOKUP(2,1/($B$16:$B1510&lt;&gt;""),$B$16:$B1510), [1]Лист1!$C$1209:$D$2016, 2, 0),
  IF(LOOKUP(2,1/($R$16:$R1510&lt;&gt;""),$R$16:$R1510)="12.2028",
    VLOOKUP(LOOKUP(2,1/($B$16:$B1510&lt;&gt;""),$B$16:$B1510), [1]Лист1!$C$2020:$D$2907, 2, 0),
  ""))), "")</f>
        <v>38712.79</v>
      </c>
      <c r="P1510" s="192">
        <f t="shared" si="478"/>
        <v>24.620818387646597</v>
      </c>
      <c r="Q1510" s="192">
        <v>9673</v>
      </c>
      <c r="R1510" s="188" t="s">
        <v>565</v>
      </c>
      <c r="S1510" s="48"/>
    </row>
    <row r="1511" spans="1:21" ht="30" customHeight="1" x14ac:dyDescent="0.25">
      <c r="A1511" s="212">
        <f>IF(B1511&lt;&gt;"",MAX(A$1:A1510)+1,"")</f>
        <v>1371</v>
      </c>
      <c r="B1511" s="223" t="s">
        <v>1155</v>
      </c>
      <c r="C1511" s="212">
        <v>1958</v>
      </c>
      <c r="D1511" s="212" t="s">
        <v>1844</v>
      </c>
      <c r="E1511" s="213" t="s">
        <v>16</v>
      </c>
      <c r="F1511" s="212">
        <v>2</v>
      </c>
      <c r="G1511" s="212">
        <v>2</v>
      </c>
      <c r="H1511" s="211">
        <v>1207.8399999999999</v>
      </c>
      <c r="I1511" s="211">
        <v>352.8</v>
      </c>
      <c r="J1511" s="211">
        <v>430.64</v>
      </c>
      <c r="K1511" s="211">
        <f t="shared" ref="K1511:K1525" si="483">SUM(L1511:O1511)</f>
        <v>36541.879999999997</v>
      </c>
      <c r="L1511" s="211">
        <v>0</v>
      </c>
      <c r="M1511" s="211">
        <v>0</v>
      </c>
      <c r="N1511" s="211">
        <v>0</v>
      </c>
      <c r="O1511" s="211">
        <f>IFERROR(
  IF(LOOKUP(2,1/($R$16:$R1511&lt;&gt;""),$R$16:$R1511)="12.2026",
    VLOOKUP(LOOKUP(2,1/($B$16:$B1511&lt;&gt;""),$B$16:$B1511), [1]Лист1!$C$12:$D$1205, 2, 0),
  IF(LOOKUP(2,1/($R$16:$R1511&lt;&gt;""),$R$16:$R1511)="12.2027",
    VLOOKUP(LOOKUP(2,1/($B$16:$B1511&lt;&gt;""),$B$16:$B1511), [1]Лист1!$C$1209:$D$2016, 2, 0),
  IF(LOOKUP(2,1/($R$16:$R1511&lt;&gt;""),$R$16:$R1511)="12.2028",
    VLOOKUP(LOOKUP(2,1/($B$16:$B1511&lt;&gt;""),$B$16:$B1511), [1]Лист1!$C$2020:$D$2907, 2, 0),
  ""))), "")</f>
        <v>36541.879999999997</v>
      </c>
      <c r="P1511" s="211">
        <f t="shared" ref="P1511:P1525" si="484">K1511/H1511</f>
        <v>30.253907802357929</v>
      </c>
      <c r="Q1511" s="211">
        <v>9673</v>
      </c>
      <c r="R1511" s="218" t="s">
        <v>565</v>
      </c>
      <c r="S1511" s="49"/>
      <c r="T1511" s="49"/>
      <c r="U1511" s="49"/>
    </row>
    <row r="1512" spans="1:21" s="21" customFormat="1" ht="30" customHeight="1" x14ac:dyDescent="0.25">
      <c r="A1512" s="285">
        <f>IF(B1512&lt;&gt;"",MAX(A$1:A1511)+1,"")</f>
        <v>1372</v>
      </c>
      <c r="B1512" s="283" t="s">
        <v>1156</v>
      </c>
      <c r="C1512" s="285">
        <v>1957</v>
      </c>
      <c r="D1512" s="285" t="s">
        <v>1844</v>
      </c>
      <c r="E1512" s="284" t="s">
        <v>16</v>
      </c>
      <c r="F1512" s="287">
        <v>2</v>
      </c>
      <c r="G1512" s="287">
        <v>2</v>
      </c>
      <c r="H1512" s="282">
        <v>1180.43</v>
      </c>
      <c r="I1512" s="282">
        <v>327.2</v>
      </c>
      <c r="J1512" s="282">
        <v>517.23</v>
      </c>
      <c r="K1512" s="282">
        <f t="shared" si="483"/>
        <v>35935.730000000003</v>
      </c>
      <c r="L1512" s="282">
        <v>0</v>
      </c>
      <c r="M1512" s="282">
        <v>0</v>
      </c>
      <c r="N1512" s="282">
        <v>0</v>
      </c>
      <c r="O1512" s="282">
        <f>IFERROR(
  IF(LOOKUP(2,1/($R$16:$R1512&lt;&gt;""),$R$16:$R1512)="12.2026",
    VLOOKUP(LOOKUP(2,1/($B$16:$B1512&lt;&gt;""),$B$16:$B1512), [1]Лист1!$C$12:$D$1205, 2, 0),
  IF(LOOKUP(2,1/($R$16:$R1512&lt;&gt;""),$R$16:$R1512)="12.2027",
    VLOOKUP(LOOKUP(2,1/($B$16:$B1512&lt;&gt;""),$B$16:$B1512), [1]Лист1!$C$1209:$D$2016, 2, 0),
  IF(LOOKUP(2,1/($R$16:$R1512&lt;&gt;""),$R$16:$R1512)="12.2028",
    VLOOKUP(LOOKUP(2,1/($B$16:$B1512&lt;&gt;""),$B$16:$B1512), [1]Лист1!$C$2020:$D$2907, 2, 0),
  ""))), "")</f>
        <v>35935.730000000003</v>
      </c>
      <c r="P1512" s="282">
        <f t="shared" si="484"/>
        <v>30.442914870004998</v>
      </c>
      <c r="Q1512" s="282">
        <v>9673</v>
      </c>
      <c r="R1512" s="294" t="s">
        <v>565</v>
      </c>
      <c r="S1512" s="38"/>
      <c r="T1512" s="20"/>
      <c r="U1512" s="20"/>
    </row>
    <row r="1513" spans="1:21" s="21" customFormat="1" ht="30" customHeight="1" x14ac:dyDescent="0.25">
      <c r="A1513" s="212">
        <f>IF(B1513&lt;&gt;"",MAX(A$1:A1512)+1,"")</f>
        <v>1373</v>
      </c>
      <c r="B1513" s="223" t="s">
        <v>1157</v>
      </c>
      <c r="C1513" s="212">
        <v>1958</v>
      </c>
      <c r="D1513" s="212" t="s">
        <v>1844</v>
      </c>
      <c r="E1513" s="213" t="s">
        <v>16</v>
      </c>
      <c r="F1513" s="210">
        <v>2</v>
      </c>
      <c r="G1513" s="210">
        <v>2</v>
      </c>
      <c r="H1513" s="211">
        <v>1058.49</v>
      </c>
      <c r="I1513" s="211">
        <v>60.1</v>
      </c>
      <c r="J1513" s="211">
        <v>650</v>
      </c>
      <c r="K1513" s="211">
        <f t="shared" si="483"/>
        <v>41709.65</v>
      </c>
      <c r="L1513" s="211">
        <v>0</v>
      </c>
      <c r="M1513" s="211">
        <v>0</v>
      </c>
      <c r="N1513" s="211">
        <v>0</v>
      </c>
      <c r="O1513" s="211">
        <f>IFERROR(
  IF(LOOKUP(2,1/($R$16:$R1513&lt;&gt;""),$R$16:$R1513)="12.2026",
    VLOOKUP(LOOKUP(2,1/($B$16:$B1513&lt;&gt;""),$B$16:$B1513), [1]Лист1!$C$12:$D$1205, 2, 0),
  IF(LOOKUP(2,1/($R$16:$R1513&lt;&gt;""),$R$16:$R1513)="12.2027",
    VLOOKUP(LOOKUP(2,1/($B$16:$B1513&lt;&gt;""),$B$16:$B1513), [1]Лист1!$C$1209:$D$2016, 2, 0),
  IF(LOOKUP(2,1/($R$16:$R1513&lt;&gt;""),$R$16:$R1513)="12.2028",
    VLOOKUP(LOOKUP(2,1/($B$16:$B1513&lt;&gt;""),$B$16:$B1513), [1]Лист1!$C$2020:$D$2907, 2, 0),
  ""))), "")</f>
        <v>41709.65</v>
      </c>
      <c r="P1513" s="211">
        <f t="shared" si="484"/>
        <v>39.404859753044434</v>
      </c>
      <c r="Q1513" s="211">
        <v>9673</v>
      </c>
      <c r="R1513" s="218" t="s">
        <v>565</v>
      </c>
      <c r="S1513" s="38"/>
      <c r="T1513" s="20"/>
      <c r="U1513" s="20"/>
    </row>
    <row r="1514" spans="1:21" s="21" customFormat="1" ht="30" customHeight="1" x14ac:dyDescent="0.25">
      <c r="A1514" s="212">
        <f>IF(B1514&lt;&gt;"",MAX(A$1:A1513)+1,"")</f>
        <v>1374</v>
      </c>
      <c r="B1514" s="223" t="s">
        <v>1152</v>
      </c>
      <c r="C1514" s="212">
        <v>1959</v>
      </c>
      <c r="D1514" s="212" t="s">
        <v>1844</v>
      </c>
      <c r="E1514" s="213" t="s">
        <v>16</v>
      </c>
      <c r="F1514" s="210">
        <v>2</v>
      </c>
      <c r="G1514" s="210">
        <v>2</v>
      </c>
      <c r="H1514" s="211">
        <v>1426.9</v>
      </c>
      <c r="I1514" s="211">
        <v>0</v>
      </c>
      <c r="J1514" s="211">
        <v>739.48</v>
      </c>
      <c r="K1514" s="211">
        <f t="shared" si="483"/>
        <v>35021.120000000003</v>
      </c>
      <c r="L1514" s="211">
        <v>0</v>
      </c>
      <c r="M1514" s="211">
        <v>0</v>
      </c>
      <c r="N1514" s="211">
        <v>0</v>
      </c>
      <c r="O1514" s="211">
        <f>IFERROR(
  IF(LOOKUP(2,1/($R$16:$R1514&lt;&gt;""),$R$16:$R1514)="12.2026",
    VLOOKUP(LOOKUP(2,1/($B$16:$B1514&lt;&gt;""),$B$16:$B1514), [1]Лист1!$C$12:$D$1205, 2, 0),
  IF(LOOKUP(2,1/($R$16:$R1514&lt;&gt;""),$R$16:$R1514)="12.2027",
    VLOOKUP(LOOKUP(2,1/($B$16:$B1514&lt;&gt;""),$B$16:$B1514), [1]Лист1!$C$1209:$D$2016, 2, 0),
  IF(LOOKUP(2,1/($R$16:$R1514&lt;&gt;""),$R$16:$R1514)="12.2028",
    VLOOKUP(LOOKUP(2,1/($B$16:$B1514&lt;&gt;""),$B$16:$B1514), [1]Лист1!$C$2020:$D$2907, 2, 0),
  ""))), "")</f>
        <v>35021.120000000003</v>
      </c>
      <c r="P1514" s="211">
        <f t="shared" si="484"/>
        <v>24.543499894877005</v>
      </c>
      <c r="Q1514" s="211">
        <v>9673</v>
      </c>
      <c r="R1514" s="218" t="s">
        <v>565</v>
      </c>
      <c r="S1514" s="38"/>
      <c r="T1514" s="20"/>
      <c r="U1514" s="20"/>
    </row>
    <row r="1515" spans="1:21" s="21" customFormat="1" ht="30" customHeight="1" x14ac:dyDescent="0.25">
      <c r="A1515" s="212">
        <f>IF(B1515&lt;&gt;"",MAX(A$1:A1514)+1,"")</f>
        <v>1375</v>
      </c>
      <c r="B1515" s="223" t="s">
        <v>1405</v>
      </c>
      <c r="C1515" s="212">
        <v>1961</v>
      </c>
      <c r="D1515" s="212" t="s">
        <v>1844</v>
      </c>
      <c r="E1515" s="212" t="s">
        <v>16</v>
      </c>
      <c r="F1515" s="210">
        <v>2</v>
      </c>
      <c r="G1515" s="210">
        <v>1</v>
      </c>
      <c r="H1515" s="211">
        <v>788.19</v>
      </c>
      <c r="I1515" s="211">
        <v>0</v>
      </c>
      <c r="J1515" s="211">
        <v>307.01</v>
      </c>
      <c r="K1515" s="211">
        <f t="shared" si="483"/>
        <v>65408.6</v>
      </c>
      <c r="L1515" s="211">
        <v>0</v>
      </c>
      <c r="M1515" s="211">
        <v>0</v>
      </c>
      <c r="N1515" s="211">
        <v>0</v>
      </c>
      <c r="O1515" s="211">
        <f>IFERROR(
  IF(LOOKUP(2,1/($R$16:$R1515&lt;&gt;""),$R$16:$R1515)="12.2026",
    VLOOKUP(LOOKUP(2,1/($B$16:$B1515&lt;&gt;""),$B$16:$B1515), [1]Лист1!$C$12:$D$1205, 2, 0),
  IF(LOOKUP(2,1/($R$16:$R1515&lt;&gt;""),$R$16:$R1515)="12.2027",
    VLOOKUP(LOOKUP(2,1/($B$16:$B1515&lt;&gt;""),$B$16:$B1515), [1]Лист1!$C$1209:$D$2016, 2, 0),
  IF(LOOKUP(2,1/($R$16:$R1515&lt;&gt;""),$R$16:$R1515)="12.2028",
    VLOOKUP(LOOKUP(2,1/($B$16:$B1515&lt;&gt;""),$B$16:$B1515), [1]Лист1!$C$2020:$D$2907, 2, 0),
  ""))), "")</f>
        <v>65408.6</v>
      </c>
      <c r="P1515" s="211">
        <f t="shared" si="484"/>
        <v>82.985828290133085</v>
      </c>
      <c r="Q1515" s="211">
        <v>9673</v>
      </c>
      <c r="R1515" s="218" t="s">
        <v>564</v>
      </c>
      <c r="S1515" s="38"/>
      <c r="T1515" s="20"/>
      <c r="U1515" s="20"/>
    </row>
    <row r="1516" spans="1:21" s="112" customFormat="1" ht="30" customHeight="1" x14ac:dyDescent="0.25">
      <c r="A1516" s="212">
        <f>IF(B1516&lt;&gt;"",MAX(A$1:A1515)+1,"")</f>
        <v>1376</v>
      </c>
      <c r="B1516" s="223" t="s">
        <v>1406</v>
      </c>
      <c r="C1516" s="212">
        <v>1961</v>
      </c>
      <c r="D1516" s="212" t="s">
        <v>1844</v>
      </c>
      <c r="E1516" s="212" t="s">
        <v>16</v>
      </c>
      <c r="F1516" s="210">
        <v>2</v>
      </c>
      <c r="G1516" s="210">
        <v>1</v>
      </c>
      <c r="H1516" s="211">
        <v>509.5</v>
      </c>
      <c r="I1516" s="211">
        <v>0</v>
      </c>
      <c r="J1516" s="211">
        <v>285.8</v>
      </c>
      <c r="K1516" s="211">
        <f t="shared" si="483"/>
        <v>64697.11</v>
      </c>
      <c r="L1516" s="211">
        <v>0</v>
      </c>
      <c r="M1516" s="211">
        <v>0</v>
      </c>
      <c r="N1516" s="211">
        <v>0</v>
      </c>
      <c r="O1516" s="211">
        <f>IFERROR(
  IF(LOOKUP(2,1/($R$16:$R1516&lt;&gt;""),$R$16:$R1516)="12.2026",
    VLOOKUP(LOOKUP(2,1/($B$16:$B1516&lt;&gt;""),$B$16:$B1516), [1]Лист1!$C$12:$D$1205, 2, 0),
  IF(LOOKUP(2,1/($R$16:$R1516&lt;&gt;""),$R$16:$R1516)="12.2027",
    VLOOKUP(LOOKUP(2,1/($B$16:$B1516&lt;&gt;""),$B$16:$B1516), [1]Лист1!$C$1209:$D$2016, 2, 0),
  IF(LOOKUP(2,1/($R$16:$R1516&lt;&gt;""),$R$16:$R1516)="12.2028",
    VLOOKUP(LOOKUP(2,1/($B$16:$B1516&lt;&gt;""),$B$16:$B1516), [1]Лист1!$C$2020:$D$2907, 2, 0),
  ""))), "")</f>
        <v>64697.11</v>
      </c>
      <c r="P1516" s="211">
        <f t="shared" si="484"/>
        <v>126.98157016683022</v>
      </c>
      <c r="Q1516" s="211">
        <v>9673</v>
      </c>
      <c r="R1516" s="218" t="s">
        <v>564</v>
      </c>
      <c r="S1516" s="141"/>
      <c r="T1516" s="111"/>
      <c r="U1516" s="111"/>
    </row>
    <row r="1517" spans="1:21" s="21" customFormat="1" ht="30" customHeight="1" x14ac:dyDescent="0.25">
      <c r="A1517" s="309">
        <f>IF(B1517&lt;&gt;"",MAX(A$1:A1516)+1,"")</f>
        <v>1377</v>
      </c>
      <c r="B1517" s="317" t="s">
        <v>201</v>
      </c>
      <c r="C1517" s="313">
        <v>1966</v>
      </c>
      <c r="D1517" s="309" t="s">
        <v>1844</v>
      </c>
      <c r="E1517" s="313" t="s">
        <v>16</v>
      </c>
      <c r="F1517" s="307">
        <v>5</v>
      </c>
      <c r="G1517" s="307">
        <v>4</v>
      </c>
      <c r="H1517" s="311">
        <v>5229.17</v>
      </c>
      <c r="I1517" s="311">
        <v>741.9</v>
      </c>
      <c r="J1517" s="311">
        <v>2528.4699999999998</v>
      </c>
      <c r="K1517" s="211">
        <f t="shared" si="483"/>
        <v>9067500</v>
      </c>
      <c r="L1517" s="211">
        <v>0</v>
      </c>
      <c r="M1517" s="211">
        <v>0</v>
      </c>
      <c r="N1517" s="211">
        <v>0</v>
      </c>
      <c r="O1517" s="211">
        <f>IFERROR(
  IF(LOOKUP(2,1/($R$16:$R1517&lt;&gt;""),$R$16:$R1517)="12.2026",
    VLOOKUP(LOOKUP(2,1/($B$16:$B1517&lt;&gt;""),$B$16:$B1517), [1]Лист1!$C$12:$D$1205, 2, 0),
  IF(LOOKUP(2,1/($R$16:$R1517&lt;&gt;""),$R$16:$R1517)="12.2027",
    VLOOKUP(LOOKUP(2,1/($B$16:$B1517&lt;&gt;""),$B$16:$B1517), [1]Лист1!$C$1209:$D$2016, 2, 0),
  IF(LOOKUP(2,1/($R$16:$R1517&lt;&gt;""),$R$16:$R1517)="12.2028",
    VLOOKUP(LOOKUP(2,1/($B$16:$B1517&lt;&gt;""),$B$16:$B1517), [1]Лист1!$C$2020:$D$2907, 2, 0),
  ""))), "")</f>
        <v>9067500</v>
      </c>
      <c r="P1517" s="211">
        <f t="shared" si="484"/>
        <v>1734.0227990292915</v>
      </c>
      <c r="Q1517" s="211">
        <v>9673</v>
      </c>
      <c r="R1517" s="218" t="s">
        <v>565</v>
      </c>
      <c r="S1517" s="38"/>
      <c r="T1517" s="20"/>
      <c r="U1517" s="20"/>
    </row>
    <row r="1518" spans="1:21" s="21" customFormat="1" ht="30" customHeight="1" x14ac:dyDescent="0.25">
      <c r="A1518" s="310"/>
      <c r="B1518" s="318"/>
      <c r="C1518" s="314"/>
      <c r="D1518" s="310"/>
      <c r="E1518" s="314"/>
      <c r="F1518" s="308"/>
      <c r="G1518" s="308"/>
      <c r="H1518" s="312"/>
      <c r="I1518" s="312"/>
      <c r="J1518" s="312"/>
      <c r="K1518" s="211">
        <f t="shared" si="483"/>
        <v>31471952.150000002</v>
      </c>
      <c r="L1518" s="211">
        <v>0</v>
      </c>
      <c r="M1518" s="211">
        <v>0</v>
      </c>
      <c r="N1518" s="211">
        <v>0</v>
      </c>
      <c r="O1518" s="211">
        <f>IFERROR(
  IF(LOOKUP(2,1/($R$16:$R1518&lt;&gt;""),$R$16:$R1518)="12.2026",
    VLOOKUP(LOOKUP(2,1/($B$16:$B1518&lt;&gt;""),$B$16:$B1518), [1]Лист1!$C$12:$D$1205, 2, 0),
  IF(LOOKUP(2,1/($R$16:$R1518&lt;&gt;""),$R$16:$R1518)="12.2027",
    VLOOKUP(LOOKUP(2,1/($B$16:$B1518&lt;&gt;""),$B$16:$B1518), [1]Лист1!$C$1209:$D$2016, 2, 0),
  IF(LOOKUP(2,1/($R$16:$R1518&lt;&gt;""),$R$16:$R1518)="12.2028",
    VLOOKUP(LOOKUP(2,1/($B$16:$B1518&lt;&gt;""),$B$16:$B1518), [1]Лист1!$C$2020:$D$2907, 2, 0),
  ""))), "")</f>
        <v>31471952.150000002</v>
      </c>
      <c r="P1518" s="211">
        <f>K1518/H1517</f>
        <v>6018.5368136817124</v>
      </c>
      <c r="Q1518" s="211">
        <v>9673</v>
      </c>
      <c r="R1518" s="218" t="s">
        <v>563</v>
      </c>
      <c r="S1518" s="38"/>
      <c r="T1518" s="20"/>
      <c r="U1518" s="20"/>
    </row>
    <row r="1519" spans="1:21" s="21" customFormat="1" ht="30" customHeight="1" x14ac:dyDescent="0.25">
      <c r="A1519" s="212">
        <f>IF(B1519&lt;&gt;"",MAX(A$1:A1518)+1,"")</f>
        <v>1378</v>
      </c>
      <c r="B1519" s="223" t="s">
        <v>1163</v>
      </c>
      <c r="C1519" s="56">
        <v>1958</v>
      </c>
      <c r="D1519" s="212" t="s">
        <v>1844</v>
      </c>
      <c r="E1519" s="213" t="s">
        <v>202</v>
      </c>
      <c r="F1519" s="210">
        <v>2</v>
      </c>
      <c r="G1519" s="210">
        <v>2</v>
      </c>
      <c r="H1519" s="211">
        <v>822.8</v>
      </c>
      <c r="I1519" s="211">
        <v>0</v>
      </c>
      <c r="J1519" s="211">
        <v>455.8</v>
      </c>
      <c r="K1519" s="211">
        <f t="shared" si="483"/>
        <v>22700.94</v>
      </c>
      <c r="L1519" s="211">
        <v>0</v>
      </c>
      <c r="M1519" s="211">
        <v>0</v>
      </c>
      <c r="N1519" s="211">
        <v>0</v>
      </c>
      <c r="O1519" s="211">
        <f>IFERROR(
  IF(LOOKUP(2,1/($R$16:$R1519&lt;&gt;""),$R$16:$R1519)="12.2026",
    VLOOKUP(LOOKUP(2,1/($B$16:$B1519&lt;&gt;""),$B$16:$B1519), [1]Лист1!$C$12:$D$1205, 2, 0),
  IF(LOOKUP(2,1/($R$16:$R1519&lt;&gt;""),$R$16:$R1519)="12.2027",
    VLOOKUP(LOOKUP(2,1/($B$16:$B1519&lt;&gt;""),$B$16:$B1519), [1]Лист1!$C$1209:$D$2016, 2, 0),
  IF(LOOKUP(2,1/($R$16:$R1519&lt;&gt;""),$R$16:$R1519)="12.2028",
    VLOOKUP(LOOKUP(2,1/($B$16:$B1519&lt;&gt;""),$B$16:$B1519), [1]Лист1!$C$2020:$D$2907, 2, 0),
  ""))), "")</f>
        <v>22700.94</v>
      </c>
      <c r="P1519" s="211">
        <f t="shared" ref="P1519:P1521" si="485">K1519/H1519</f>
        <v>27.589863879436074</v>
      </c>
      <c r="Q1519" s="211">
        <v>9673</v>
      </c>
      <c r="R1519" s="218" t="s">
        <v>565</v>
      </c>
      <c r="S1519" s="38"/>
      <c r="T1519" s="20"/>
      <c r="U1519" s="20"/>
    </row>
    <row r="1520" spans="1:21" s="21" customFormat="1" ht="30" customHeight="1" x14ac:dyDescent="0.25">
      <c r="A1520" s="212">
        <f>IF(B1520&lt;&gt;"",MAX(A$1:A1519)+1,"")</f>
        <v>1379</v>
      </c>
      <c r="B1520" s="223" t="s">
        <v>1164</v>
      </c>
      <c r="C1520" s="56">
        <v>1958</v>
      </c>
      <c r="D1520" s="212" t="s">
        <v>1844</v>
      </c>
      <c r="E1520" s="213" t="s">
        <v>202</v>
      </c>
      <c r="F1520" s="210">
        <v>2</v>
      </c>
      <c r="G1520" s="210">
        <v>2</v>
      </c>
      <c r="H1520" s="211">
        <v>822.8</v>
      </c>
      <c r="I1520" s="211">
        <v>0</v>
      </c>
      <c r="J1520" s="211">
        <v>454.5</v>
      </c>
      <c r="K1520" s="211">
        <f t="shared" si="483"/>
        <v>23053.56</v>
      </c>
      <c r="L1520" s="211">
        <v>0</v>
      </c>
      <c r="M1520" s="211">
        <v>0</v>
      </c>
      <c r="N1520" s="211">
        <v>0</v>
      </c>
      <c r="O1520" s="211">
        <f>IFERROR(
  IF(LOOKUP(2,1/($R$16:$R1520&lt;&gt;""),$R$16:$R1520)="12.2026",
    VLOOKUP(LOOKUP(2,1/($B$16:$B1520&lt;&gt;""),$B$16:$B1520), [1]Лист1!$C$12:$D$1205, 2, 0),
  IF(LOOKUP(2,1/($R$16:$R1520&lt;&gt;""),$R$16:$R1520)="12.2027",
    VLOOKUP(LOOKUP(2,1/($B$16:$B1520&lt;&gt;""),$B$16:$B1520), [1]Лист1!$C$1209:$D$2016, 2, 0),
  IF(LOOKUP(2,1/($R$16:$R1520&lt;&gt;""),$R$16:$R1520)="12.2028",
    VLOOKUP(LOOKUP(2,1/($B$16:$B1520&lt;&gt;""),$B$16:$B1520), [1]Лист1!$C$2020:$D$2907, 2, 0),
  ""))), "")</f>
        <v>23053.56</v>
      </c>
      <c r="P1520" s="211">
        <f t="shared" si="485"/>
        <v>28.018424890617407</v>
      </c>
      <c r="Q1520" s="211">
        <v>9673</v>
      </c>
      <c r="R1520" s="218" t="s">
        <v>565</v>
      </c>
      <c r="S1520" s="38"/>
      <c r="T1520" s="20"/>
      <c r="U1520" s="20"/>
    </row>
    <row r="1521" spans="1:21" s="21" customFormat="1" ht="30" customHeight="1" x14ac:dyDescent="0.25">
      <c r="A1521" s="212">
        <f>IF(B1521&lt;&gt;"",MAX(A$1:A1520)+1,"")</f>
        <v>1380</v>
      </c>
      <c r="B1521" s="223" t="s">
        <v>1165</v>
      </c>
      <c r="C1521" s="56">
        <v>1959</v>
      </c>
      <c r="D1521" s="212" t="s">
        <v>1844</v>
      </c>
      <c r="E1521" s="213" t="s">
        <v>202</v>
      </c>
      <c r="F1521" s="210">
        <v>2</v>
      </c>
      <c r="G1521" s="210">
        <v>2</v>
      </c>
      <c r="H1521" s="211">
        <v>848.5</v>
      </c>
      <c r="I1521" s="211">
        <v>0</v>
      </c>
      <c r="J1521" s="211">
        <v>467.4</v>
      </c>
      <c r="K1521" s="211">
        <f t="shared" si="483"/>
        <v>23108.63</v>
      </c>
      <c r="L1521" s="211">
        <v>0</v>
      </c>
      <c r="M1521" s="211">
        <v>0</v>
      </c>
      <c r="N1521" s="211">
        <v>0</v>
      </c>
      <c r="O1521" s="211">
        <f>IFERROR(
  IF(LOOKUP(2,1/($R$16:$R1521&lt;&gt;""),$R$16:$R1521)="12.2026",
    VLOOKUP(LOOKUP(2,1/($B$16:$B1521&lt;&gt;""),$B$16:$B1521), [1]Лист1!$C$12:$D$1205, 2, 0),
  IF(LOOKUP(2,1/($R$16:$R1521&lt;&gt;""),$R$16:$R1521)="12.2027",
    VLOOKUP(LOOKUP(2,1/($B$16:$B1521&lt;&gt;""),$B$16:$B1521), [1]Лист1!$C$1209:$D$2016, 2, 0),
  IF(LOOKUP(2,1/($R$16:$R1521&lt;&gt;""),$R$16:$R1521)="12.2028",
    VLOOKUP(LOOKUP(2,1/($B$16:$B1521&lt;&gt;""),$B$16:$B1521), [1]Лист1!$C$2020:$D$2907, 2, 0),
  ""))), "")</f>
        <v>23108.63</v>
      </c>
      <c r="P1521" s="211">
        <f t="shared" si="485"/>
        <v>27.23468473777254</v>
      </c>
      <c r="Q1521" s="211">
        <v>9673</v>
      </c>
      <c r="R1521" s="218" t="s">
        <v>565</v>
      </c>
      <c r="S1521" s="38"/>
      <c r="T1521" s="20"/>
      <c r="U1521" s="20"/>
    </row>
    <row r="1522" spans="1:21" ht="30" customHeight="1" x14ac:dyDescent="0.25">
      <c r="A1522" s="212">
        <f>IF(B1522&lt;&gt;"",MAX(A$1:A1521)+1,"")</f>
        <v>1381</v>
      </c>
      <c r="B1522" s="223" t="s">
        <v>1158</v>
      </c>
      <c r="C1522" s="56">
        <v>1958</v>
      </c>
      <c r="D1522" s="212" t="s">
        <v>1844</v>
      </c>
      <c r="E1522" s="213" t="s">
        <v>202</v>
      </c>
      <c r="F1522" s="210">
        <v>2</v>
      </c>
      <c r="G1522" s="210">
        <v>2</v>
      </c>
      <c r="H1522" s="211">
        <v>830</v>
      </c>
      <c r="I1522" s="211">
        <v>0</v>
      </c>
      <c r="J1522" s="211">
        <v>456</v>
      </c>
      <c r="K1522" s="211">
        <f t="shared" si="483"/>
        <v>22899.25</v>
      </c>
      <c r="L1522" s="211">
        <v>0</v>
      </c>
      <c r="M1522" s="211">
        <v>0</v>
      </c>
      <c r="N1522" s="211">
        <v>0</v>
      </c>
      <c r="O1522" s="211">
        <f>IFERROR(
  IF(LOOKUP(2,1/($R$16:$R1522&lt;&gt;""),$R$16:$R1522)="12.2026",
    VLOOKUP(LOOKUP(2,1/($B$16:$B1522&lt;&gt;""),$B$16:$B1522), [1]Лист1!$C$12:$D$1205, 2, 0),
  IF(LOOKUP(2,1/($R$16:$R1522&lt;&gt;""),$R$16:$R1522)="12.2027",
    VLOOKUP(LOOKUP(2,1/($B$16:$B1522&lt;&gt;""),$B$16:$B1522), [1]Лист1!$C$1209:$D$2016, 2, 0),
  IF(LOOKUP(2,1/($R$16:$R1522&lt;&gt;""),$R$16:$R1522)="12.2028",
    VLOOKUP(LOOKUP(2,1/($B$16:$B1522&lt;&gt;""),$B$16:$B1522), [1]Лист1!$C$2020:$D$2907, 2, 0),
  ""))), "")</f>
        <v>22899.25</v>
      </c>
      <c r="P1522" s="211">
        <f t="shared" si="484"/>
        <v>27.589457831325301</v>
      </c>
      <c r="Q1522" s="211">
        <v>9673</v>
      </c>
      <c r="R1522" s="218" t="s">
        <v>565</v>
      </c>
    </row>
    <row r="1523" spans="1:21" ht="30" customHeight="1" x14ac:dyDescent="0.25">
      <c r="A1523" s="212">
        <f>IF(B1523&lt;&gt;"",MAX(A$1:A1522)+1,"")</f>
        <v>1382</v>
      </c>
      <c r="B1523" s="223" t="s">
        <v>1159</v>
      </c>
      <c r="C1523" s="56">
        <v>1958</v>
      </c>
      <c r="D1523" s="212" t="s">
        <v>1844</v>
      </c>
      <c r="E1523" s="213" t="s">
        <v>202</v>
      </c>
      <c r="F1523" s="210">
        <v>2</v>
      </c>
      <c r="G1523" s="210">
        <v>2</v>
      </c>
      <c r="H1523" s="211">
        <v>824.6</v>
      </c>
      <c r="I1523" s="211">
        <v>0</v>
      </c>
      <c r="J1523" s="211">
        <v>455.6</v>
      </c>
      <c r="K1523" s="211">
        <f t="shared" si="483"/>
        <v>23053.56</v>
      </c>
      <c r="L1523" s="211">
        <v>0</v>
      </c>
      <c r="M1523" s="211">
        <v>0</v>
      </c>
      <c r="N1523" s="211">
        <v>0</v>
      </c>
      <c r="O1523" s="211">
        <f>IFERROR(
  IF(LOOKUP(2,1/($R$16:$R1523&lt;&gt;""),$R$16:$R1523)="12.2026",
    VLOOKUP(LOOKUP(2,1/($B$16:$B1523&lt;&gt;""),$B$16:$B1523), [1]Лист1!$C$12:$D$1205, 2, 0),
  IF(LOOKUP(2,1/($R$16:$R1523&lt;&gt;""),$R$16:$R1523)="12.2027",
    VLOOKUP(LOOKUP(2,1/($B$16:$B1523&lt;&gt;""),$B$16:$B1523), [1]Лист1!$C$1209:$D$2016, 2, 0),
  IF(LOOKUP(2,1/($R$16:$R1523&lt;&gt;""),$R$16:$R1523)="12.2028",
    VLOOKUP(LOOKUP(2,1/($B$16:$B1523&lt;&gt;""),$B$16:$B1523), [1]Лист1!$C$2020:$D$2907, 2, 0),
  ""))), "")</f>
        <v>23053.56</v>
      </c>
      <c r="P1523" s="211">
        <f t="shared" si="484"/>
        <v>27.957264128062093</v>
      </c>
      <c r="Q1523" s="211">
        <v>9673</v>
      </c>
      <c r="R1523" s="218" t="s">
        <v>565</v>
      </c>
      <c r="S1523" s="49"/>
      <c r="T1523" s="49"/>
      <c r="U1523" s="49"/>
    </row>
    <row r="1524" spans="1:21" s="21" customFormat="1" ht="30" customHeight="1" x14ac:dyDescent="0.25">
      <c r="A1524" s="212">
        <f>IF(B1524&lt;&gt;"",MAX(A$1:A1523)+1,"")</f>
        <v>1383</v>
      </c>
      <c r="B1524" s="223" t="s">
        <v>1160</v>
      </c>
      <c r="C1524" s="56">
        <v>1956</v>
      </c>
      <c r="D1524" s="212" t="s">
        <v>1844</v>
      </c>
      <c r="E1524" s="213" t="s">
        <v>202</v>
      </c>
      <c r="F1524" s="210">
        <v>2</v>
      </c>
      <c r="G1524" s="210">
        <v>2</v>
      </c>
      <c r="H1524" s="211">
        <v>823.1</v>
      </c>
      <c r="I1524" s="211">
        <v>0</v>
      </c>
      <c r="J1524" s="211">
        <v>456</v>
      </c>
      <c r="K1524" s="211">
        <f t="shared" si="483"/>
        <v>22877.21</v>
      </c>
      <c r="L1524" s="211">
        <v>0</v>
      </c>
      <c r="M1524" s="211">
        <v>0</v>
      </c>
      <c r="N1524" s="211">
        <v>0</v>
      </c>
      <c r="O1524" s="211">
        <f>IFERROR(
  IF(LOOKUP(2,1/($R$16:$R1524&lt;&gt;""),$R$16:$R1524)="12.2026",
    VLOOKUP(LOOKUP(2,1/($B$16:$B1524&lt;&gt;""),$B$16:$B1524), [1]Лист1!$C$12:$D$1205, 2, 0),
  IF(LOOKUP(2,1/($R$16:$R1524&lt;&gt;""),$R$16:$R1524)="12.2027",
    VLOOKUP(LOOKUP(2,1/($B$16:$B1524&lt;&gt;""),$B$16:$B1524), [1]Лист1!$C$1209:$D$2016, 2, 0),
  IF(LOOKUP(2,1/($R$16:$R1524&lt;&gt;""),$R$16:$R1524)="12.2028",
    VLOOKUP(LOOKUP(2,1/($B$16:$B1524&lt;&gt;""),$B$16:$B1524), [1]Лист1!$C$2020:$D$2907, 2, 0),
  ""))), "")</f>
        <v>22877.21</v>
      </c>
      <c r="P1524" s="211">
        <f t="shared" si="484"/>
        <v>27.793961851536871</v>
      </c>
      <c r="Q1524" s="211">
        <v>9673</v>
      </c>
      <c r="R1524" s="218" t="s">
        <v>565</v>
      </c>
      <c r="S1524" s="38"/>
      <c r="T1524" s="20"/>
      <c r="U1524" s="20"/>
    </row>
    <row r="1525" spans="1:21" s="21" customFormat="1" ht="30" customHeight="1" x14ac:dyDescent="0.25">
      <c r="A1525" s="212">
        <f>IF(B1525&lt;&gt;"",MAX(A$1:A1524)+1,"")</f>
        <v>1384</v>
      </c>
      <c r="B1525" s="223" t="s">
        <v>1161</v>
      </c>
      <c r="C1525" s="56">
        <v>1956</v>
      </c>
      <c r="D1525" s="212" t="s">
        <v>1844</v>
      </c>
      <c r="E1525" s="213" t="s">
        <v>202</v>
      </c>
      <c r="F1525" s="210">
        <v>2</v>
      </c>
      <c r="G1525" s="210">
        <v>2</v>
      </c>
      <c r="H1525" s="211">
        <v>842.2</v>
      </c>
      <c r="I1525" s="211">
        <v>0</v>
      </c>
      <c r="J1525" s="211">
        <v>455.6</v>
      </c>
      <c r="K1525" s="211">
        <f t="shared" si="483"/>
        <v>23362.080000000002</v>
      </c>
      <c r="L1525" s="211">
        <v>0</v>
      </c>
      <c r="M1525" s="211">
        <v>0</v>
      </c>
      <c r="N1525" s="211">
        <v>0</v>
      </c>
      <c r="O1525" s="211">
        <f>IFERROR(
  IF(LOOKUP(2,1/($R$16:$R1525&lt;&gt;""),$R$16:$R1525)="12.2026",
    VLOOKUP(LOOKUP(2,1/($B$16:$B1525&lt;&gt;""),$B$16:$B1525), [1]Лист1!$C$12:$D$1205, 2, 0),
  IF(LOOKUP(2,1/($R$16:$R1525&lt;&gt;""),$R$16:$R1525)="12.2027",
    VLOOKUP(LOOKUP(2,1/($B$16:$B1525&lt;&gt;""),$B$16:$B1525), [1]Лист1!$C$1209:$D$2016, 2, 0),
  IF(LOOKUP(2,1/($R$16:$R1525&lt;&gt;""),$R$16:$R1525)="12.2028",
    VLOOKUP(LOOKUP(2,1/($B$16:$B1525&lt;&gt;""),$B$16:$B1525), [1]Лист1!$C$2020:$D$2907, 2, 0),
  ""))), "")</f>
        <v>23362.080000000002</v>
      </c>
      <c r="P1525" s="211">
        <f t="shared" si="484"/>
        <v>27.739349323201139</v>
      </c>
      <c r="Q1525" s="211">
        <v>9673</v>
      </c>
      <c r="R1525" s="218" t="s">
        <v>565</v>
      </c>
      <c r="S1525" s="38"/>
      <c r="T1525" s="20"/>
      <c r="U1525" s="20"/>
    </row>
    <row r="1526" spans="1:21" s="21" customFormat="1" ht="30" customHeight="1" x14ac:dyDescent="0.25">
      <c r="A1526" s="212">
        <f>IF(B1526&lt;&gt;"",MAX(A$1:A1525)+1,"")</f>
        <v>1385</v>
      </c>
      <c r="B1526" s="223" t="s">
        <v>363</v>
      </c>
      <c r="C1526" s="212">
        <v>1960</v>
      </c>
      <c r="D1526" s="212" t="s">
        <v>1844</v>
      </c>
      <c r="E1526" s="212" t="s">
        <v>202</v>
      </c>
      <c r="F1526" s="210">
        <v>2</v>
      </c>
      <c r="G1526" s="210">
        <v>2</v>
      </c>
      <c r="H1526" s="211">
        <v>510.6</v>
      </c>
      <c r="I1526" s="211">
        <v>0</v>
      </c>
      <c r="J1526" s="211">
        <v>195.5</v>
      </c>
      <c r="K1526" s="211">
        <f t="shared" ref="K1526:K1550" si="486">SUM(L1526:O1526)</f>
        <v>13310.4</v>
      </c>
      <c r="L1526" s="211">
        <v>0</v>
      </c>
      <c r="M1526" s="211">
        <v>0</v>
      </c>
      <c r="N1526" s="211">
        <v>0</v>
      </c>
      <c r="O1526" s="211">
        <f>IFERROR(
  IF(LOOKUP(2,1/($R$16:$R1526&lt;&gt;""),$R$16:$R1526)="12.2026",
    VLOOKUP(LOOKUP(2,1/($B$16:$B1526&lt;&gt;""),$B$16:$B1526), [1]Лист1!$C$12:$D$1205, 2, 0),
  IF(LOOKUP(2,1/($R$16:$R1526&lt;&gt;""),$R$16:$R1526)="12.2027",
    VLOOKUP(LOOKUP(2,1/($B$16:$B1526&lt;&gt;""),$B$16:$B1526), [1]Лист1!$C$1209:$D$2016, 2, 0),
  IF(LOOKUP(2,1/($R$16:$R1526&lt;&gt;""),$R$16:$R1526)="12.2028",
    VLOOKUP(LOOKUP(2,1/($B$16:$B1526&lt;&gt;""),$B$16:$B1526), [1]Лист1!$C$2020:$D$2907, 2, 0),
  ""))), "")</f>
        <v>13310.4</v>
      </c>
      <c r="P1526" s="211">
        <f t="shared" ref="P1526:P1550" si="487">K1526/H1526</f>
        <v>26.06815511163337</v>
      </c>
      <c r="Q1526" s="211">
        <v>9673</v>
      </c>
      <c r="R1526" s="218" t="s">
        <v>565</v>
      </c>
      <c r="S1526" s="38"/>
      <c r="T1526" s="20"/>
      <c r="U1526" s="20"/>
    </row>
    <row r="1527" spans="1:21" ht="30" customHeight="1" x14ac:dyDescent="0.25">
      <c r="A1527" s="212">
        <f>IF(B1527&lt;&gt;"",MAX(A$1:A1526)+1,"")</f>
        <v>1386</v>
      </c>
      <c r="B1527" s="223" t="s">
        <v>364</v>
      </c>
      <c r="C1527" s="212">
        <v>1960</v>
      </c>
      <c r="D1527" s="212" t="s">
        <v>1844</v>
      </c>
      <c r="E1527" s="212" t="s">
        <v>202</v>
      </c>
      <c r="F1527" s="210">
        <v>2</v>
      </c>
      <c r="G1527" s="210">
        <v>2</v>
      </c>
      <c r="H1527" s="211">
        <v>560.4</v>
      </c>
      <c r="I1527" s="211">
        <v>0</v>
      </c>
      <c r="J1527" s="211">
        <v>195.5</v>
      </c>
      <c r="K1527" s="211">
        <f t="shared" si="486"/>
        <v>13217.77</v>
      </c>
      <c r="L1527" s="211">
        <v>0</v>
      </c>
      <c r="M1527" s="211">
        <v>0</v>
      </c>
      <c r="N1527" s="211">
        <v>0</v>
      </c>
      <c r="O1527" s="211">
        <f>IFERROR(
  IF(LOOKUP(2,1/($R$16:$R1527&lt;&gt;""),$R$16:$R1527)="12.2026",
    VLOOKUP(LOOKUP(2,1/($B$16:$B1527&lt;&gt;""),$B$16:$B1527), [1]Лист1!$C$12:$D$1205, 2, 0),
  IF(LOOKUP(2,1/($R$16:$R1527&lt;&gt;""),$R$16:$R1527)="12.2027",
    VLOOKUP(LOOKUP(2,1/($B$16:$B1527&lt;&gt;""),$B$16:$B1527), [1]Лист1!$C$1209:$D$2016, 2, 0),
  IF(LOOKUP(2,1/($R$16:$R1527&lt;&gt;""),$R$16:$R1527)="12.2028",
    VLOOKUP(LOOKUP(2,1/($B$16:$B1527&lt;&gt;""),$B$16:$B1527), [1]Лист1!$C$2020:$D$2907, 2, 0),
  ""))), "")</f>
        <v>13217.77</v>
      </c>
      <c r="P1527" s="211">
        <f t="shared" si="487"/>
        <v>23.586313347608854</v>
      </c>
      <c r="Q1527" s="211">
        <v>9673</v>
      </c>
      <c r="R1527" s="218" t="s">
        <v>565</v>
      </c>
    </row>
    <row r="1528" spans="1:21" ht="30" customHeight="1" x14ac:dyDescent="0.25">
      <c r="A1528" s="212">
        <f>IF(B1528&lt;&gt;"",MAX(A$1:A1527)+1,"")</f>
        <v>1387</v>
      </c>
      <c r="B1528" s="223" t="s">
        <v>1162</v>
      </c>
      <c r="C1528" s="212">
        <v>1957</v>
      </c>
      <c r="D1528" s="212" t="s">
        <v>1844</v>
      </c>
      <c r="E1528" s="212" t="s">
        <v>202</v>
      </c>
      <c r="F1528" s="210">
        <v>2</v>
      </c>
      <c r="G1528" s="210">
        <v>1</v>
      </c>
      <c r="H1528" s="211">
        <v>320.2</v>
      </c>
      <c r="I1528" s="211">
        <v>0</v>
      </c>
      <c r="J1528" s="211">
        <v>289.5</v>
      </c>
      <c r="K1528" s="211">
        <f t="shared" si="486"/>
        <v>6485.58</v>
      </c>
      <c r="L1528" s="211">
        <v>0</v>
      </c>
      <c r="M1528" s="211">
        <v>0</v>
      </c>
      <c r="N1528" s="211">
        <v>0</v>
      </c>
      <c r="O1528" s="211">
        <f>IFERROR(
  IF(LOOKUP(2,1/($R$16:$R1528&lt;&gt;""),$R$16:$R1528)="12.2026",
    VLOOKUP(LOOKUP(2,1/($B$16:$B1528&lt;&gt;""),$B$16:$B1528), [1]Лист1!$C$12:$D$1205, 2, 0),
  IF(LOOKUP(2,1/($R$16:$R1528&lt;&gt;""),$R$16:$R1528)="12.2027",
    VLOOKUP(LOOKUP(2,1/($B$16:$B1528&lt;&gt;""),$B$16:$B1528), [1]Лист1!$C$1209:$D$2016, 2, 0),
  IF(LOOKUP(2,1/($R$16:$R1528&lt;&gt;""),$R$16:$R1528)="12.2028",
    VLOOKUP(LOOKUP(2,1/($B$16:$B1528&lt;&gt;""),$B$16:$B1528), [1]Лист1!$C$2020:$D$2907, 2, 0),
  ""))), "")</f>
        <v>6485.58</v>
      </c>
      <c r="P1528" s="211">
        <f t="shared" si="487"/>
        <v>20.254778263585258</v>
      </c>
      <c r="Q1528" s="211">
        <v>9673</v>
      </c>
      <c r="R1528" s="218" t="s">
        <v>565</v>
      </c>
      <c r="S1528" s="49"/>
      <c r="T1528" s="49"/>
      <c r="U1528" s="49"/>
    </row>
    <row r="1529" spans="1:21" ht="30" customHeight="1" x14ac:dyDescent="0.25">
      <c r="A1529" s="212">
        <f>IF(B1529&lt;&gt;"",MAX(A$1:A1528)+1,"")</f>
        <v>1388</v>
      </c>
      <c r="B1529" s="58" t="s">
        <v>1166</v>
      </c>
      <c r="C1529" s="213">
        <v>1951</v>
      </c>
      <c r="D1529" s="212" t="s">
        <v>1844</v>
      </c>
      <c r="E1529" s="213" t="s">
        <v>16</v>
      </c>
      <c r="F1529" s="210">
        <v>2</v>
      </c>
      <c r="G1529" s="210">
        <v>2</v>
      </c>
      <c r="H1529" s="211">
        <v>1911.9</v>
      </c>
      <c r="I1529" s="211">
        <v>0</v>
      </c>
      <c r="J1529" s="211">
        <v>845.78</v>
      </c>
      <c r="K1529" s="211">
        <f t="shared" ref="K1529:K1530" si="488">SUM(L1529:O1529)</f>
        <v>42470.52</v>
      </c>
      <c r="L1529" s="211">
        <v>0</v>
      </c>
      <c r="M1529" s="211">
        <v>0</v>
      </c>
      <c r="N1529" s="211">
        <v>0</v>
      </c>
      <c r="O1529" s="211">
        <f>IFERROR(
  IF(LOOKUP(2,1/($R$16:$R1529&lt;&gt;""),$R$16:$R1529)="12.2026",
    VLOOKUP(LOOKUP(2,1/($B$16:$B1529&lt;&gt;""),$B$16:$B1529), [1]Лист1!$C$12:$D$1205, 2, 0),
  IF(LOOKUP(2,1/($R$16:$R1529&lt;&gt;""),$R$16:$R1529)="12.2027",
    VLOOKUP(LOOKUP(2,1/($B$16:$B1529&lt;&gt;""),$B$16:$B1529), [1]Лист1!$C$1209:$D$2016, 2, 0),
  IF(LOOKUP(2,1/($R$16:$R1529&lt;&gt;""),$R$16:$R1529)="12.2028",
    VLOOKUP(LOOKUP(2,1/($B$16:$B1529&lt;&gt;""),$B$16:$B1529), [1]Лист1!$C$2020:$D$2907, 2, 0),
  ""))), "")</f>
        <v>42470.52</v>
      </c>
      <c r="P1529" s="211">
        <f t="shared" ref="P1529:P1530" si="489">K1529/H1529</f>
        <v>22.213776871175266</v>
      </c>
      <c r="Q1529" s="211">
        <v>9673</v>
      </c>
      <c r="R1529" s="218" t="s">
        <v>565</v>
      </c>
    </row>
    <row r="1530" spans="1:21" ht="30" customHeight="1" x14ac:dyDescent="0.25">
      <c r="A1530" s="212">
        <f>IF(B1530&lt;&gt;"",MAX(A$1:A1529)+1,"")</f>
        <v>1389</v>
      </c>
      <c r="B1530" s="58" t="s">
        <v>1167</v>
      </c>
      <c r="C1530" s="213">
        <v>1954</v>
      </c>
      <c r="D1530" s="212" t="s">
        <v>1844</v>
      </c>
      <c r="E1530" s="213" t="s">
        <v>16</v>
      </c>
      <c r="F1530" s="210">
        <v>2</v>
      </c>
      <c r="G1530" s="210">
        <v>2</v>
      </c>
      <c r="H1530" s="211">
        <v>1256.83</v>
      </c>
      <c r="I1530" s="211">
        <v>0</v>
      </c>
      <c r="J1530" s="211">
        <v>646.08000000000004</v>
      </c>
      <c r="K1530" s="211">
        <f t="shared" si="488"/>
        <v>15026.33</v>
      </c>
      <c r="L1530" s="211">
        <v>0</v>
      </c>
      <c r="M1530" s="211">
        <v>0</v>
      </c>
      <c r="N1530" s="211">
        <v>0</v>
      </c>
      <c r="O1530" s="211">
        <f>IFERROR(
  IF(LOOKUP(2,1/($R$16:$R1530&lt;&gt;""),$R$16:$R1530)="12.2026",
    VLOOKUP(LOOKUP(2,1/($B$16:$B1530&lt;&gt;""),$B$16:$B1530), [1]Лист1!$C$12:$D$1205, 2, 0),
  IF(LOOKUP(2,1/($R$16:$R1530&lt;&gt;""),$R$16:$R1530)="12.2027",
    VLOOKUP(LOOKUP(2,1/($B$16:$B1530&lt;&gt;""),$B$16:$B1530), [1]Лист1!$C$1209:$D$2016, 2, 0),
  IF(LOOKUP(2,1/($R$16:$R1530&lt;&gt;""),$R$16:$R1530)="12.2028",
    VLOOKUP(LOOKUP(2,1/($B$16:$B1530&lt;&gt;""),$B$16:$B1530), [1]Лист1!$C$2020:$D$2907, 2, 0),
  ""))), "")</f>
        <v>15026.33</v>
      </c>
      <c r="P1530" s="211">
        <f t="shared" si="489"/>
        <v>11.955737848396362</v>
      </c>
      <c r="Q1530" s="211">
        <v>9673</v>
      </c>
      <c r="R1530" s="218" t="s">
        <v>565</v>
      </c>
      <c r="S1530" s="49"/>
      <c r="T1530" s="49"/>
      <c r="U1530" s="49"/>
    </row>
    <row r="1531" spans="1:21" s="21" customFormat="1" ht="30" customHeight="1" x14ac:dyDescent="0.25">
      <c r="A1531" s="212">
        <f>IF(B1531&lt;&gt;"",MAX(A$1:A1530)+1,"")</f>
        <v>1390</v>
      </c>
      <c r="B1531" s="58" t="s">
        <v>1407</v>
      </c>
      <c r="C1531" s="56">
        <v>1961</v>
      </c>
      <c r="D1531" s="212" t="s">
        <v>1844</v>
      </c>
      <c r="E1531" s="212" t="s">
        <v>16</v>
      </c>
      <c r="F1531" s="210">
        <v>4</v>
      </c>
      <c r="G1531" s="210">
        <v>2</v>
      </c>
      <c r="H1531" s="211">
        <v>1412.48</v>
      </c>
      <c r="I1531" s="211">
        <v>0</v>
      </c>
      <c r="J1531" s="211">
        <v>1292.53</v>
      </c>
      <c r="K1531" s="211">
        <f t="shared" si="486"/>
        <v>8695999.6000000015</v>
      </c>
      <c r="L1531" s="211">
        <v>0</v>
      </c>
      <c r="M1531" s="211">
        <v>0</v>
      </c>
      <c r="N1531" s="211">
        <v>0</v>
      </c>
      <c r="O1531" s="211">
        <f>IFERROR(
  IF(LOOKUP(2,1/($R$16:$R1531&lt;&gt;""),$R$16:$R1531)="12.2026",
    VLOOKUP(LOOKUP(2,1/($B$16:$B1531&lt;&gt;""),$B$16:$B1531), [1]Лист1!$C$12:$D$1205, 2, 0),
  IF(LOOKUP(2,1/($R$16:$R1531&lt;&gt;""),$R$16:$R1531)="12.2027",
    VLOOKUP(LOOKUP(2,1/($B$16:$B1531&lt;&gt;""),$B$16:$B1531), [1]Лист1!$C$1209:$D$2016, 2, 0),
  IF(LOOKUP(2,1/($R$16:$R1531&lt;&gt;""),$R$16:$R1531)="12.2028",
    VLOOKUP(LOOKUP(2,1/($B$16:$B1531&lt;&gt;""),$B$16:$B1531), [1]Лист1!$C$2020:$D$2907, 2, 0),
  ""))), "")</f>
        <v>8695999.6000000015</v>
      </c>
      <c r="P1531" s="211">
        <f t="shared" si="487"/>
        <v>6156.5470661531499</v>
      </c>
      <c r="Q1531" s="211">
        <v>9673</v>
      </c>
      <c r="R1531" s="218" t="s">
        <v>564</v>
      </c>
      <c r="S1531" s="38"/>
      <c r="T1531" s="20"/>
      <c r="U1531" s="20"/>
    </row>
    <row r="1532" spans="1:21" s="21" customFormat="1" ht="30" customHeight="1" x14ac:dyDescent="0.25">
      <c r="A1532" s="212">
        <f>IF(B1532&lt;&gt;"",MAX(A$1:A1531)+1,"")</f>
        <v>1391</v>
      </c>
      <c r="B1532" s="58" t="s">
        <v>203</v>
      </c>
      <c r="C1532" s="213">
        <v>1964</v>
      </c>
      <c r="D1532" s="212" t="s">
        <v>1844</v>
      </c>
      <c r="E1532" s="213" t="s">
        <v>16</v>
      </c>
      <c r="F1532" s="210">
        <v>4</v>
      </c>
      <c r="G1532" s="210">
        <v>2</v>
      </c>
      <c r="H1532" s="211">
        <v>1447.65</v>
      </c>
      <c r="I1532" s="211">
        <v>0</v>
      </c>
      <c r="J1532" s="211">
        <v>1330.5</v>
      </c>
      <c r="K1532" s="211">
        <f t="shared" si="486"/>
        <v>9636893.6000000015</v>
      </c>
      <c r="L1532" s="211">
        <v>0</v>
      </c>
      <c r="M1532" s="211">
        <v>0</v>
      </c>
      <c r="N1532" s="211">
        <v>0</v>
      </c>
      <c r="O1532" s="211">
        <f>IFERROR(
  IF(LOOKUP(2,1/($R$16:$R1532&lt;&gt;""),$R$16:$R1532)="12.2026",
    VLOOKUP(LOOKUP(2,1/($B$16:$B1532&lt;&gt;""),$B$16:$B1532), [1]Лист1!$C$12:$D$1205, 2, 0),
  IF(LOOKUP(2,1/($R$16:$R1532&lt;&gt;""),$R$16:$R1532)="12.2027",
    VLOOKUP(LOOKUP(2,1/($B$16:$B1532&lt;&gt;""),$B$16:$B1532), [1]Лист1!$C$1209:$D$2016, 2, 0),
  IF(LOOKUP(2,1/($R$16:$R1532&lt;&gt;""),$R$16:$R1532)="12.2028",
    VLOOKUP(LOOKUP(2,1/($B$16:$B1532&lt;&gt;""),$B$16:$B1532), [1]Лист1!$C$2020:$D$2907, 2, 0),
  ""))), "")</f>
        <v>9636893.6000000015</v>
      </c>
      <c r="P1532" s="211">
        <f t="shared" si="487"/>
        <v>6656.9223223845547</v>
      </c>
      <c r="Q1532" s="211">
        <v>9673</v>
      </c>
      <c r="R1532" s="218" t="s">
        <v>564</v>
      </c>
      <c r="S1532" s="38"/>
      <c r="T1532" s="20"/>
      <c r="U1532" s="20"/>
    </row>
    <row r="1533" spans="1:21" s="21" customFormat="1" ht="30" customHeight="1" x14ac:dyDescent="0.25">
      <c r="A1533" s="212">
        <f>IF(B1533&lt;&gt;"",MAX(A$1:A1532)+1,"")</f>
        <v>1392</v>
      </c>
      <c r="B1533" s="223" t="s">
        <v>204</v>
      </c>
      <c r="C1533" s="213">
        <v>1967</v>
      </c>
      <c r="D1533" s="212" t="s">
        <v>1844</v>
      </c>
      <c r="E1533" s="213" t="s">
        <v>16</v>
      </c>
      <c r="F1533" s="210">
        <v>5</v>
      </c>
      <c r="G1533" s="210">
        <v>2</v>
      </c>
      <c r="H1533" s="211">
        <v>2341.6999999999998</v>
      </c>
      <c r="I1533" s="211">
        <v>90.5</v>
      </c>
      <c r="J1533" s="211">
        <v>1716.8</v>
      </c>
      <c r="K1533" s="211">
        <f t="shared" ref="K1533" si="490">SUM(L1533:O1533)</f>
        <v>13317551.499999998</v>
      </c>
      <c r="L1533" s="211">
        <v>0</v>
      </c>
      <c r="M1533" s="211">
        <v>0</v>
      </c>
      <c r="N1533" s="211">
        <v>0</v>
      </c>
      <c r="O1533" s="211">
        <f>IFERROR(
  IF(LOOKUP(2,1/($R$16:$R1533&lt;&gt;""),$R$16:$R1533)="12.2026",
    VLOOKUP(LOOKUP(2,1/($B$16:$B1533&lt;&gt;""),$B$16:$B1533), [1]Лист1!$C$12:$D$1205, 2, 0),
  IF(LOOKUP(2,1/($R$16:$R1533&lt;&gt;""),$R$16:$R1533)="12.2027",
    VLOOKUP(LOOKUP(2,1/($B$16:$B1533&lt;&gt;""),$B$16:$B1533), [1]Лист1!$C$1209:$D$2016, 2, 0),
  IF(LOOKUP(2,1/($R$16:$R1533&lt;&gt;""),$R$16:$R1533)="12.2028",
    VLOOKUP(LOOKUP(2,1/($B$16:$B1533&lt;&gt;""),$B$16:$B1533), [1]Лист1!$C$2020:$D$2907, 2, 0),
  ""))), "")</f>
        <v>13317551.499999998</v>
      </c>
      <c r="P1533" s="211">
        <f t="shared" ref="P1533" si="491">K1533/H1533</f>
        <v>5687.129649400008</v>
      </c>
      <c r="Q1533" s="211">
        <v>9673</v>
      </c>
      <c r="R1533" s="218" t="s">
        <v>564</v>
      </c>
      <c r="S1533" s="38"/>
      <c r="T1533" s="20"/>
      <c r="U1533" s="20"/>
    </row>
    <row r="1534" spans="1:21" s="21" customFormat="1" ht="30" customHeight="1" x14ac:dyDescent="0.25">
      <c r="A1534" s="309">
        <f>IF(B1534&lt;&gt;"",MAX(A$1:A1533)+1,"")</f>
        <v>1393</v>
      </c>
      <c r="B1534" s="317" t="s">
        <v>2617</v>
      </c>
      <c r="C1534" s="313">
        <v>1960</v>
      </c>
      <c r="D1534" s="309" t="s">
        <v>1844</v>
      </c>
      <c r="E1534" s="313" t="s">
        <v>16</v>
      </c>
      <c r="F1534" s="307">
        <v>4</v>
      </c>
      <c r="G1534" s="307">
        <v>2</v>
      </c>
      <c r="H1534" s="311">
        <v>1846.5</v>
      </c>
      <c r="I1534" s="311">
        <v>0</v>
      </c>
      <c r="J1534" s="311">
        <v>1296.2</v>
      </c>
      <c r="K1534" s="211">
        <f t="shared" ref="K1534" si="492">SUM(L1534:O1534)</f>
        <v>150833.59</v>
      </c>
      <c r="L1534" s="211">
        <v>0</v>
      </c>
      <c r="M1534" s="211">
        <v>0</v>
      </c>
      <c r="N1534" s="211">
        <v>0</v>
      </c>
      <c r="O1534" s="211">
        <f>IFERROR(
  IF(LOOKUP(2,1/($R$16:$R1534&lt;&gt;""),$R$16:$R1534)="12.2026",
    VLOOKUP(LOOKUP(2,1/($B$16:$B1534&lt;&gt;""),$B$16:$B1534), [1]Лист1!$C$12:$D$1205, 2, 0),
  IF(LOOKUP(2,1/($R$16:$R1534&lt;&gt;""),$R$16:$R1534)="12.2027",
    VLOOKUP(LOOKUP(2,1/($B$16:$B1534&lt;&gt;""),$B$16:$B1534), [1]Лист1!$C$1209:$D$2016, 2, 0),
  IF(LOOKUP(2,1/($R$16:$R1534&lt;&gt;""),$R$16:$R1534)="12.2028",
    VLOOKUP(LOOKUP(2,1/($B$16:$B1534&lt;&gt;""),$B$16:$B1534), [1]Лист1!$C$2020:$D$2907, 2, 0),
  ""))), "")</f>
        <v>150833.59</v>
      </c>
      <c r="P1534" s="211">
        <f t="shared" ref="P1534" si="493">K1534/H1534</f>
        <v>81.686211751963171</v>
      </c>
      <c r="Q1534" s="211">
        <v>9673</v>
      </c>
      <c r="R1534" s="218" t="s">
        <v>565</v>
      </c>
      <c r="S1534" s="38"/>
      <c r="T1534" s="20"/>
      <c r="U1534" s="20"/>
    </row>
    <row r="1535" spans="1:21" s="21" customFormat="1" ht="30" customHeight="1" x14ac:dyDescent="0.25">
      <c r="A1535" s="310"/>
      <c r="B1535" s="318"/>
      <c r="C1535" s="314"/>
      <c r="D1535" s="310"/>
      <c r="E1535" s="314"/>
      <c r="F1535" s="308"/>
      <c r="G1535" s="308"/>
      <c r="H1535" s="312"/>
      <c r="I1535" s="312"/>
      <c r="J1535" s="312"/>
      <c r="K1535" s="211">
        <f t="shared" si="486"/>
        <v>646275</v>
      </c>
      <c r="L1535" s="211">
        <v>0</v>
      </c>
      <c r="M1535" s="211">
        <v>0</v>
      </c>
      <c r="N1535" s="211">
        <v>0</v>
      </c>
      <c r="O1535" s="211">
        <f>IFERROR(
  IF(LOOKUP(2,1/($R$16:$R1535&lt;&gt;""),$R$16:$R1535)="12.2026",
    VLOOKUP(LOOKUP(2,1/($B$16:$B1535&lt;&gt;""),$B$16:$B1535), [1]Лист1!$C$12:$D$1205, 2, 0),
  IF(LOOKUP(2,1/($R$16:$R1535&lt;&gt;""),$R$16:$R1535)="12.2027",
    VLOOKUP(LOOKUP(2,1/($B$16:$B1535&lt;&gt;""),$B$16:$B1535), [1]Лист1!$C$1209:$D$2016, 2, 0),
  IF(LOOKUP(2,1/($R$16:$R1535&lt;&gt;""),$R$16:$R1535)="12.2028",
    VLOOKUP(LOOKUP(2,1/($B$16:$B1535&lt;&gt;""),$B$16:$B1535), [1]Лист1!$C$2020:$D$2907, 2, 0),
  ""))), "")</f>
        <v>646275</v>
      </c>
      <c r="P1535" s="211">
        <f>K1535/H1534</f>
        <v>350</v>
      </c>
      <c r="Q1535" s="211">
        <v>9673</v>
      </c>
      <c r="R1535" s="218" t="s">
        <v>564</v>
      </c>
      <c r="S1535" s="38"/>
      <c r="T1535" s="20"/>
      <c r="U1535" s="20"/>
    </row>
    <row r="1536" spans="1:21" s="21" customFormat="1" ht="30" customHeight="1" x14ac:dyDescent="0.25">
      <c r="A1536" s="212">
        <f>IF(B1536&lt;&gt;"",MAX(A$1:A1535)+1,"")</f>
        <v>1394</v>
      </c>
      <c r="B1536" s="223" t="s">
        <v>2032</v>
      </c>
      <c r="C1536" s="213" t="s">
        <v>2033</v>
      </c>
      <c r="D1536" s="212" t="s">
        <v>1844</v>
      </c>
      <c r="E1536" s="213" t="s">
        <v>18</v>
      </c>
      <c r="F1536" s="210">
        <v>9</v>
      </c>
      <c r="G1536" s="210">
        <v>5</v>
      </c>
      <c r="H1536" s="211">
        <v>15251.2</v>
      </c>
      <c r="I1536" s="211">
        <v>0</v>
      </c>
      <c r="J1536" s="211">
        <v>10850.3</v>
      </c>
      <c r="K1536" s="211">
        <f t="shared" si="486"/>
        <v>17842560.800000001</v>
      </c>
      <c r="L1536" s="211">
        <v>0</v>
      </c>
      <c r="M1536" s="211">
        <v>0</v>
      </c>
      <c r="N1536" s="211">
        <v>0</v>
      </c>
      <c r="O1536" s="211">
        <f>IFERROR(
  IF(LOOKUP(2,1/($R$16:$R1536&lt;&gt;""),$R$16:$R1536)="12.2026",
    VLOOKUP(LOOKUP(2,1/($B$16:$B1536&lt;&gt;""),$B$16:$B1536), [1]Лист1!$C$12:$D$1205, 2, 0),
  IF(LOOKUP(2,1/($R$16:$R1536&lt;&gt;""),$R$16:$R1536)="12.2027",
    VLOOKUP(LOOKUP(2,1/($B$16:$B1536&lt;&gt;""),$B$16:$B1536), [1]Лист1!$C$1209:$D$2016, 2, 0),
  IF(LOOKUP(2,1/($R$16:$R1536&lt;&gt;""),$R$16:$R1536)="12.2028",
    VLOOKUP(LOOKUP(2,1/($B$16:$B1536&lt;&gt;""),$B$16:$B1536), [1]Лист1!$C$2020:$D$2907, 2, 0),
  ""))), "")</f>
        <v>17842560.800000001</v>
      </c>
      <c r="P1536" s="211">
        <f t="shared" si="487"/>
        <v>1169.9119282417121</v>
      </c>
      <c r="Q1536" s="211">
        <v>9673</v>
      </c>
      <c r="R1536" s="218" t="s">
        <v>564</v>
      </c>
      <c r="S1536" s="38"/>
      <c r="T1536" s="20"/>
      <c r="U1536" s="20"/>
    </row>
    <row r="1537" spans="1:21" s="21" customFormat="1" ht="30" customHeight="1" x14ac:dyDescent="0.25">
      <c r="A1537" s="212">
        <f>IF(B1537&lt;&gt;"",MAX(A$1:A1536)+1,"")</f>
        <v>1395</v>
      </c>
      <c r="B1537" s="223" t="s">
        <v>1523</v>
      </c>
      <c r="C1537" s="213" t="s">
        <v>1826</v>
      </c>
      <c r="D1537" s="212" t="s">
        <v>1844</v>
      </c>
      <c r="E1537" s="213" t="s">
        <v>16</v>
      </c>
      <c r="F1537" s="210">
        <v>5</v>
      </c>
      <c r="G1537" s="210">
        <v>5</v>
      </c>
      <c r="H1537" s="211">
        <v>4412.05</v>
      </c>
      <c r="I1537" s="211">
        <v>0</v>
      </c>
      <c r="J1537" s="211">
        <v>3000</v>
      </c>
      <c r="K1537" s="211">
        <f t="shared" si="486"/>
        <v>33811619.75</v>
      </c>
      <c r="L1537" s="211">
        <v>0</v>
      </c>
      <c r="M1537" s="211">
        <v>0</v>
      </c>
      <c r="N1537" s="211">
        <v>0</v>
      </c>
      <c r="O1537" s="211">
        <f>IFERROR(
  IF(LOOKUP(2,1/($R$16:$R1537&lt;&gt;""),$R$16:$R1537)="12.2026",
    VLOOKUP(LOOKUP(2,1/($B$16:$B1537&lt;&gt;""),$B$16:$B1537), [1]Лист1!$C$12:$D$1205, 2, 0),
  IF(LOOKUP(2,1/($R$16:$R1537&lt;&gt;""),$R$16:$R1537)="12.2027",
    VLOOKUP(LOOKUP(2,1/($B$16:$B1537&lt;&gt;""),$B$16:$B1537), [1]Лист1!$C$1209:$D$2016, 2, 0),
  IF(LOOKUP(2,1/($R$16:$R1537&lt;&gt;""),$R$16:$R1537)="12.2028",
    VLOOKUP(LOOKUP(2,1/($B$16:$B1537&lt;&gt;""),$B$16:$B1537), [1]Лист1!$C$2020:$D$2907, 2, 0),
  ""))), "")</f>
        <v>33811619.75</v>
      </c>
      <c r="P1537" s="211">
        <f t="shared" si="487"/>
        <v>7663.4715721716657</v>
      </c>
      <c r="Q1537" s="211">
        <v>9673</v>
      </c>
      <c r="R1537" s="218" t="s">
        <v>563</v>
      </c>
      <c r="S1537" s="38"/>
      <c r="T1537" s="20"/>
      <c r="U1537" s="20"/>
    </row>
    <row r="1538" spans="1:21" s="21" customFormat="1" ht="30" customHeight="1" x14ac:dyDescent="0.25">
      <c r="A1538" s="212">
        <f>IF(B1538&lt;&gt;"",MAX(A$1:A1537)+1,"")</f>
        <v>1396</v>
      </c>
      <c r="B1538" s="223" t="s">
        <v>1408</v>
      </c>
      <c r="C1538" s="56">
        <v>1961</v>
      </c>
      <c r="D1538" s="212" t="s">
        <v>1844</v>
      </c>
      <c r="E1538" s="212" t="s">
        <v>16</v>
      </c>
      <c r="F1538" s="210">
        <v>4</v>
      </c>
      <c r="G1538" s="210">
        <v>2</v>
      </c>
      <c r="H1538" s="211">
        <v>2276.64</v>
      </c>
      <c r="I1538" s="211">
        <v>0</v>
      </c>
      <c r="J1538" s="211">
        <v>1292</v>
      </c>
      <c r="K1538" s="211">
        <f t="shared" si="486"/>
        <v>80170.27</v>
      </c>
      <c r="L1538" s="211">
        <v>0</v>
      </c>
      <c r="M1538" s="211">
        <v>0</v>
      </c>
      <c r="N1538" s="211">
        <v>0</v>
      </c>
      <c r="O1538" s="211">
        <f>IFERROR(
  IF(LOOKUP(2,1/($R$16:$R1538&lt;&gt;""),$R$16:$R1538)="12.2026",
    VLOOKUP(LOOKUP(2,1/($B$16:$B1538&lt;&gt;""),$B$16:$B1538), [1]Лист1!$C$12:$D$1205, 2, 0),
  IF(LOOKUP(2,1/($R$16:$R1538&lt;&gt;""),$R$16:$R1538)="12.2027",
    VLOOKUP(LOOKUP(2,1/($B$16:$B1538&lt;&gt;""),$B$16:$B1538), [1]Лист1!$C$1209:$D$2016, 2, 0),
  IF(LOOKUP(2,1/($R$16:$R1538&lt;&gt;""),$R$16:$R1538)="12.2028",
    VLOOKUP(LOOKUP(2,1/($B$16:$B1538&lt;&gt;""),$B$16:$B1538), [1]Лист1!$C$2020:$D$2907, 2, 0),
  ""))), "")</f>
        <v>80170.27</v>
      </c>
      <c r="P1538" s="211">
        <f t="shared" si="487"/>
        <v>35.214293871670534</v>
      </c>
      <c r="Q1538" s="211">
        <v>9673</v>
      </c>
      <c r="R1538" s="218" t="s">
        <v>564</v>
      </c>
      <c r="S1538" s="38"/>
      <c r="T1538" s="20"/>
      <c r="U1538" s="20"/>
    </row>
    <row r="1539" spans="1:21" s="21" customFormat="1" ht="30" customHeight="1" x14ac:dyDescent="0.25">
      <c r="A1539" s="212">
        <f>IF(B1539&lt;&gt;"",MAX(A$1:A1538)+1,"")</f>
        <v>1397</v>
      </c>
      <c r="B1539" s="223" t="s">
        <v>1524</v>
      </c>
      <c r="C1539" s="213">
        <v>1971</v>
      </c>
      <c r="D1539" s="212" t="s">
        <v>1844</v>
      </c>
      <c r="E1539" s="213" t="s">
        <v>16</v>
      </c>
      <c r="F1539" s="210">
        <v>9</v>
      </c>
      <c r="G1539" s="210">
        <v>1</v>
      </c>
      <c r="H1539" s="211">
        <v>2861.2</v>
      </c>
      <c r="I1539" s="211">
        <v>229.8</v>
      </c>
      <c r="J1539" s="211">
        <v>1324</v>
      </c>
      <c r="K1539" s="211">
        <f t="shared" ref="K1539:K1540" si="494">SUM(L1539:O1539)</f>
        <v>26232746.670000002</v>
      </c>
      <c r="L1539" s="211">
        <v>0</v>
      </c>
      <c r="M1539" s="211">
        <v>0</v>
      </c>
      <c r="N1539" s="211">
        <v>0</v>
      </c>
      <c r="O1539" s="211">
        <f>IFERROR(
  IF(LOOKUP(2,1/($R$16:$R1539&lt;&gt;""),$R$16:$R1539)="12.2026",
    VLOOKUP(LOOKUP(2,1/($B$16:$B1539&lt;&gt;""),$B$16:$B1539), [1]Лист1!$C$12:$D$1205, 2, 0),
  IF(LOOKUP(2,1/($R$16:$R1539&lt;&gt;""),$R$16:$R1539)="12.2027",
    VLOOKUP(LOOKUP(2,1/($B$16:$B1539&lt;&gt;""),$B$16:$B1539), [1]Лист1!$C$1209:$D$2016, 2, 0),
  IF(LOOKUP(2,1/($R$16:$R1539&lt;&gt;""),$R$16:$R1539)="12.2028",
    VLOOKUP(LOOKUP(2,1/($B$16:$B1539&lt;&gt;""),$B$16:$B1539), [1]Лист1!$C$2020:$D$2907, 2, 0),
  ""))), "")</f>
        <v>26232746.670000002</v>
      </c>
      <c r="P1539" s="211">
        <f t="shared" ref="P1539:P1540" si="495">K1539/H1539</f>
        <v>9168.442146651756</v>
      </c>
      <c r="Q1539" s="211">
        <v>9673</v>
      </c>
      <c r="R1539" s="218" t="s">
        <v>563</v>
      </c>
      <c r="S1539" s="38"/>
      <c r="T1539" s="20"/>
      <c r="U1539" s="20"/>
    </row>
    <row r="1540" spans="1:21" s="21" customFormat="1" ht="30" customHeight="1" x14ac:dyDescent="0.25">
      <c r="A1540" s="212">
        <f>IF(B1540&lt;&gt;"",MAX(A$1:A1539)+1,"")</f>
        <v>1398</v>
      </c>
      <c r="B1540" s="223" t="s">
        <v>1525</v>
      </c>
      <c r="C1540" s="213">
        <v>1971</v>
      </c>
      <c r="D1540" s="212" t="s">
        <v>1844</v>
      </c>
      <c r="E1540" s="213" t="s">
        <v>16</v>
      </c>
      <c r="F1540" s="210">
        <v>9</v>
      </c>
      <c r="G1540" s="210">
        <v>1</v>
      </c>
      <c r="H1540" s="211">
        <v>2471.9</v>
      </c>
      <c r="I1540" s="211">
        <v>20.6</v>
      </c>
      <c r="J1540" s="211">
        <v>1350</v>
      </c>
      <c r="K1540" s="211">
        <f t="shared" si="494"/>
        <v>20850672.5</v>
      </c>
      <c r="L1540" s="211">
        <v>0</v>
      </c>
      <c r="M1540" s="211">
        <v>0</v>
      </c>
      <c r="N1540" s="211">
        <v>0</v>
      </c>
      <c r="O1540" s="211">
        <f>IFERROR(
  IF(LOOKUP(2,1/($R$16:$R1540&lt;&gt;""),$R$16:$R1540)="12.2026",
    VLOOKUP(LOOKUP(2,1/($B$16:$B1540&lt;&gt;""),$B$16:$B1540), [1]Лист1!$C$12:$D$1205, 2, 0),
  IF(LOOKUP(2,1/($R$16:$R1540&lt;&gt;""),$R$16:$R1540)="12.2027",
    VLOOKUP(LOOKUP(2,1/($B$16:$B1540&lt;&gt;""),$B$16:$B1540), [1]Лист1!$C$1209:$D$2016, 2, 0),
  IF(LOOKUP(2,1/($R$16:$R1540&lt;&gt;""),$R$16:$R1540)="12.2028",
    VLOOKUP(LOOKUP(2,1/($B$16:$B1540&lt;&gt;""),$B$16:$B1540), [1]Лист1!$C$2020:$D$2907, 2, 0),
  ""))), "")</f>
        <v>20850672.5</v>
      </c>
      <c r="P1540" s="211">
        <f t="shared" si="495"/>
        <v>8435.0792912334637</v>
      </c>
      <c r="Q1540" s="211">
        <v>9673</v>
      </c>
      <c r="R1540" s="218" t="s">
        <v>563</v>
      </c>
      <c r="S1540" s="38"/>
      <c r="T1540" s="20"/>
      <c r="U1540" s="20"/>
    </row>
    <row r="1541" spans="1:21" ht="30" customHeight="1" x14ac:dyDescent="0.25">
      <c r="A1541" s="309">
        <f>IF(B1541&lt;&gt;"",MAX(A$1:A1540)+1,"")</f>
        <v>1399</v>
      </c>
      <c r="B1541" s="317" t="s">
        <v>205</v>
      </c>
      <c r="C1541" s="309">
        <v>1967</v>
      </c>
      <c r="D1541" s="309" t="s">
        <v>1844</v>
      </c>
      <c r="E1541" s="313" t="s">
        <v>16</v>
      </c>
      <c r="F1541" s="307">
        <v>5</v>
      </c>
      <c r="G1541" s="307">
        <v>4</v>
      </c>
      <c r="H1541" s="311">
        <v>2669.36</v>
      </c>
      <c r="I1541" s="311">
        <v>893.75</v>
      </c>
      <c r="J1541" s="311">
        <v>1775.61</v>
      </c>
      <c r="K1541" s="211">
        <f t="shared" si="486"/>
        <v>7365600</v>
      </c>
      <c r="L1541" s="211">
        <v>0</v>
      </c>
      <c r="M1541" s="211">
        <v>0</v>
      </c>
      <c r="N1541" s="211">
        <v>0</v>
      </c>
      <c r="O1541" s="211">
        <f>IFERROR(
  IF(LOOKUP(2,1/($R$16:$R1541&lt;&gt;""),$R$16:$R1541)="12.2026",
    VLOOKUP(LOOKUP(2,1/($B$16:$B1541&lt;&gt;""),$B$16:$B1541), [1]Лист1!$C$12:$D$1205, 2, 0),
  IF(LOOKUP(2,1/($R$16:$R1541&lt;&gt;""),$R$16:$R1541)="12.2027",
    VLOOKUP(LOOKUP(2,1/($B$16:$B1541&lt;&gt;""),$B$16:$B1541), [1]Лист1!$C$1209:$D$2016, 2, 0),
  IF(LOOKUP(2,1/($R$16:$R1541&lt;&gt;""),$R$16:$R1541)="12.2028",
    VLOOKUP(LOOKUP(2,1/($B$16:$B1541&lt;&gt;""),$B$16:$B1541), [1]Лист1!$C$2020:$D$2907, 2, 0),
  ""))), "")</f>
        <v>7365600</v>
      </c>
      <c r="P1541" s="211">
        <f t="shared" si="487"/>
        <v>2759.3130937752867</v>
      </c>
      <c r="Q1541" s="211">
        <v>9673</v>
      </c>
      <c r="R1541" s="218" t="s">
        <v>565</v>
      </c>
      <c r="S1541" s="48"/>
    </row>
    <row r="1542" spans="1:21" ht="30" customHeight="1" x14ac:dyDescent="0.25">
      <c r="A1542" s="310"/>
      <c r="B1542" s="318"/>
      <c r="C1542" s="310"/>
      <c r="D1542" s="310"/>
      <c r="E1542" s="314"/>
      <c r="F1542" s="308"/>
      <c r="G1542" s="308"/>
      <c r="H1542" s="312"/>
      <c r="I1542" s="312"/>
      <c r="J1542" s="312"/>
      <c r="K1542" s="211">
        <f t="shared" si="486"/>
        <v>19220070.200000003</v>
      </c>
      <c r="L1542" s="211">
        <v>0</v>
      </c>
      <c r="M1542" s="211">
        <v>0</v>
      </c>
      <c r="N1542" s="211">
        <v>0</v>
      </c>
      <c r="O1542" s="211">
        <f>IFERROR(
  IF(LOOKUP(2,1/($R$16:$R1542&lt;&gt;""),$R$16:$R1542)="12.2026",
    VLOOKUP(LOOKUP(2,1/($B$16:$B1542&lt;&gt;""),$B$16:$B1542), [1]Лист1!$C$12:$D$1205, 2, 0),
  IF(LOOKUP(2,1/($R$16:$R1542&lt;&gt;""),$R$16:$R1542)="12.2027",
    VLOOKUP(LOOKUP(2,1/($B$16:$B1542&lt;&gt;""),$B$16:$B1542), [1]Лист1!$C$1209:$D$2016, 2, 0),
  IF(LOOKUP(2,1/($R$16:$R1542&lt;&gt;""),$R$16:$R1542)="12.2028",
    VLOOKUP(LOOKUP(2,1/($B$16:$B1542&lt;&gt;""),$B$16:$B1542), [1]Лист1!$C$2020:$D$2907, 2, 0),
  ""))), "")</f>
        <v>19220070.200000003</v>
      </c>
      <c r="P1542" s="211">
        <f>K1542/H1541</f>
        <v>7200.2540683909256</v>
      </c>
      <c r="Q1542" s="211">
        <v>9673</v>
      </c>
      <c r="R1542" s="218" t="s">
        <v>563</v>
      </c>
      <c r="S1542" s="48"/>
    </row>
    <row r="1543" spans="1:21" s="21" customFormat="1" ht="30" customHeight="1" x14ac:dyDescent="0.25">
      <c r="A1543" s="212">
        <f>IF(B1543&lt;&gt;"",MAX(A$1:A1542)+1,"")</f>
        <v>1400</v>
      </c>
      <c r="B1543" s="223" t="s">
        <v>206</v>
      </c>
      <c r="C1543" s="212">
        <v>1967</v>
      </c>
      <c r="D1543" s="212" t="s">
        <v>1844</v>
      </c>
      <c r="E1543" s="213" t="s">
        <v>16</v>
      </c>
      <c r="F1543" s="210">
        <v>5</v>
      </c>
      <c r="G1543" s="210">
        <v>4</v>
      </c>
      <c r="H1543" s="211">
        <v>3051.1</v>
      </c>
      <c r="I1543" s="211">
        <v>0</v>
      </c>
      <c r="J1543" s="211">
        <v>2662.1</v>
      </c>
      <c r="K1543" s="211">
        <f t="shared" si="486"/>
        <v>22343828</v>
      </c>
      <c r="L1543" s="211">
        <v>0</v>
      </c>
      <c r="M1543" s="211">
        <v>0</v>
      </c>
      <c r="N1543" s="211">
        <v>0</v>
      </c>
      <c r="O1543" s="211">
        <f>IFERROR(
  IF(LOOKUP(2,1/($R$16:$R1543&lt;&gt;""),$R$16:$R1543)="12.2026",
    VLOOKUP(LOOKUP(2,1/($B$16:$B1543&lt;&gt;""),$B$16:$B1543), [1]Лист1!$C$12:$D$1205, 2, 0),
  IF(LOOKUP(2,1/($R$16:$R1543&lt;&gt;""),$R$16:$R1543)="12.2027",
    VLOOKUP(LOOKUP(2,1/($B$16:$B1543&lt;&gt;""),$B$16:$B1543), [1]Лист1!$C$1209:$D$2016, 2, 0),
  IF(LOOKUP(2,1/($R$16:$R1543&lt;&gt;""),$R$16:$R1543)="12.2028",
    VLOOKUP(LOOKUP(2,1/($B$16:$B1543&lt;&gt;""),$B$16:$B1543), [1]Лист1!$C$2020:$D$2907, 2, 0),
  ""))), "")</f>
        <v>22343828</v>
      </c>
      <c r="P1543" s="211">
        <f t="shared" ref="P1543" si="496">K1543/H1543</f>
        <v>7323.2040903280786</v>
      </c>
      <c r="Q1543" s="211">
        <v>9673</v>
      </c>
      <c r="R1543" s="218" t="s">
        <v>564</v>
      </c>
      <c r="S1543" s="38"/>
      <c r="T1543" s="20"/>
      <c r="U1543" s="20"/>
    </row>
    <row r="1544" spans="1:21" ht="30" customHeight="1" x14ac:dyDescent="0.25">
      <c r="A1544" s="212">
        <f>IF(B1544&lt;&gt;"",MAX(A$1:A1543)+1,"")</f>
        <v>1401</v>
      </c>
      <c r="B1544" s="223" t="s">
        <v>1409</v>
      </c>
      <c r="C1544" s="212">
        <v>1968</v>
      </c>
      <c r="D1544" s="212" t="s">
        <v>1844</v>
      </c>
      <c r="E1544" s="213" t="s">
        <v>16</v>
      </c>
      <c r="F1544" s="210">
        <v>5</v>
      </c>
      <c r="G1544" s="210">
        <v>4</v>
      </c>
      <c r="H1544" s="211">
        <v>2884.4</v>
      </c>
      <c r="I1544" s="211">
        <v>0</v>
      </c>
      <c r="J1544" s="211">
        <v>2884.4</v>
      </c>
      <c r="K1544" s="211">
        <f t="shared" si="486"/>
        <v>88702.56</v>
      </c>
      <c r="L1544" s="211">
        <v>0</v>
      </c>
      <c r="M1544" s="211">
        <v>0</v>
      </c>
      <c r="N1544" s="211">
        <v>0</v>
      </c>
      <c r="O1544" s="211">
        <f>IFERROR(
  IF(LOOKUP(2,1/($R$16:$R1544&lt;&gt;""),$R$16:$R1544)="12.2026",
    VLOOKUP(LOOKUP(2,1/($B$16:$B1544&lt;&gt;""),$B$16:$B1544), [1]Лист1!$C$12:$D$1205, 2, 0),
  IF(LOOKUP(2,1/($R$16:$R1544&lt;&gt;""),$R$16:$R1544)="12.2027",
    VLOOKUP(LOOKUP(2,1/($B$16:$B1544&lt;&gt;""),$B$16:$B1544), [1]Лист1!$C$1209:$D$2016, 2, 0),
  IF(LOOKUP(2,1/($R$16:$R1544&lt;&gt;""),$R$16:$R1544)="12.2028",
    VLOOKUP(LOOKUP(2,1/($B$16:$B1544&lt;&gt;""),$B$16:$B1544), [1]Лист1!$C$2020:$D$2907, 2, 0),
  ""))), "")</f>
        <v>88702.56</v>
      </c>
      <c r="P1544" s="211">
        <f t="shared" si="487"/>
        <v>30.752516987935099</v>
      </c>
      <c r="Q1544" s="211">
        <v>9673</v>
      </c>
      <c r="R1544" s="218" t="s">
        <v>564</v>
      </c>
      <c r="S1544" s="49"/>
      <c r="T1544" s="49"/>
      <c r="U1544" s="49"/>
    </row>
    <row r="1545" spans="1:21" s="21" customFormat="1" ht="30" customHeight="1" x14ac:dyDescent="0.25">
      <c r="A1545" s="212">
        <f>IF(B1545&lt;&gt;"",MAX(A$1:A1544)+1,"")</f>
        <v>1402</v>
      </c>
      <c r="B1545" s="223" t="s">
        <v>1410</v>
      </c>
      <c r="C1545" s="213">
        <v>1962</v>
      </c>
      <c r="D1545" s="212" t="s">
        <v>1844</v>
      </c>
      <c r="E1545" s="213" t="s">
        <v>16</v>
      </c>
      <c r="F1545" s="210">
        <v>4</v>
      </c>
      <c r="G1545" s="210">
        <v>3</v>
      </c>
      <c r="H1545" s="211">
        <v>3476.36</v>
      </c>
      <c r="I1545" s="211">
        <v>0</v>
      </c>
      <c r="J1545" s="211">
        <v>1851.36</v>
      </c>
      <c r="K1545" s="211">
        <f t="shared" si="486"/>
        <v>116701.64</v>
      </c>
      <c r="L1545" s="211">
        <v>0</v>
      </c>
      <c r="M1545" s="211">
        <v>0</v>
      </c>
      <c r="N1545" s="211">
        <v>0</v>
      </c>
      <c r="O1545" s="211">
        <f>IFERROR(
  IF(LOOKUP(2,1/($R$16:$R1545&lt;&gt;""),$R$16:$R1545)="12.2026",
    VLOOKUP(LOOKUP(2,1/($B$16:$B1545&lt;&gt;""),$B$16:$B1545), [1]Лист1!$C$12:$D$1205, 2, 0),
  IF(LOOKUP(2,1/($R$16:$R1545&lt;&gt;""),$R$16:$R1545)="12.2027",
    VLOOKUP(LOOKUP(2,1/($B$16:$B1545&lt;&gt;""),$B$16:$B1545), [1]Лист1!$C$1209:$D$2016, 2, 0),
  IF(LOOKUP(2,1/($R$16:$R1545&lt;&gt;""),$R$16:$R1545)="12.2028",
    VLOOKUP(LOOKUP(2,1/($B$16:$B1545&lt;&gt;""),$B$16:$B1545), [1]Лист1!$C$2020:$D$2907, 2, 0),
  ""))), "")</f>
        <v>116701.64</v>
      </c>
      <c r="P1545" s="211">
        <f t="shared" si="487"/>
        <v>33.570067541911655</v>
      </c>
      <c r="Q1545" s="211">
        <v>9673</v>
      </c>
      <c r="R1545" s="218" t="s">
        <v>564</v>
      </c>
      <c r="S1545" s="38"/>
      <c r="T1545" s="20"/>
      <c r="U1545" s="20"/>
    </row>
    <row r="1546" spans="1:21" ht="30" customHeight="1" x14ac:dyDescent="0.25">
      <c r="A1546" s="212">
        <f>IF(B1546&lt;&gt;"",MAX(A$1:A1545)+1,"")</f>
        <v>1403</v>
      </c>
      <c r="B1546" s="223" t="s">
        <v>1168</v>
      </c>
      <c r="C1546" s="56">
        <v>1960</v>
      </c>
      <c r="D1546" s="212" t="s">
        <v>1844</v>
      </c>
      <c r="E1546" s="213" t="s">
        <v>16</v>
      </c>
      <c r="F1546" s="210">
        <v>2</v>
      </c>
      <c r="G1546" s="210">
        <v>2</v>
      </c>
      <c r="H1546" s="211">
        <v>957.2</v>
      </c>
      <c r="I1546" s="211">
        <v>0</v>
      </c>
      <c r="J1546" s="211">
        <v>565.1</v>
      </c>
      <c r="K1546" s="211">
        <f t="shared" si="486"/>
        <v>22743.38</v>
      </c>
      <c r="L1546" s="211">
        <v>0</v>
      </c>
      <c r="M1546" s="211">
        <v>0</v>
      </c>
      <c r="N1546" s="211">
        <v>0</v>
      </c>
      <c r="O1546" s="211">
        <f>IFERROR(
  IF(LOOKUP(2,1/($R$16:$R1546&lt;&gt;""),$R$16:$R1546)="12.2026",
    VLOOKUP(LOOKUP(2,1/($B$16:$B1546&lt;&gt;""),$B$16:$B1546), [1]Лист1!$C$12:$D$1205, 2, 0),
  IF(LOOKUP(2,1/($R$16:$R1546&lt;&gt;""),$R$16:$R1546)="12.2027",
    VLOOKUP(LOOKUP(2,1/($B$16:$B1546&lt;&gt;""),$B$16:$B1546), [1]Лист1!$C$1209:$D$2016, 2, 0),
  IF(LOOKUP(2,1/($R$16:$R1546&lt;&gt;""),$R$16:$R1546)="12.2028",
    VLOOKUP(LOOKUP(2,1/($B$16:$B1546&lt;&gt;""),$B$16:$B1546), [1]Лист1!$C$2020:$D$2907, 2, 0),
  ""))), "")</f>
        <v>22743.38</v>
      </c>
      <c r="P1546" s="211">
        <f t="shared" si="487"/>
        <v>23.760321771834516</v>
      </c>
      <c r="Q1546" s="211">
        <v>9673</v>
      </c>
      <c r="R1546" s="218" t="s">
        <v>565</v>
      </c>
    </row>
    <row r="1547" spans="1:21" s="21" customFormat="1" ht="30" customHeight="1" x14ac:dyDescent="0.25">
      <c r="A1547" s="212">
        <f>IF(B1547&lt;&gt;"",MAX(A$1:A1546)+1,"")</f>
        <v>1404</v>
      </c>
      <c r="B1547" s="223" t="s">
        <v>1169</v>
      </c>
      <c r="C1547" s="56">
        <v>1960</v>
      </c>
      <c r="D1547" s="212" t="s">
        <v>1844</v>
      </c>
      <c r="E1547" s="213" t="s">
        <v>16</v>
      </c>
      <c r="F1547" s="210">
        <v>2</v>
      </c>
      <c r="G1547" s="210">
        <v>2</v>
      </c>
      <c r="H1547" s="211">
        <v>989.9</v>
      </c>
      <c r="I1547" s="211">
        <v>0</v>
      </c>
      <c r="J1547" s="211">
        <v>556.9</v>
      </c>
      <c r="K1547" s="211">
        <f t="shared" si="486"/>
        <v>24873.01</v>
      </c>
      <c r="L1547" s="211">
        <v>0</v>
      </c>
      <c r="M1547" s="211">
        <v>0</v>
      </c>
      <c r="N1547" s="211">
        <v>0</v>
      </c>
      <c r="O1547" s="211">
        <f>IFERROR(
  IF(LOOKUP(2,1/($R$16:$R1547&lt;&gt;""),$R$16:$R1547)="12.2026",
    VLOOKUP(LOOKUP(2,1/($B$16:$B1547&lt;&gt;""),$B$16:$B1547), [1]Лист1!$C$12:$D$1205, 2, 0),
  IF(LOOKUP(2,1/($R$16:$R1547&lt;&gt;""),$R$16:$R1547)="12.2027",
    VLOOKUP(LOOKUP(2,1/($B$16:$B1547&lt;&gt;""),$B$16:$B1547), [1]Лист1!$C$1209:$D$2016, 2, 0),
  IF(LOOKUP(2,1/($R$16:$R1547&lt;&gt;""),$R$16:$R1547)="12.2028",
    VLOOKUP(LOOKUP(2,1/($B$16:$B1547&lt;&gt;""),$B$16:$B1547), [1]Лист1!$C$2020:$D$2907, 2, 0),
  ""))), "")</f>
        <v>24873.01</v>
      </c>
      <c r="P1547" s="211">
        <f t="shared" si="487"/>
        <v>25.126790584907564</v>
      </c>
      <c r="Q1547" s="211">
        <v>9673</v>
      </c>
      <c r="R1547" s="218" t="s">
        <v>565</v>
      </c>
      <c r="S1547" s="38"/>
      <c r="T1547" s="20"/>
      <c r="U1547" s="20"/>
    </row>
    <row r="1548" spans="1:21" ht="30" customHeight="1" x14ac:dyDescent="0.25">
      <c r="A1548" s="212">
        <f>IF(B1548&lt;&gt;"",MAX(A$1:A1547)+1,"")</f>
        <v>1405</v>
      </c>
      <c r="B1548" s="223" t="s">
        <v>1170</v>
      </c>
      <c r="C1548" s="56">
        <v>1958</v>
      </c>
      <c r="D1548" s="212" t="s">
        <v>1844</v>
      </c>
      <c r="E1548" s="213" t="s">
        <v>16</v>
      </c>
      <c r="F1548" s="210">
        <v>2</v>
      </c>
      <c r="G1548" s="210">
        <v>2</v>
      </c>
      <c r="H1548" s="211">
        <v>1001.1</v>
      </c>
      <c r="I1548" s="211">
        <v>0</v>
      </c>
      <c r="J1548" s="211">
        <v>560.79999999999995</v>
      </c>
      <c r="K1548" s="211">
        <f t="shared" si="486"/>
        <v>27009.67</v>
      </c>
      <c r="L1548" s="211">
        <v>0</v>
      </c>
      <c r="M1548" s="211">
        <v>0</v>
      </c>
      <c r="N1548" s="211">
        <v>0</v>
      </c>
      <c r="O1548" s="211">
        <f>IFERROR(
  IF(LOOKUP(2,1/($R$16:$R1548&lt;&gt;""),$R$16:$R1548)="12.2026",
    VLOOKUP(LOOKUP(2,1/($B$16:$B1548&lt;&gt;""),$B$16:$B1548), [1]Лист1!$C$12:$D$1205, 2, 0),
  IF(LOOKUP(2,1/($R$16:$R1548&lt;&gt;""),$R$16:$R1548)="12.2027",
    VLOOKUP(LOOKUP(2,1/($B$16:$B1548&lt;&gt;""),$B$16:$B1548), [1]Лист1!$C$1209:$D$2016, 2, 0),
  IF(LOOKUP(2,1/($R$16:$R1548&lt;&gt;""),$R$16:$R1548)="12.2028",
    VLOOKUP(LOOKUP(2,1/($B$16:$B1548&lt;&gt;""),$B$16:$B1548), [1]Лист1!$C$2020:$D$2907, 2, 0),
  ""))), "")</f>
        <v>27009.67</v>
      </c>
      <c r="P1548" s="211">
        <f t="shared" si="487"/>
        <v>26.97999200879033</v>
      </c>
      <c r="Q1548" s="211">
        <v>9673</v>
      </c>
      <c r="R1548" s="218" t="s">
        <v>565</v>
      </c>
      <c r="S1548" s="49"/>
      <c r="T1548" s="49"/>
      <c r="U1548" s="49"/>
    </row>
    <row r="1549" spans="1:21" s="21" customFormat="1" ht="30" customHeight="1" x14ac:dyDescent="0.25">
      <c r="A1549" s="212">
        <f>IF(B1549&lt;&gt;"",MAX(A$1:A1548)+1,"")</f>
        <v>1406</v>
      </c>
      <c r="B1549" s="223" t="s">
        <v>484</v>
      </c>
      <c r="C1549" s="56">
        <v>1961</v>
      </c>
      <c r="D1549" s="212" t="s">
        <v>1844</v>
      </c>
      <c r="E1549" s="212" t="s">
        <v>16</v>
      </c>
      <c r="F1549" s="210">
        <v>5</v>
      </c>
      <c r="G1549" s="210">
        <v>2</v>
      </c>
      <c r="H1549" s="211">
        <v>2692.89</v>
      </c>
      <c r="I1549" s="211">
        <v>158.69999999999999</v>
      </c>
      <c r="J1549" s="211">
        <v>1374.18</v>
      </c>
      <c r="K1549" s="211">
        <f t="shared" si="486"/>
        <v>10347611.359999999</v>
      </c>
      <c r="L1549" s="211">
        <v>0</v>
      </c>
      <c r="M1549" s="211">
        <v>0</v>
      </c>
      <c r="N1549" s="211">
        <v>0</v>
      </c>
      <c r="O1549" s="211">
        <f>IFERROR(
  IF(LOOKUP(2,1/($R$16:$R1549&lt;&gt;""),$R$16:$R1549)="12.2026",
    VLOOKUP(LOOKUP(2,1/($B$16:$B1549&lt;&gt;""),$B$16:$B1549), [1]Лист1!$C$12:$D$1205, 2, 0),
  IF(LOOKUP(2,1/($R$16:$R1549&lt;&gt;""),$R$16:$R1549)="12.2027",
    VLOOKUP(LOOKUP(2,1/($B$16:$B1549&lt;&gt;""),$B$16:$B1549), [1]Лист1!$C$1209:$D$2016, 2, 0),
  IF(LOOKUP(2,1/($R$16:$R1549&lt;&gt;""),$R$16:$R1549)="12.2028",
    VLOOKUP(LOOKUP(2,1/($B$16:$B1549&lt;&gt;""),$B$16:$B1549), [1]Лист1!$C$2020:$D$2907, 2, 0),
  ""))), "")</f>
        <v>10347611.359999999</v>
      </c>
      <c r="P1549" s="211">
        <f t="shared" si="487"/>
        <v>3842.5674127053089</v>
      </c>
      <c r="Q1549" s="211">
        <v>9673</v>
      </c>
      <c r="R1549" s="218" t="s">
        <v>564</v>
      </c>
      <c r="S1549" s="38"/>
      <c r="T1549" s="20"/>
      <c r="U1549" s="20"/>
    </row>
    <row r="1550" spans="1:21" s="112" customFormat="1" ht="30" customHeight="1" x14ac:dyDescent="0.25">
      <c r="A1550" s="212">
        <f>IF(B1550&lt;&gt;"",MAX(A$1:A1549)+1,"")</f>
        <v>1407</v>
      </c>
      <c r="B1550" s="223" t="s">
        <v>2618</v>
      </c>
      <c r="C1550" s="210">
        <v>1983</v>
      </c>
      <c r="D1550" s="212" t="s">
        <v>1844</v>
      </c>
      <c r="E1550" s="213" t="s">
        <v>16</v>
      </c>
      <c r="F1550" s="238">
        <v>3</v>
      </c>
      <c r="G1550" s="238">
        <v>2</v>
      </c>
      <c r="H1550" s="237">
        <v>2765.63</v>
      </c>
      <c r="I1550" s="160">
        <v>0</v>
      </c>
      <c r="J1550" s="237">
        <v>2765.63</v>
      </c>
      <c r="K1550" s="211">
        <f t="shared" si="486"/>
        <v>460137.63</v>
      </c>
      <c r="L1550" s="211">
        <v>0</v>
      </c>
      <c r="M1550" s="211">
        <v>0</v>
      </c>
      <c r="N1550" s="211">
        <v>0</v>
      </c>
      <c r="O1550" s="211">
        <f>IFERROR(
  IF(LOOKUP(2,1/($R$16:$R1550&lt;&gt;""),$R$16:$R1550)="12.2026",
    VLOOKUP(LOOKUP(2,1/($B$16:$B1550&lt;&gt;""),$B$16:$B1550), [1]Лист1!$C$12:$D$1205, 2, 0),
  IF(LOOKUP(2,1/($R$16:$R1550&lt;&gt;""),$R$16:$R1550)="12.2027",
    VLOOKUP(LOOKUP(2,1/($B$16:$B1550&lt;&gt;""),$B$16:$B1550), [1]Лист1!$C$1209:$D$2016, 2, 0),
  IF(LOOKUP(2,1/($R$16:$R1550&lt;&gt;""),$R$16:$R1550)="12.2028",
    VLOOKUP(LOOKUP(2,1/($B$16:$B1550&lt;&gt;""),$B$16:$B1550), [1]Лист1!$C$2020:$D$2907, 2, 0),
  ""))), "")</f>
        <v>460137.63</v>
      </c>
      <c r="P1550" s="211">
        <f t="shared" si="487"/>
        <v>166.37714734075055</v>
      </c>
      <c r="Q1550" s="211">
        <v>9673</v>
      </c>
      <c r="R1550" s="218" t="s">
        <v>565</v>
      </c>
      <c r="S1550" s="141"/>
      <c r="T1550" s="111"/>
      <c r="U1550" s="111"/>
    </row>
    <row r="1551" spans="1:21" s="21" customFormat="1" ht="30" customHeight="1" x14ac:dyDescent="0.25">
      <c r="A1551" s="285">
        <f>IF(B1551&lt;&gt;"",MAX(A$1:A1550)+1,"")</f>
        <v>1408</v>
      </c>
      <c r="B1551" s="283" t="s">
        <v>1171</v>
      </c>
      <c r="C1551" s="56">
        <v>1958</v>
      </c>
      <c r="D1551" s="285" t="s">
        <v>1844</v>
      </c>
      <c r="E1551" s="284" t="s">
        <v>16</v>
      </c>
      <c r="F1551" s="287">
        <v>2</v>
      </c>
      <c r="G1551" s="287">
        <v>3</v>
      </c>
      <c r="H1551" s="282">
        <v>2340.39</v>
      </c>
      <c r="I1551" s="282">
        <v>0</v>
      </c>
      <c r="J1551" s="282">
        <v>1034.8599999999999</v>
      </c>
      <c r="K1551" s="282">
        <f t="shared" ref="K1551:K1567" si="497">SUM(L1551:O1551)</f>
        <v>4767911.43</v>
      </c>
      <c r="L1551" s="282">
        <v>0</v>
      </c>
      <c r="M1551" s="282">
        <v>0</v>
      </c>
      <c r="N1551" s="282">
        <v>0</v>
      </c>
      <c r="O1551" s="282">
        <f>IFERROR(
  IF(LOOKUP(2,1/($R$16:$R1551&lt;&gt;""),$R$16:$R1551)="12.2026",
    VLOOKUP(LOOKUP(2,1/($B$16:$B1551&lt;&gt;""),$B$16:$B1551), [1]Лист1!$C$12:$D$1205, 2, 0),
  IF(LOOKUP(2,1/($R$16:$R1551&lt;&gt;""),$R$16:$R1551)="12.2027",
    VLOOKUP(LOOKUP(2,1/($B$16:$B1551&lt;&gt;""),$B$16:$B1551), [1]Лист1!$C$1209:$D$2016, 2, 0),
  IF(LOOKUP(2,1/($R$16:$R1551&lt;&gt;""),$R$16:$R1551)="12.2028",
    VLOOKUP(LOOKUP(2,1/($B$16:$B1551&lt;&gt;""),$B$16:$B1551), [1]Лист1!$C$2020:$D$2907, 2, 0),
  ""))), "")</f>
        <v>4767911.43</v>
      </c>
      <c r="P1551" s="282">
        <f t="shared" ref="P1551:P1567" si="498">K1551/H1551</f>
        <v>2037.2294489379974</v>
      </c>
      <c r="Q1551" s="282">
        <v>9673</v>
      </c>
      <c r="R1551" s="294" t="s">
        <v>565</v>
      </c>
      <c r="S1551" s="38"/>
      <c r="T1551" s="20"/>
      <c r="U1551" s="20"/>
    </row>
    <row r="1552" spans="1:21" s="21" customFormat="1" ht="30" customHeight="1" x14ac:dyDescent="0.25">
      <c r="A1552" s="212">
        <f>IF(B1552&lt;&gt;"",MAX(A$1:A1551)+1,"")</f>
        <v>1409</v>
      </c>
      <c r="B1552" s="223" t="s">
        <v>207</v>
      </c>
      <c r="C1552" s="212">
        <v>1950</v>
      </c>
      <c r="D1552" s="212" t="s">
        <v>1844</v>
      </c>
      <c r="E1552" s="212" t="s">
        <v>16</v>
      </c>
      <c r="F1552" s="210">
        <v>2</v>
      </c>
      <c r="G1552" s="210">
        <v>1</v>
      </c>
      <c r="H1552" s="211">
        <v>1246.5999999999999</v>
      </c>
      <c r="I1552" s="211">
        <v>0</v>
      </c>
      <c r="J1552" s="211">
        <v>496.3</v>
      </c>
      <c r="K1552" s="211">
        <f t="shared" si="497"/>
        <v>2484609.7999999998</v>
      </c>
      <c r="L1552" s="211">
        <v>0</v>
      </c>
      <c r="M1552" s="211">
        <v>0</v>
      </c>
      <c r="N1552" s="211">
        <v>0</v>
      </c>
      <c r="O1552" s="211">
        <f>IFERROR(
  IF(LOOKUP(2,1/($R$16:$R1552&lt;&gt;""),$R$16:$R1552)="12.2026",
    VLOOKUP(LOOKUP(2,1/($B$16:$B1552&lt;&gt;""),$B$16:$B1552), [1]Лист1!$C$12:$D$1205, 2, 0),
  IF(LOOKUP(2,1/($R$16:$R1552&lt;&gt;""),$R$16:$R1552)="12.2027",
    VLOOKUP(LOOKUP(2,1/($B$16:$B1552&lt;&gt;""),$B$16:$B1552), [1]Лист1!$C$1209:$D$2016, 2, 0),
  IF(LOOKUP(2,1/($R$16:$R1552&lt;&gt;""),$R$16:$R1552)="12.2028",
    VLOOKUP(LOOKUP(2,1/($B$16:$B1552&lt;&gt;""),$B$16:$B1552), [1]Лист1!$C$2020:$D$2907, 2, 0),
  ""))), "")</f>
        <v>2484609.7999999998</v>
      </c>
      <c r="P1552" s="211">
        <f t="shared" si="498"/>
        <v>1993.1090967431414</v>
      </c>
      <c r="Q1552" s="211">
        <v>9673</v>
      </c>
      <c r="R1552" s="218" t="s">
        <v>564</v>
      </c>
      <c r="S1552" s="38"/>
      <c r="T1552" s="20"/>
      <c r="U1552" s="20"/>
    </row>
    <row r="1553" spans="1:21" s="21" customFormat="1" ht="30" customHeight="1" x14ac:dyDescent="0.25">
      <c r="A1553" s="212">
        <f>IF(B1553&lt;&gt;"",MAX(A$1:A1552)+1,"")</f>
        <v>1410</v>
      </c>
      <c r="B1553" s="223" t="s">
        <v>1172</v>
      </c>
      <c r="C1553" s="213">
        <v>1951</v>
      </c>
      <c r="D1553" s="212" t="s">
        <v>1844</v>
      </c>
      <c r="E1553" s="213" t="s">
        <v>16</v>
      </c>
      <c r="F1553" s="210">
        <v>2</v>
      </c>
      <c r="G1553" s="210">
        <v>1</v>
      </c>
      <c r="H1553" s="211">
        <v>826.6</v>
      </c>
      <c r="I1553" s="211">
        <v>0</v>
      </c>
      <c r="J1553" s="211">
        <v>600.92999999999995</v>
      </c>
      <c r="K1553" s="211">
        <f t="shared" si="497"/>
        <v>13366.63</v>
      </c>
      <c r="L1553" s="211">
        <v>0</v>
      </c>
      <c r="M1553" s="211">
        <v>0</v>
      </c>
      <c r="N1553" s="211">
        <v>0</v>
      </c>
      <c r="O1553" s="211">
        <f>IFERROR(
  IF(LOOKUP(2,1/($R$16:$R1553&lt;&gt;""),$R$16:$R1553)="12.2026",
    VLOOKUP(LOOKUP(2,1/($B$16:$B1553&lt;&gt;""),$B$16:$B1553), [1]Лист1!$C$12:$D$1205, 2, 0),
  IF(LOOKUP(2,1/($R$16:$R1553&lt;&gt;""),$R$16:$R1553)="12.2027",
    VLOOKUP(LOOKUP(2,1/($B$16:$B1553&lt;&gt;""),$B$16:$B1553), [1]Лист1!$C$1209:$D$2016, 2, 0),
  IF(LOOKUP(2,1/($R$16:$R1553&lt;&gt;""),$R$16:$R1553)="12.2028",
    VLOOKUP(LOOKUP(2,1/($B$16:$B1553&lt;&gt;""),$B$16:$B1553), [1]Лист1!$C$2020:$D$2907, 2, 0),
  ""))), "")</f>
        <v>13366.63</v>
      </c>
      <c r="P1553" s="211">
        <f t="shared" si="498"/>
        <v>16.17061456569078</v>
      </c>
      <c r="Q1553" s="211">
        <v>9673</v>
      </c>
      <c r="R1553" s="218" t="s">
        <v>565</v>
      </c>
      <c r="S1553" s="38"/>
      <c r="T1553" s="20"/>
      <c r="U1553" s="20"/>
    </row>
    <row r="1554" spans="1:21" s="21" customFormat="1" ht="30" customHeight="1" x14ac:dyDescent="0.25">
      <c r="A1554" s="309">
        <f>IF(B1554&lt;&gt;"",MAX(A$1:A1553)+1,"")</f>
        <v>1411</v>
      </c>
      <c r="B1554" s="324" t="s">
        <v>2619</v>
      </c>
      <c r="C1554" s="313">
        <v>1954</v>
      </c>
      <c r="D1554" s="309" t="s">
        <v>1844</v>
      </c>
      <c r="E1554" s="313" t="s">
        <v>16</v>
      </c>
      <c r="F1554" s="307">
        <v>3</v>
      </c>
      <c r="G1554" s="307">
        <v>3</v>
      </c>
      <c r="H1554" s="311">
        <v>2714</v>
      </c>
      <c r="I1554" s="311">
        <v>616</v>
      </c>
      <c r="J1554" s="311">
        <v>1863</v>
      </c>
      <c r="K1554" s="211">
        <f t="shared" ref="K1554" si="499">SUM(L1554:O1554)</f>
        <v>162769.23000000001</v>
      </c>
      <c r="L1554" s="211">
        <v>0</v>
      </c>
      <c r="M1554" s="211">
        <v>0</v>
      </c>
      <c r="N1554" s="211">
        <v>0</v>
      </c>
      <c r="O1554" s="211">
        <f>IFERROR(
  IF(LOOKUP(2,1/($R$16:$R1554&lt;&gt;""),$R$16:$R1554)="12.2026",
    VLOOKUP(LOOKUP(2,1/($B$16:$B1554&lt;&gt;""),$B$16:$B1554), [1]Лист1!$C$12:$D$1205, 2, 0),
  IF(LOOKUP(2,1/($R$16:$R1554&lt;&gt;""),$R$16:$R1554)="12.2027",
    VLOOKUP(LOOKUP(2,1/($B$16:$B1554&lt;&gt;""),$B$16:$B1554), [1]Лист1!$C$1209:$D$2016, 2, 0),
  IF(LOOKUP(2,1/($R$16:$R1554&lt;&gt;""),$R$16:$R1554)="12.2028",
    VLOOKUP(LOOKUP(2,1/($B$16:$B1554&lt;&gt;""),$B$16:$B1554), [1]Лист1!$C$2020:$D$2907, 2, 0),
  ""))), "")</f>
        <v>162769.23000000001</v>
      </c>
      <c r="P1554" s="211">
        <f t="shared" ref="P1554" si="500">K1554/H1554</f>
        <v>59.973924097273404</v>
      </c>
      <c r="Q1554" s="211">
        <v>9673</v>
      </c>
      <c r="R1554" s="218" t="s">
        <v>565</v>
      </c>
      <c r="S1554" s="38"/>
      <c r="T1554" s="20"/>
      <c r="U1554" s="20"/>
    </row>
    <row r="1555" spans="1:21" s="21" customFormat="1" ht="30" customHeight="1" x14ac:dyDescent="0.25">
      <c r="A1555" s="310"/>
      <c r="B1555" s="326"/>
      <c r="C1555" s="314"/>
      <c r="D1555" s="310"/>
      <c r="E1555" s="314"/>
      <c r="F1555" s="308"/>
      <c r="G1555" s="308"/>
      <c r="H1555" s="312"/>
      <c r="I1555" s="312"/>
      <c r="J1555" s="312"/>
      <c r="K1555" s="211">
        <f t="shared" si="497"/>
        <v>949900</v>
      </c>
      <c r="L1555" s="211">
        <v>0</v>
      </c>
      <c r="M1555" s="211">
        <v>0</v>
      </c>
      <c r="N1555" s="211">
        <v>0</v>
      </c>
      <c r="O1555" s="211">
        <f>IFERROR(
  IF(LOOKUP(2,1/($R$16:$R1555&lt;&gt;""),$R$16:$R1555)="12.2026",
    VLOOKUP(LOOKUP(2,1/($B$16:$B1555&lt;&gt;""),$B$16:$B1555), [1]Лист1!$C$12:$D$1205, 2, 0),
  IF(LOOKUP(2,1/($R$16:$R1555&lt;&gt;""),$R$16:$R1555)="12.2027",
    VLOOKUP(LOOKUP(2,1/($B$16:$B1555&lt;&gt;""),$B$16:$B1555), [1]Лист1!$C$1209:$D$2016, 2, 0),
  IF(LOOKUP(2,1/($R$16:$R1555&lt;&gt;""),$R$16:$R1555)="12.2028",
    VLOOKUP(LOOKUP(2,1/($B$16:$B1555&lt;&gt;""),$B$16:$B1555), [1]Лист1!$C$2020:$D$2907, 2, 0),
  ""))), "")</f>
        <v>949900</v>
      </c>
      <c r="P1555" s="211">
        <f>K1555/H1554</f>
        <v>350</v>
      </c>
      <c r="Q1555" s="211">
        <v>9673</v>
      </c>
      <c r="R1555" s="218" t="s">
        <v>564</v>
      </c>
      <c r="S1555" s="38"/>
      <c r="T1555" s="20"/>
      <c r="U1555" s="20"/>
    </row>
    <row r="1556" spans="1:21" ht="30" customHeight="1" x14ac:dyDescent="0.25">
      <c r="A1556" s="212">
        <f>IF(B1556&lt;&gt;"",MAX(A$1:A1555)+1,"")</f>
        <v>1412</v>
      </c>
      <c r="B1556" s="58" t="s">
        <v>1412</v>
      </c>
      <c r="C1556" s="56">
        <v>1961</v>
      </c>
      <c r="D1556" s="212" t="s">
        <v>1844</v>
      </c>
      <c r="E1556" s="212" t="s">
        <v>16</v>
      </c>
      <c r="F1556" s="210">
        <v>4</v>
      </c>
      <c r="G1556" s="210">
        <v>2</v>
      </c>
      <c r="H1556" s="211">
        <v>2290.86</v>
      </c>
      <c r="I1556" s="211">
        <v>284.2</v>
      </c>
      <c r="J1556" s="211">
        <v>1073.92</v>
      </c>
      <c r="K1556" s="211">
        <f t="shared" si="497"/>
        <v>78124</v>
      </c>
      <c r="L1556" s="211">
        <v>0</v>
      </c>
      <c r="M1556" s="211">
        <v>0</v>
      </c>
      <c r="N1556" s="211">
        <v>0</v>
      </c>
      <c r="O1556" s="211">
        <f>IFERROR(
  IF(LOOKUP(2,1/($R$16:$R1556&lt;&gt;""),$R$16:$R1556)="12.2026",
    VLOOKUP(LOOKUP(2,1/($B$16:$B1556&lt;&gt;""),$B$16:$B1556), [1]Лист1!$C$12:$D$1205, 2, 0),
  IF(LOOKUP(2,1/($R$16:$R1556&lt;&gt;""),$R$16:$R1556)="12.2027",
    VLOOKUP(LOOKUP(2,1/($B$16:$B1556&lt;&gt;""),$B$16:$B1556), [1]Лист1!$C$1209:$D$2016, 2, 0),
  IF(LOOKUP(2,1/($R$16:$R1556&lt;&gt;""),$R$16:$R1556)="12.2028",
    VLOOKUP(LOOKUP(2,1/($B$16:$B1556&lt;&gt;""),$B$16:$B1556), [1]Лист1!$C$2020:$D$2907, 2, 0),
  ""))), "")</f>
        <v>78124</v>
      </c>
      <c r="P1556" s="211">
        <f t="shared" si="498"/>
        <v>34.102476799106007</v>
      </c>
      <c r="Q1556" s="211">
        <v>9673</v>
      </c>
      <c r="R1556" s="218" t="s">
        <v>564</v>
      </c>
      <c r="S1556" s="49"/>
      <c r="T1556" s="49"/>
      <c r="U1556" s="49"/>
    </row>
    <row r="1557" spans="1:21" s="21" customFormat="1" ht="30" customHeight="1" x14ac:dyDescent="0.25">
      <c r="A1557" s="212">
        <f>IF(B1557&lt;&gt;"",MAX(A$1:A1556)+1,"")</f>
        <v>1413</v>
      </c>
      <c r="B1557" s="58" t="s">
        <v>1174</v>
      </c>
      <c r="C1557" s="56">
        <v>1957</v>
      </c>
      <c r="D1557" s="212" t="s">
        <v>1844</v>
      </c>
      <c r="E1557" s="213" t="s">
        <v>16</v>
      </c>
      <c r="F1557" s="210">
        <v>4</v>
      </c>
      <c r="G1557" s="210">
        <v>3</v>
      </c>
      <c r="H1557" s="211">
        <v>3281.2</v>
      </c>
      <c r="I1557" s="211">
        <v>224.8</v>
      </c>
      <c r="J1557" s="211">
        <v>1919.9</v>
      </c>
      <c r="K1557" s="211">
        <f t="shared" si="497"/>
        <v>102648.08</v>
      </c>
      <c r="L1557" s="211">
        <v>0</v>
      </c>
      <c r="M1557" s="211">
        <v>0</v>
      </c>
      <c r="N1557" s="211">
        <v>0</v>
      </c>
      <c r="O1557" s="211">
        <f>IFERROR(
  IF(LOOKUP(2,1/($R$16:$R1557&lt;&gt;""),$R$16:$R1557)="12.2026",
    VLOOKUP(LOOKUP(2,1/($B$16:$B1557&lt;&gt;""),$B$16:$B1557), [1]Лист1!$C$12:$D$1205, 2, 0),
  IF(LOOKUP(2,1/($R$16:$R1557&lt;&gt;""),$R$16:$R1557)="12.2027",
    VLOOKUP(LOOKUP(2,1/($B$16:$B1557&lt;&gt;""),$B$16:$B1557), [1]Лист1!$C$1209:$D$2016, 2, 0),
  IF(LOOKUP(2,1/($R$16:$R1557&lt;&gt;""),$R$16:$R1557)="12.2028",
    VLOOKUP(LOOKUP(2,1/($B$16:$B1557&lt;&gt;""),$B$16:$B1557), [1]Лист1!$C$2020:$D$2907, 2, 0),
  ""))), "")</f>
        <v>102648.08</v>
      </c>
      <c r="P1557" s="211">
        <f t="shared" si="498"/>
        <v>31.283701084968914</v>
      </c>
      <c r="Q1557" s="211">
        <v>9673</v>
      </c>
      <c r="R1557" s="218" t="s">
        <v>565</v>
      </c>
      <c r="S1557" s="38"/>
      <c r="T1557" s="20"/>
      <c r="U1557" s="20"/>
    </row>
    <row r="1558" spans="1:21" ht="30" customHeight="1" x14ac:dyDescent="0.25">
      <c r="A1558" s="212">
        <f>IF(B1558&lt;&gt;"",MAX(A$1:A1557)+1,"")</f>
        <v>1414</v>
      </c>
      <c r="B1558" s="220" t="s">
        <v>1173</v>
      </c>
      <c r="C1558" s="226">
        <v>1958</v>
      </c>
      <c r="D1558" s="199" t="s">
        <v>1844</v>
      </c>
      <c r="E1558" s="208" t="s">
        <v>16</v>
      </c>
      <c r="F1558" s="190">
        <v>2</v>
      </c>
      <c r="G1558" s="190">
        <v>1</v>
      </c>
      <c r="H1558" s="192">
        <v>499.27</v>
      </c>
      <c r="I1558" s="192">
        <v>0</v>
      </c>
      <c r="J1558" s="192">
        <v>276.47000000000003</v>
      </c>
      <c r="K1558" s="192">
        <f t="shared" ref="K1558:K1559" si="501">SUM(L1558:O1558)</f>
        <v>13488.32</v>
      </c>
      <c r="L1558" s="192">
        <v>0</v>
      </c>
      <c r="M1558" s="192">
        <v>0</v>
      </c>
      <c r="N1558" s="192">
        <v>0</v>
      </c>
      <c r="O1558" s="211">
        <f>IFERROR(
  IF(LOOKUP(2,1/($R$16:$R1558&lt;&gt;""),$R$16:$R1558)="12.2026",
    VLOOKUP(LOOKUP(2,1/($B$16:$B1558&lt;&gt;""),$B$16:$B1558), [1]Лист1!$C$12:$D$1205, 2, 0),
  IF(LOOKUP(2,1/($R$16:$R1558&lt;&gt;""),$R$16:$R1558)="12.2027",
    VLOOKUP(LOOKUP(2,1/($B$16:$B1558&lt;&gt;""),$B$16:$B1558), [1]Лист1!$C$1209:$D$2016, 2, 0),
  IF(LOOKUP(2,1/($R$16:$R1558&lt;&gt;""),$R$16:$R1558)="12.2028",
    VLOOKUP(LOOKUP(2,1/($B$16:$B1558&lt;&gt;""),$B$16:$B1558), [1]Лист1!$C$2020:$D$2907, 2, 0),
  ""))), "")</f>
        <v>13488.32</v>
      </c>
      <c r="P1558" s="192">
        <f t="shared" ref="P1558:P1559" si="502">K1558/H1558</f>
        <v>27.016083481883552</v>
      </c>
      <c r="Q1558" s="192">
        <v>9673</v>
      </c>
      <c r="R1558" s="188" t="s">
        <v>565</v>
      </c>
    </row>
    <row r="1559" spans="1:21" ht="30" customHeight="1" x14ac:dyDescent="0.25">
      <c r="A1559" s="212">
        <f>IF(B1559&lt;&gt;"",MAX(A$1:A1558)+1,"")</f>
        <v>1415</v>
      </c>
      <c r="B1559" s="58" t="s">
        <v>1411</v>
      </c>
      <c r="C1559" s="56">
        <v>1961</v>
      </c>
      <c r="D1559" s="212" t="s">
        <v>1844</v>
      </c>
      <c r="E1559" s="212" t="s">
        <v>16</v>
      </c>
      <c r="F1559" s="210">
        <v>3</v>
      </c>
      <c r="G1559" s="210">
        <v>2</v>
      </c>
      <c r="H1559" s="211">
        <v>1890.98</v>
      </c>
      <c r="I1559" s="211">
        <v>152.78</v>
      </c>
      <c r="J1559" s="211">
        <v>965.68</v>
      </c>
      <c r="K1559" s="211">
        <f t="shared" si="501"/>
        <v>74885.52</v>
      </c>
      <c r="L1559" s="211">
        <v>0</v>
      </c>
      <c r="M1559" s="211">
        <v>0</v>
      </c>
      <c r="N1559" s="211">
        <v>0</v>
      </c>
      <c r="O1559" s="211">
        <f>IFERROR(
  IF(LOOKUP(2,1/($R$16:$R1559&lt;&gt;""),$R$16:$R1559)="12.2026",
    VLOOKUP(LOOKUP(2,1/($B$16:$B1559&lt;&gt;""),$B$16:$B1559), [1]Лист1!$C$12:$D$1205, 2, 0),
  IF(LOOKUP(2,1/($R$16:$R1559&lt;&gt;""),$R$16:$R1559)="12.2027",
    VLOOKUP(LOOKUP(2,1/($B$16:$B1559&lt;&gt;""),$B$16:$B1559), [1]Лист1!$C$1209:$D$2016, 2, 0),
  IF(LOOKUP(2,1/($R$16:$R1559&lt;&gt;""),$R$16:$R1559)="12.2028",
    VLOOKUP(LOOKUP(2,1/($B$16:$B1559&lt;&gt;""),$B$16:$B1559), [1]Лист1!$C$2020:$D$2907, 2, 0),
  ""))), "")</f>
        <v>74885.52</v>
      </c>
      <c r="P1559" s="211">
        <f t="shared" si="502"/>
        <v>39.601434176987595</v>
      </c>
      <c r="Q1559" s="211">
        <v>9673</v>
      </c>
      <c r="R1559" s="218" t="s">
        <v>564</v>
      </c>
    </row>
    <row r="1560" spans="1:21" s="33" customFormat="1" ht="30" customHeight="1" x14ac:dyDescent="0.25">
      <c r="A1560" s="212">
        <f>IF(B1560&lt;&gt;"",MAX(A$1:A1559)+1,"")</f>
        <v>1416</v>
      </c>
      <c r="B1560" s="223" t="s">
        <v>2167</v>
      </c>
      <c r="C1560" s="210">
        <v>1999</v>
      </c>
      <c r="D1560" s="212" t="s">
        <v>1844</v>
      </c>
      <c r="E1560" s="210" t="s">
        <v>16</v>
      </c>
      <c r="F1560" s="210">
        <v>9</v>
      </c>
      <c r="G1560" s="210">
        <v>2</v>
      </c>
      <c r="H1560" s="211">
        <v>5604.1</v>
      </c>
      <c r="I1560" s="211">
        <v>0</v>
      </c>
      <c r="J1560" s="211">
        <v>5131.18</v>
      </c>
      <c r="K1560" s="211">
        <f t="shared" si="497"/>
        <v>6426000</v>
      </c>
      <c r="L1560" s="211">
        <v>0</v>
      </c>
      <c r="M1560" s="211">
        <v>0</v>
      </c>
      <c r="N1560" s="211">
        <v>0</v>
      </c>
      <c r="O1560" s="211">
        <f>IFERROR(
  IF(LOOKUP(2,1/($R$16:$R1560&lt;&gt;""),$R$16:$R1560)="12.2026",
    VLOOKUP(LOOKUP(2,1/($B$16:$B1560&lt;&gt;""),$B$16:$B1560), [1]Лист1!$C$12:$D$1205, 2, 0),
  IF(LOOKUP(2,1/($R$16:$R1560&lt;&gt;""),$R$16:$R1560)="12.2027",
    VLOOKUP(LOOKUP(2,1/($B$16:$B1560&lt;&gt;""),$B$16:$B1560), [1]Лист1!$C$1209:$D$2016, 2, 0),
  IF(LOOKUP(2,1/($R$16:$R1560&lt;&gt;""),$R$16:$R1560)="12.2028",
    VLOOKUP(LOOKUP(2,1/($B$16:$B1560&lt;&gt;""),$B$16:$B1560), [1]Лист1!$C$2020:$D$2907, 2, 0),
  ""))), "")</f>
        <v>6426000</v>
      </c>
      <c r="P1560" s="211">
        <f t="shared" si="498"/>
        <v>1146.6604807194731</v>
      </c>
      <c r="Q1560" s="211">
        <v>9673</v>
      </c>
      <c r="R1560" s="30" t="s">
        <v>565</v>
      </c>
      <c r="S1560" s="32"/>
      <c r="T1560" s="32"/>
      <c r="U1560" s="32"/>
    </row>
    <row r="1561" spans="1:21" s="21" customFormat="1" ht="30" customHeight="1" x14ac:dyDescent="0.25">
      <c r="A1561" s="212">
        <f>IF(B1561&lt;&gt;"",MAX(A$1:A1560)+1,"")</f>
        <v>1417</v>
      </c>
      <c r="B1561" s="58" t="s">
        <v>1175</v>
      </c>
      <c r="C1561" s="213">
        <v>1952</v>
      </c>
      <c r="D1561" s="212" t="s">
        <v>1844</v>
      </c>
      <c r="E1561" s="212" t="s">
        <v>16</v>
      </c>
      <c r="F1561" s="210">
        <v>3</v>
      </c>
      <c r="G1561" s="210">
        <v>3</v>
      </c>
      <c r="H1561" s="211">
        <v>3679.4</v>
      </c>
      <c r="I1561" s="211">
        <v>2131.4</v>
      </c>
      <c r="J1561" s="211">
        <v>1370.5</v>
      </c>
      <c r="K1561" s="211">
        <f t="shared" si="497"/>
        <v>35745.589999999997</v>
      </c>
      <c r="L1561" s="211">
        <v>0</v>
      </c>
      <c r="M1561" s="211">
        <v>0</v>
      </c>
      <c r="N1561" s="211">
        <v>0</v>
      </c>
      <c r="O1561" s="211">
        <f>IFERROR(
  IF(LOOKUP(2,1/($R$16:$R1561&lt;&gt;""),$R$16:$R1561)="12.2026",
    VLOOKUP(LOOKUP(2,1/($B$16:$B1561&lt;&gt;""),$B$16:$B1561), [1]Лист1!$C$12:$D$1205, 2, 0),
  IF(LOOKUP(2,1/($R$16:$R1561&lt;&gt;""),$R$16:$R1561)="12.2027",
    VLOOKUP(LOOKUP(2,1/($B$16:$B1561&lt;&gt;""),$B$16:$B1561), [1]Лист1!$C$1209:$D$2016, 2, 0),
  IF(LOOKUP(2,1/($R$16:$R1561&lt;&gt;""),$R$16:$R1561)="12.2028",
    VLOOKUP(LOOKUP(2,1/($B$16:$B1561&lt;&gt;""),$B$16:$B1561), [1]Лист1!$C$2020:$D$2907, 2, 0),
  ""))), "")</f>
        <v>35745.589999999997</v>
      </c>
      <c r="P1561" s="211">
        <f t="shared" si="498"/>
        <v>9.7150595205740053</v>
      </c>
      <c r="Q1561" s="211">
        <v>9673</v>
      </c>
      <c r="R1561" s="218" t="s">
        <v>565</v>
      </c>
      <c r="S1561" s="38"/>
      <c r="T1561" s="20"/>
      <c r="U1561" s="20"/>
    </row>
    <row r="1562" spans="1:21" s="21" customFormat="1" ht="30" customHeight="1" x14ac:dyDescent="0.25">
      <c r="A1562" s="212">
        <f>IF(B1562&lt;&gt;"",MAX(A$1:A1561)+1,"")</f>
        <v>1418</v>
      </c>
      <c r="B1562" s="58" t="s">
        <v>1176</v>
      </c>
      <c r="C1562" s="213">
        <v>1951</v>
      </c>
      <c r="D1562" s="212" t="s">
        <v>1844</v>
      </c>
      <c r="E1562" s="213" t="s">
        <v>16</v>
      </c>
      <c r="F1562" s="210">
        <v>3</v>
      </c>
      <c r="G1562" s="210">
        <v>3</v>
      </c>
      <c r="H1562" s="211">
        <v>2687.72</v>
      </c>
      <c r="I1562" s="211">
        <v>241.4</v>
      </c>
      <c r="J1562" s="211">
        <v>1632.59</v>
      </c>
      <c r="K1562" s="211">
        <f t="shared" si="497"/>
        <v>31581.84</v>
      </c>
      <c r="L1562" s="211">
        <v>0</v>
      </c>
      <c r="M1562" s="211">
        <v>0</v>
      </c>
      <c r="N1562" s="211">
        <v>0</v>
      </c>
      <c r="O1562" s="211">
        <f>IFERROR(
  IF(LOOKUP(2,1/($R$16:$R1562&lt;&gt;""),$R$16:$R1562)="12.2026",
    VLOOKUP(LOOKUP(2,1/($B$16:$B1562&lt;&gt;""),$B$16:$B1562), [1]Лист1!$C$12:$D$1205, 2, 0),
  IF(LOOKUP(2,1/($R$16:$R1562&lt;&gt;""),$R$16:$R1562)="12.2027",
    VLOOKUP(LOOKUP(2,1/($B$16:$B1562&lt;&gt;""),$B$16:$B1562), [1]Лист1!$C$1209:$D$2016, 2, 0),
  IF(LOOKUP(2,1/($R$16:$R1562&lt;&gt;""),$R$16:$R1562)="12.2028",
    VLOOKUP(LOOKUP(2,1/($B$16:$B1562&lt;&gt;""),$B$16:$B1562), [1]Лист1!$C$2020:$D$2907, 2, 0),
  ""))), "")</f>
        <v>31581.84</v>
      </c>
      <c r="P1562" s="211">
        <f t="shared" si="498"/>
        <v>11.750420430699627</v>
      </c>
      <c r="Q1562" s="211">
        <v>9673</v>
      </c>
      <c r="R1562" s="218" t="s">
        <v>565</v>
      </c>
      <c r="S1562" s="38"/>
      <c r="T1562" s="20"/>
      <c r="U1562" s="20"/>
    </row>
    <row r="1563" spans="1:21" ht="30" customHeight="1" x14ac:dyDescent="0.25">
      <c r="A1563" s="212">
        <f>IF(B1563&lt;&gt;"",MAX(A$1:A1562)+1,"")</f>
        <v>1419</v>
      </c>
      <c r="B1563" s="58" t="s">
        <v>1177</v>
      </c>
      <c r="C1563" s="213">
        <v>1917</v>
      </c>
      <c r="D1563" s="212" t="s">
        <v>1844</v>
      </c>
      <c r="E1563" s="213" t="s">
        <v>16</v>
      </c>
      <c r="F1563" s="210">
        <v>5</v>
      </c>
      <c r="G1563" s="210">
        <v>2</v>
      </c>
      <c r="H1563" s="211">
        <v>3787.03</v>
      </c>
      <c r="I1563" s="211">
        <v>2675.3</v>
      </c>
      <c r="J1563" s="211">
        <v>2246.02</v>
      </c>
      <c r="K1563" s="211">
        <f t="shared" si="497"/>
        <v>28321.96</v>
      </c>
      <c r="L1563" s="211">
        <v>0</v>
      </c>
      <c r="M1563" s="211">
        <v>0</v>
      </c>
      <c r="N1563" s="211">
        <v>0</v>
      </c>
      <c r="O1563" s="211">
        <f>IFERROR(
  IF(LOOKUP(2,1/($R$16:$R1563&lt;&gt;""),$R$16:$R1563)="12.2026",
    VLOOKUP(LOOKUP(2,1/($B$16:$B1563&lt;&gt;""),$B$16:$B1563), [1]Лист1!$C$12:$D$1205, 2, 0),
  IF(LOOKUP(2,1/($R$16:$R1563&lt;&gt;""),$R$16:$R1563)="12.2027",
    VLOOKUP(LOOKUP(2,1/($B$16:$B1563&lt;&gt;""),$B$16:$B1563), [1]Лист1!$C$1209:$D$2016, 2, 0),
  IF(LOOKUP(2,1/($R$16:$R1563&lt;&gt;""),$R$16:$R1563)="12.2028",
    VLOOKUP(LOOKUP(2,1/($B$16:$B1563&lt;&gt;""),$B$16:$B1563), [1]Лист1!$C$2020:$D$2907, 2, 0),
  ""))), "")</f>
        <v>28321.96</v>
      </c>
      <c r="P1563" s="211">
        <f t="shared" si="498"/>
        <v>7.4786732611043476</v>
      </c>
      <c r="Q1563" s="211">
        <v>9673</v>
      </c>
      <c r="R1563" s="218" t="s">
        <v>565</v>
      </c>
    </row>
    <row r="1564" spans="1:21" ht="30" customHeight="1" x14ac:dyDescent="0.25">
      <c r="A1564" s="212">
        <f>IF(B1564&lt;&gt;"",MAX(A$1:A1563)+1,"")</f>
        <v>1420</v>
      </c>
      <c r="B1564" s="58" t="s">
        <v>457</v>
      </c>
      <c r="C1564" s="213">
        <v>1941</v>
      </c>
      <c r="D1564" s="212" t="s">
        <v>1844</v>
      </c>
      <c r="E1564" s="212" t="s">
        <v>16</v>
      </c>
      <c r="F1564" s="210">
        <v>4</v>
      </c>
      <c r="G1564" s="210">
        <v>1</v>
      </c>
      <c r="H1564" s="211">
        <v>1791.6</v>
      </c>
      <c r="I1564" s="211">
        <v>1175.5</v>
      </c>
      <c r="J1564" s="211">
        <v>615.1</v>
      </c>
      <c r="K1564" s="211">
        <f t="shared" si="497"/>
        <v>16325082</v>
      </c>
      <c r="L1564" s="211">
        <v>0</v>
      </c>
      <c r="M1564" s="211">
        <v>0</v>
      </c>
      <c r="N1564" s="211">
        <v>0</v>
      </c>
      <c r="O1564" s="211">
        <f>IFERROR(
  IF(LOOKUP(2,1/($R$16:$R1564&lt;&gt;""),$R$16:$R1564)="12.2026",
    VLOOKUP(LOOKUP(2,1/($B$16:$B1564&lt;&gt;""),$B$16:$B1564), [1]Лист1!$C$12:$D$1205, 2, 0),
  IF(LOOKUP(2,1/($R$16:$R1564&lt;&gt;""),$R$16:$R1564)="12.2027",
    VLOOKUP(LOOKUP(2,1/($B$16:$B1564&lt;&gt;""),$B$16:$B1564), [1]Лист1!$C$1209:$D$2016, 2, 0),
  IF(LOOKUP(2,1/($R$16:$R1564&lt;&gt;""),$R$16:$R1564)="12.2028",
    VLOOKUP(LOOKUP(2,1/($B$16:$B1564&lt;&gt;""),$B$16:$B1564), [1]Лист1!$C$2020:$D$2907, 2, 0),
  ""))), "")</f>
        <v>16325082</v>
      </c>
      <c r="P1564" s="211">
        <f t="shared" si="498"/>
        <v>9112.0127260549234</v>
      </c>
      <c r="Q1564" s="211">
        <v>9673</v>
      </c>
      <c r="R1564" s="218" t="s">
        <v>564</v>
      </c>
      <c r="S1564" s="49"/>
      <c r="T1564" s="49"/>
      <c r="U1564" s="49"/>
    </row>
    <row r="1565" spans="1:21" s="21" customFormat="1" ht="30" customHeight="1" x14ac:dyDescent="0.25">
      <c r="A1565" s="212">
        <f>IF(B1565&lt;&gt;"",MAX(A$1:A1564)+1,"")</f>
        <v>1421</v>
      </c>
      <c r="B1565" s="58" t="s">
        <v>208</v>
      </c>
      <c r="C1565" s="213">
        <v>1963</v>
      </c>
      <c r="D1565" s="212" t="s">
        <v>1844</v>
      </c>
      <c r="E1565" s="213" t="s">
        <v>16</v>
      </c>
      <c r="F1565" s="210">
        <v>4</v>
      </c>
      <c r="G1565" s="210">
        <v>2</v>
      </c>
      <c r="H1565" s="211">
        <v>2274.87</v>
      </c>
      <c r="I1565" s="211">
        <v>176.1</v>
      </c>
      <c r="J1565" s="211">
        <v>1115.8699999999999</v>
      </c>
      <c r="K1565" s="211">
        <f t="shared" si="497"/>
        <v>19999053.649999999</v>
      </c>
      <c r="L1565" s="211">
        <v>0</v>
      </c>
      <c r="M1565" s="211">
        <v>0</v>
      </c>
      <c r="N1565" s="211">
        <v>0</v>
      </c>
      <c r="O1565" s="211">
        <f>IFERROR(
  IF(LOOKUP(2,1/($R$16:$R1565&lt;&gt;""),$R$16:$R1565)="12.2026",
    VLOOKUP(LOOKUP(2,1/($B$16:$B1565&lt;&gt;""),$B$16:$B1565), [1]Лист1!$C$12:$D$1205, 2, 0),
  IF(LOOKUP(2,1/($R$16:$R1565&lt;&gt;""),$R$16:$R1565)="12.2027",
    VLOOKUP(LOOKUP(2,1/($B$16:$B1565&lt;&gt;""),$B$16:$B1565), [1]Лист1!$C$1209:$D$2016, 2, 0),
  IF(LOOKUP(2,1/($R$16:$R1565&lt;&gt;""),$R$16:$R1565)="12.2028",
    VLOOKUP(LOOKUP(2,1/($B$16:$B1565&lt;&gt;""),$B$16:$B1565), [1]Лист1!$C$2020:$D$2907, 2, 0),
  ""))), "")</f>
        <v>19999053.649999999</v>
      </c>
      <c r="P1565" s="211">
        <f t="shared" si="498"/>
        <v>8791.2951729109791</v>
      </c>
      <c r="Q1565" s="211">
        <v>9673</v>
      </c>
      <c r="R1565" s="218" t="s">
        <v>564</v>
      </c>
      <c r="S1565" s="38"/>
      <c r="T1565" s="20"/>
      <c r="U1565" s="20"/>
    </row>
    <row r="1566" spans="1:21" ht="30" customHeight="1" x14ac:dyDescent="0.25">
      <c r="A1566" s="212">
        <f>IF(B1566&lt;&gt;"",MAX(A$1:A1565)+1,"")</f>
        <v>1422</v>
      </c>
      <c r="B1566" s="58" t="s">
        <v>1178</v>
      </c>
      <c r="C1566" s="213">
        <v>1950</v>
      </c>
      <c r="D1566" s="212" t="s">
        <v>1844</v>
      </c>
      <c r="E1566" s="213" t="s">
        <v>16</v>
      </c>
      <c r="F1566" s="210">
        <v>2</v>
      </c>
      <c r="G1566" s="210">
        <v>2</v>
      </c>
      <c r="H1566" s="211">
        <v>1574.43</v>
      </c>
      <c r="I1566" s="211">
        <v>0</v>
      </c>
      <c r="J1566" s="211">
        <v>974.56</v>
      </c>
      <c r="K1566" s="211">
        <f t="shared" si="497"/>
        <v>21585.8</v>
      </c>
      <c r="L1566" s="211">
        <v>0</v>
      </c>
      <c r="M1566" s="211">
        <v>0</v>
      </c>
      <c r="N1566" s="211">
        <v>0</v>
      </c>
      <c r="O1566" s="211">
        <f>IFERROR(
  IF(LOOKUP(2,1/($R$16:$R1566&lt;&gt;""),$R$16:$R1566)="12.2026",
    VLOOKUP(LOOKUP(2,1/($B$16:$B1566&lt;&gt;""),$B$16:$B1566), [1]Лист1!$C$12:$D$1205, 2, 0),
  IF(LOOKUP(2,1/($R$16:$R1566&lt;&gt;""),$R$16:$R1566)="12.2027",
    VLOOKUP(LOOKUP(2,1/($B$16:$B1566&lt;&gt;""),$B$16:$B1566), [1]Лист1!$C$1209:$D$2016, 2, 0),
  IF(LOOKUP(2,1/($R$16:$R1566&lt;&gt;""),$R$16:$R1566)="12.2028",
    VLOOKUP(LOOKUP(2,1/($B$16:$B1566&lt;&gt;""),$B$16:$B1566), [1]Лист1!$C$2020:$D$2907, 2, 0),
  ""))), "")</f>
        <v>21585.8</v>
      </c>
      <c r="P1566" s="211">
        <f t="shared" si="498"/>
        <v>13.710231639386953</v>
      </c>
      <c r="Q1566" s="211">
        <v>9673</v>
      </c>
      <c r="R1566" s="218" t="s">
        <v>565</v>
      </c>
      <c r="S1566" s="49"/>
      <c r="T1566" s="49"/>
      <c r="U1566" s="49"/>
    </row>
    <row r="1567" spans="1:21" s="21" customFormat="1" ht="30" customHeight="1" x14ac:dyDescent="0.25">
      <c r="A1567" s="212">
        <f>IF(B1567&lt;&gt;"",MAX(A$1:A1566)+1,"")</f>
        <v>1423</v>
      </c>
      <c r="B1567" s="58" t="s">
        <v>1179</v>
      </c>
      <c r="C1567" s="213">
        <v>1951</v>
      </c>
      <c r="D1567" s="212" t="s">
        <v>1844</v>
      </c>
      <c r="E1567" s="213" t="s">
        <v>16</v>
      </c>
      <c r="F1567" s="210">
        <v>3</v>
      </c>
      <c r="G1567" s="210">
        <v>3</v>
      </c>
      <c r="H1567" s="211">
        <v>1876.99</v>
      </c>
      <c r="I1567" s="211">
        <v>60.6</v>
      </c>
      <c r="J1567" s="211">
        <v>1806.76</v>
      </c>
      <c r="K1567" s="211">
        <f t="shared" si="497"/>
        <v>38331.949999999997</v>
      </c>
      <c r="L1567" s="211">
        <v>0</v>
      </c>
      <c r="M1567" s="211">
        <v>0</v>
      </c>
      <c r="N1567" s="211">
        <v>0</v>
      </c>
      <c r="O1567" s="211">
        <f>IFERROR(
  IF(LOOKUP(2,1/($R$16:$R1567&lt;&gt;""),$R$16:$R1567)="12.2026",
    VLOOKUP(LOOKUP(2,1/($B$16:$B1567&lt;&gt;""),$B$16:$B1567), [1]Лист1!$C$12:$D$1205, 2, 0),
  IF(LOOKUP(2,1/($R$16:$R1567&lt;&gt;""),$R$16:$R1567)="12.2027",
    VLOOKUP(LOOKUP(2,1/($B$16:$B1567&lt;&gt;""),$B$16:$B1567), [1]Лист1!$C$1209:$D$2016, 2, 0),
  IF(LOOKUP(2,1/($R$16:$R1567&lt;&gt;""),$R$16:$R1567)="12.2028",
    VLOOKUP(LOOKUP(2,1/($B$16:$B1567&lt;&gt;""),$B$16:$B1567), [1]Лист1!$C$2020:$D$2907, 2, 0),
  ""))), "")</f>
        <v>38331.949999999997</v>
      </c>
      <c r="P1567" s="211">
        <f t="shared" si="498"/>
        <v>20.422032083282275</v>
      </c>
      <c r="Q1567" s="211">
        <v>9673</v>
      </c>
      <c r="R1567" s="218" t="s">
        <v>565</v>
      </c>
      <c r="S1567" s="38"/>
      <c r="T1567" s="20"/>
      <c r="U1567" s="20"/>
    </row>
    <row r="1568" spans="1:21" s="21" customFormat="1" ht="30" customHeight="1" x14ac:dyDescent="0.25">
      <c r="A1568" s="309">
        <f>IF(B1568&lt;&gt;"",MAX(A$1:A1567)+1,"")</f>
        <v>1424</v>
      </c>
      <c r="B1568" s="324" t="s">
        <v>209</v>
      </c>
      <c r="C1568" s="313">
        <v>1962</v>
      </c>
      <c r="D1568" s="309" t="s">
        <v>1844</v>
      </c>
      <c r="E1568" s="313" t="s">
        <v>16</v>
      </c>
      <c r="F1568" s="307">
        <v>4</v>
      </c>
      <c r="G1568" s="307">
        <v>2</v>
      </c>
      <c r="H1568" s="311">
        <v>2214.06</v>
      </c>
      <c r="I1568" s="311">
        <v>0</v>
      </c>
      <c r="J1568" s="311">
        <v>1242.1600000000001</v>
      </c>
      <c r="K1568" s="211">
        <f t="shared" ref="K1568:K1577" si="503">SUM(L1568:O1568)</f>
        <v>4609979</v>
      </c>
      <c r="L1568" s="211">
        <v>0</v>
      </c>
      <c r="M1568" s="211">
        <v>0</v>
      </c>
      <c r="N1568" s="211">
        <v>0</v>
      </c>
      <c r="O1568" s="211">
        <f>IFERROR(
  IF(LOOKUP(2,1/($R$16:$R1568&lt;&gt;""),$R$16:$R1568)="12.2026",
    VLOOKUP(LOOKUP(2,1/($B$16:$B1568&lt;&gt;""),$B$16:$B1568), [1]Лист1!$C$12:$D$1205, 2, 0),
  IF(LOOKUP(2,1/($R$16:$R1568&lt;&gt;""),$R$16:$R1568)="12.2027",
    VLOOKUP(LOOKUP(2,1/($B$16:$B1568&lt;&gt;""),$B$16:$B1568), [1]Лист1!$C$1209:$D$2016, 2, 0),
  IF(LOOKUP(2,1/($R$16:$R1568&lt;&gt;""),$R$16:$R1568)="12.2028",
    VLOOKUP(LOOKUP(2,1/($B$16:$B1568&lt;&gt;""),$B$16:$B1568), [1]Лист1!$C$2020:$D$2907, 2, 0),
  ""))), "")</f>
        <v>4609979</v>
      </c>
      <c r="P1568" s="211">
        <f t="shared" ref="P1568:P1579" si="504">K1568/H1568</f>
        <v>2082.1382437693651</v>
      </c>
      <c r="Q1568" s="211">
        <v>9673</v>
      </c>
      <c r="R1568" s="218" t="s">
        <v>565</v>
      </c>
      <c r="S1568" s="38"/>
      <c r="T1568" s="20"/>
      <c r="U1568" s="20"/>
    </row>
    <row r="1569" spans="1:21" s="21" customFormat="1" ht="30" customHeight="1" x14ac:dyDescent="0.25">
      <c r="A1569" s="310"/>
      <c r="B1569" s="326"/>
      <c r="C1569" s="314"/>
      <c r="D1569" s="310"/>
      <c r="E1569" s="314"/>
      <c r="F1569" s="308"/>
      <c r="G1569" s="308"/>
      <c r="H1569" s="312"/>
      <c r="I1569" s="312"/>
      <c r="J1569" s="312"/>
      <c r="K1569" s="211">
        <f t="shared" si="503"/>
        <v>27059.84</v>
      </c>
      <c r="L1569" s="211">
        <v>0</v>
      </c>
      <c r="M1569" s="211">
        <v>0</v>
      </c>
      <c r="N1569" s="211">
        <v>0</v>
      </c>
      <c r="O1569" s="211">
        <f>IFERROR(
  IF(LOOKUP(2,1/($R$16:$R1569&lt;&gt;""),$R$16:$R1569)="12.2026",
    VLOOKUP(LOOKUP(2,1/($B$16:$B1569&lt;&gt;""),$B$16:$B1569), [1]Лист1!$C$12:$D$1205, 2, 0),
  IF(LOOKUP(2,1/($R$16:$R1569&lt;&gt;""),$R$16:$R1569)="12.2027",
    VLOOKUP(LOOKUP(2,1/($B$16:$B1569&lt;&gt;""),$B$16:$B1569), [1]Лист1!$C$1209:$D$2016, 2, 0),
  IF(LOOKUP(2,1/($R$16:$R1569&lt;&gt;""),$R$16:$R1569)="12.2028",
    VLOOKUP(LOOKUP(2,1/($B$16:$B1569&lt;&gt;""),$B$16:$B1569), [1]Лист1!$C$2020:$D$2907, 2, 0),
  ""))), "")</f>
        <v>27059.84</v>
      </c>
      <c r="P1569" s="211">
        <f>K1569/H1568</f>
        <v>12.221818740232875</v>
      </c>
      <c r="Q1569" s="211">
        <v>9673</v>
      </c>
      <c r="R1569" s="218" t="s">
        <v>564</v>
      </c>
      <c r="S1569" s="38"/>
      <c r="T1569" s="20"/>
      <c r="U1569" s="20"/>
    </row>
    <row r="1570" spans="1:21" s="21" customFormat="1" ht="30" customHeight="1" x14ac:dyDescent="0.25">
      <c r="A1570" s="212">
        <f>IF(B1570&lt;&gt;"",MAX(A$1:A1569)+1,"")</f>
        <v>1425</v>
      </c>
      <c r="B1570" s="223" t="s">
        <v>1180</v>
      </c>
      <c r="C1570" s="56">
        <v>1958</v>
      </c>
      <c r="D1570" s="212" t="s">
        <v>1844</v>
      </c>
      <c r="E1570" s="213" t="s">
        <v>75</v>
      </c>
      <c r="F1570" s="210">
        <v>2</v>
      </c>
      <c r="G1570" s="210">
        <v>1</v>
      </c>
      <c r="H1570" s="211">
        <v>292.89999999999998</v>
      </c>
      <c r="I1570" s="211">
        <v>90.1</v>
      </c>
      <c r="J1570" s="211">
        <v>203.6</v>
      </c>
      <c r="K1570" s="211">
        <f t="shared" ref="K1570:K1573" si="505">SUM(L1570:O1570)</f>
        <v>14336.88</v>
      </c>
      <c r="L1570" s="211">
        <v>0</v>
      </c>
      <c r="M1570" s="211">
        <v>0</v>
      </c>
      <c r="N1570" s="211">
        <v>0</v>
      </c>
      <c r="O1570" s="211">
        <f>IFERROR(
  IF(LOOKUP(2,1/($R$16:$R1570&lt;&gt;""),$R$16:$R1570)="12.2026",
    VLOOKUP(LOOKUP(2,1/($B$16:$B1570&lt;&gt;""),$B$16:$B1570), [1]Лист1!$C$12:$D$1205, 2, 0),
  IF(LOOKUP(2,1/($R$16:$R1570&lt;&gt;""),$R$16:$R1570)="12.2027",
    VLOOKUP(LOOKUP(2,1/($B$16:$B1570&lt;&gt;""),$B$16:$B1570), [1]Лист1!$C$1209:$D$2016, 2, 0),
  IF(LOOKUP(2,1/($R$16:$R1570&lt;&gt;""),$R$16:$R1570)="12.2028",
    VLOOKUP(LOOKUP(2,1/($B$16:$B1570&lt;&gt;""),$B$16:$B1570), [1]Лист1!$C$2020:$D$2907, 2, 0),
  ""))), "")</f>
        <v>14336.88</v>
      </c>
      <c r="P1570" s="211">
        <f t="shared" ref="P1570:P1572" si="506">K1570/H1570</f>
        <v>48.948036872652786</v>
      </c>
      <c r="Q1570" s="211">
        <v>9673</v>
      </c>
      <c r="R1570" s="218" t="s">
        <v>565</v>
      </c>
      <c r="S1570" s="38"/>
      <c r="T1570" s="20"/>
      <c r="U1570" s="20"/>
    </row>
    <row r="1571" spans="1:21" s="21" customFormat="1" ht="30" customHeight="1" x14ac:dyDescent="0.25">
      <c r="A1571" s="212">
        <f>IF(B1571&lt;&gt;"",MAX(A$1:A1570)+1,"")</f>
        <v>1426</v>
      </c>
      <c r="B1571" s="223" t="s">
        <v>1181</v>
      </c>
      <c r="C1571" s="56">
        <v>1960</v>
      </c>
      <c r="D1571" s="212" t="s">
        <v>1844</v>
      </c>
      <c r="E1571" s="213" t="s">
        <v>16</v>
      </c>
      <c r="F1571" s="210">
        <v>2</v>
      </c>
      <c r="G1571" s="210">
        <v>1</v>
      </c>
      <c r="H1571" s="211">
        <v>280.7</v>
      </c>
      <c r="I1571" s="211">
        <v>112.5</v>
      </c>
      <c r="J1571" s="211">
        <v>168.7</v>
      </c>
      <c r="K1571" s="211">
        <f t="shared" si="505"/>
        <v>13240.97</v>
      </c>
      <c r="L1571" s="211">
        <v>0</v>
      </c>
      <c r="M1571" s="211">
        <v>0</v>
      </c>
      <c r="N1571" s="211">
        <v>0</v>
      </c>
      <c r="O1571" s="211">
        <f>IFERROR(
  IF(LOOKUP(2,1/($R$16:$R1571&lt;&gt;""),$R$16:$R1571)="12.2026",
    VLOOKUP(LOOKUP(2,1/($B$16:$B1571&lt;&gt;""),$B$16:$B1571), [1]Лист1!$C$12:$D$1205, 2, 0),
  IF(LOOKUP(2,1/($R$16:$R1571&lt;&gt;""),$R$16:$R1571)="12.2027",
    VLOOKUP(LOOKUP(2,1/($B$16:$B1571&lt;&gt;""),$B$16:$B1571), [1]Лист1!$C$1209:$D$2016, 2, 0),
  IF(LOOKUP(2,1/($R$16:$R1571&lt;&gt;""),$R$16:$R1571)="12.2028",
    VLOOKUP(LOOKUP(2,1/($B$16:$B1571&lt;&gt;""),$B$16:$B1571), [1]Лист1!$C$2020:$D$2907, 2, 0),
  ""))), "")</f>
        <v>13240.97</v>
      </c>
      <c r="P1571" s="211">
        <f t="shared" si="506"/>
        <v>47.17125044531528</v>
      </c>
      <c r="Q1571" s="211">
        <v>9673</v>
      </c>
      <c r="R1571" s="218" t="s">
        <v>565</v>
      </c>
      <c r="S1571" s="38"/>
      <c r="T1571" s="20"/>
      <c r="U1571" s="20"/>
    </row>
    <row r="1572" spans="1:21" s="21" customFormat="1" ht="30" customHeight="1" x14ac:dyDescent="0.25">
      <c r="A1572" s="309">
        <f>IF(B1572&lt;&gt;"",MAX(A$1:A1571)+1,"")</f>
        <v>1427</v>
      </c>
      <c r="B1572" s="317" t="s">
        <v>210</v>
      </c>
      <c r="C1572" s="313">
        <v>1966</v>
      </c>
      <c r="D1572" s="309" t="s">
        <v>1844</v>
      </c>
      <c r="E1572" s="313" t="s">
        <v>16</v>
      </c>
      <c r="F1572" s="307">
        <v>2</v>
      </c>
      <c r="G1572" s="307">
        <v>2</v>
      </c>
      <c r="H1572" s="311">
        <v>727</v>
      </c>
      <c r="I1572" s="311">
        <v>0</v>
      </c>
      <c r="J1572" s="311">
        <v>474.5</v>
      </c>
      <c r="K1572" s="211">
        <f t="shared" si="505"/>
        <v>823987.49</v>
      </c>
      <c r="L1572" s="211">
        <v>0</v>
      </c>
      <c r="M1572" s="211">
        <v>0</v>
      </c>
      <c r="N1572" s="211">
        <v>0</v>
      </c>
      <c r="O1572" s="211">
        <f>IFERROR(
  IF(LOOKUP(2,1/($R$16:$R1572&lt;&gt;""),$R$16:$R1572)="12.2026",
    VLOOKUP(LOOKUP(2,1/($B$16:$B1572&lt;&gt;""),$B$16:$B1572), [1]Лист1!$C$12:$D$1205, 2, 0),
  IF(LOOKUP(2,1/($R$16:$R1572&lt;&gt;""),$R$16:$R1572)="12.2027",
    VLOOKUP(LOOKUP(2,1/($B$16:$B1572&lt;&gt;""),$B$16:$B1572), [1]Лист1!$C$1209:$D$2016, 2, 0),
  IF(LOOKUP(2,1/($R$16:$R1572&lt;&gt;""),$R$16:$R1572)="12.2028",
    VLOOKUP(LOOKUP(2,1/($B$16:$B1572&lt;&gt;""),$B$16:$B1572), [1]Лист1!$C$2020:$D$2907, 2, 0),
  ""))), "")</f>
        <v>823987.49</v>
      </c>
      <c r="P1572" s="211">
        <f t="shared" si="506"/>
        <v>1133.407826685007</v>
      </c>
      <c r="Q1572" s="211">
        <v>9673</v>
      </c>
      <c r="R1572" s="218" t="s">
        <v>565</v>
      </c>
      <c r="S1572" s="38"/>
      <c r="T1572" s="20"/>
      <c r="U1572" s="20"/>
    </row>
    <row r="1573" spans="1:21" s="21" customFormat="1" ht="30" customHeight="1" x14ac:dyDescent="0.25">
      <c r="A1573" s="310"/>
      <c r="B1573" s="318"/>
      <c r="C1573" s="314"/>
      <c r="D1573" s="310"/>
      <c r="E1573" s="314"/>
      <c r="F1573" s="308"/>
      <c r="G1573" s="308"/>
      <c r="H1573" s="312"/>
      <c r="I1573" s="312"/>
      <c r="J1573" s="312"/>
      <c r="K1573" s="211">
        <f t="shared" si="505"/>
        <v>4531380</v>
      </c>
      <c r="L1573" s="211">
        <v>0</v>
      </c>
      <c r="M1573" s="211">
        <v>0</v>
      </c>
      <c r="N1573" s="211">
        <v>0</v>
      </c>
      <c r="O1573" s="211">
        <f>IFERROR(
  IF(LOOKUP(2,1/($R$16:$R1573&lt;&gt;""),$R$16:$R1573)="12.2026",
    VLOOKUP(LOOKUP(2,1/($B$16:$B1573&lt;&gt;""),$B$16:$B1573), [1]Лист1!$C$12:$D$1205, 2, 0),
  IF(LOOKUP(2,1/($R$16:$R1573&lt;&gt;""),$R$16:$R1573)="12.2027",
    VLOOKUP(LOOKUP(2,1/($B$16:$B1573&lt;&gt;""),$B$16:$B1573), [1]Лист1!$C$1209:$D$2016, 2, 0),
  IF(LOOKUP(2,1/($R$16:$R1573&lt;&gt;""),$R$16:$R1573)="12.2028",
    VLOOKUP(LOOKUP(2,1/($B$16:$B1573&lt;&gt;""),$B$16:$B1573), [1]Лист1!$C$2020:$D$2907, 2, 0),
  ""))), "")</f>
        <v>4531380</v>
      </c>
      <c r="P1573" s="211">
        <f>K1573/H1572</f>
        <v>6232.9848693259974</v>
      </c>
      <c r="Q1573" s="211">
        <v>9673</v>
      </c>
      <c r="R1573" s="218" t="s">
        <v>563</v>
      </c>
      <c r="S1573" s="38"/>
      <c r="T1573" s="20"/>
      <c r="U1573" s="20"/>
    </row>
    <row r="1574" spans="1:21" ht="30" customHeight="1" x14ac:dyDescent="0.25">
      <c r="A1574" s="212">
        <f>IF(B1574&lt;&gt;"",MAX(A$1:A1573)+1,"")</f>
        <v>1428</v>
      </c>
      <c r="B1574" s="223" t="s">
        <v>1526</v>
      </c>
      <c r="C1574" s="213">
        <v>1970</v>
      </c>
      <c r="D1574" s="212" t="s">
        <v>1844</v>
      </c>
      <c r="E1574" s="213" t="s">
        <v>16</v>
      </c>
      <c r="F1574" s="210">
        <v>2</v>
      </c>
      <c r="G1574" s="210">
        <v>3</v>
      </c>
      <c r="H1574" s="211">
        <v>905.4</v>
      </c>
      <c r="I1574" s="211">
        <v>0</v>
      </c>
      <c r="J1574" s="211">
        <v>906.7</v>
      </c>
      <c r="K1574" s="211">
        <f t="shared" si="503"/>
        <v>9674797</v>
      </c>
      <c r="L1574" s="211">
        <v>0</v>
      </c>
      <c r="M1574" s="211">
        <v>0</v>
      </c>
      <c r="N1574" s="211">
        <v>0</v>
      </c>
      <c r="O1574" s="211">
        <f>IFERROR(
  IF(LOOKUP(2,1/($R$16:$R1574&lt;&gt;""),$R$16:$R1574)="12.2026",
    VLOOKUP(LOOKUP(2,1/($B$16:$B1574&lt;&gt;""),$B$16:$B1574), [1]Лист1!$C$12:$D$1205, 2, 0),
  IF(LOOKUP(2,1/($R$16:$R1574&lt;&gt;""),$R$16:$R1574)="12.2027",
    VLOOKUP(LOOKUP(2,1/($B$16:$B1574&lt;&gt;""),$B$16:$B1574), [1]Лист1!$C$1209:$D$2016, 2, 0),
  IF(LOOKUP(2,1/($R$16:$R1574&lt;&gt;""),$R$16:$R1574)="12.2028",
    VLOOKUP(LOOKUP(2,1/($B$16:$B1574&lt;&gt;""),$B$16:$B1574), [1]Лист1!$C$2020:$D$2907, 2, 0),
  ""))), "")</f>
        <v>9674797</v>
      </c>
      <c r="P1574" s="211">
        <f t="shared" ref="P1574:P1575" si="507">K1574/H1574</f>
        <v>10685.660481555115</v>
      </c>
      <c r="Q1574" s="211">
        <v>9673</v>
      </c>
      <c r="R1574" s="218" t="s">
        <v>563</v>
      </c>
    </row>
    <row r="1575" spans="1:21" ht="30" customHeight="1" x14ac:dyDescent="0.25">
      <c r="A1575" s="212">
        <f>IF(B1575&lt;&gt;"",MAX(A$1:A1574)+1,"")</f>
        <v>1429</v>
      </c>
      <c r="B1575" s="223" t="s">
        <v>1527</v>
      </c>
      <c r="C1575" s="213">
        <v>1970</v>
      </c>
      <c r="D1575" s="212" t="s">
        <v>1844</v>
      </c>
      <c r="E1575" s="212" t="s">
        <v>16</v>
      </c>
      <c r="F1575" s="210">
        <v>2</v>
      </c>
      <c r="G1575" s="210">
        <v>3</v>
      </c>
      <c r="H1575" s="211">
        <v>1625.1</v>
      </c>
      <c r="I1575" s="211">
        <v>0</v>
      </c>
      <c r="J1575" s="211">
        <v>905.5</v>
      </c>
      <c r="K1575" s="211">
        <f t="shared" si="503"/>
        <v>12837878.5</v>
      </c>
      <c r="L1575" s="211">
        <v>0</v>
      </c>
      <c r="M1575" s="211">
        <v>0</v>
      </c>
      <c r="N1575" s="211">
        <v>0</v>
      </c>
      <c r="O1575" s="211">
        <f>IFERROR(
  IF(LOOKUP(2,1/($R$16:$R1575&lt;&gt;""),$R$16:$R1575)="12.2026",
    VLOOKUP(LOOKUP(2,1/($B$16:$B1575&lt;&gt;""),$B$16:$B1575), [1]Лист1!$C$12:$D$1205, 2, 0),
  IF(LOOKUP(2,1/($R$16:$R1575&lt;&gt;""),$R$16:$R1575)="12.2027",
    VLOOKUP(LOOKUP(2,1/($B$16:$B1575&lt;&gt;""),$B$16:$B1575), [1]Лист1!$C$1209:$D$2016, 2, 0),
  IF(LOOKUP(2,1/($R$16:$R1575&lt;&gt;""),$R$16:$R1575)="12.2028",
    VLOOKUP(LOOKUP(2,1/($B$16:$B1575&lt;&gt;""),$B$16:$B1575), [1]Лист1!$C$2020:$D$2907, 2, 0),
  ""))), "")</f>
        <v>12837878.5</v>
      </c>
      <c r="P1575" s="211">
        <f t="shared" si="507"/>
        <v>7899.7467848132428</v>
      </c>
      <c r="Q1575" s="211">
        <v>9673</v>
      </c>
      <c r="R1575" s="218" t="s">
        <v>563</v>
      </c>
      <c r="S1575" s="49"/>
      <c r="T1575" s="49"/>
      <c r="U1575" s="49"/>
    </row>
    <row r="1576" spans="1:21" ht="30" customHeight="1" x14ac:dyDescent="0.25">
      <c r="A1576" s="309">
        <f>IF(B1576&lt;&gt;"",MAX(A$1:A1575)+1,"")</f>
        <v>1430</v>
      </c>
      <c r="B1576" s="317" t="s">
        <v>1528</v>
      </c>
      <c r="C1576" s="313">
        <v>1970</v>
      </c>
      <c r="D1576" s="309" t="s">
        <v>1844</v>
      </c>
      <c r="E1576" s="313" t="s">
        <v>16</v>
      </c>
      <c r="F1576" s="307">
        <v>2</v>
      </c>
      <c r="G1576" s="307">
        <v>3</v>
      </c>
      <c r="H1576" s="311">
        <v>919.2</v>
      </c>
      <c r="I1576" s="311">
        <v>0</v>
      </c>
      <c r="J1576" s="311">
        <v>914.6</v>
      </c>
      <c r="K1576" s="211">
        <f t="shared" si="503"/>
        <v>7399750</v>
      </c>
      <c r="L1576" s="211">
        <v>0</v>
      </c>
      <c r="M1576" s="211">
        <v>0</v>
      </c>
      <c r="N1576" s="211">
        <v>0</v>
      </c>
      <c r="O1576" s="211">
        <f>IFERROR(
  IF(LOOKUP(2,1/($R$16:$R1576&lt;&gt;""),$R$16:$R1576)="12.2026",
    VLOOKUP(LOOKUP(2,1/($B$16:$B1576&lt;&gt;""),$B$16:$B1576), [1]Лист1!$C$12:$D$1205, 2, 0),
  IF(LOOKUP(2,1/($R$16:$R1576&lt;&gt;""),$R$16:$R1576)="12.2027",
    VLOOKUP(LOOKUP(2,1/($B$16:$B1576&lt;&gt;""),$B$16:$B1576), [1]Лист1!$C$1209:$D$2016, 2, 0),
  IF(LOOKUP(2,1/($R$16:$R1576&lt;&gt;""),$R$16:$R1576)="12.2028",
    VLOOKUP(LOOKUP(2,1/($B$16:$B1576&lt;&gt;""),$B$16:$B1576), [1]Лист1!$C$2020:$D$2907, 2, 0),
  ""))), "")</f>
        <v>7399750</v>
      </c>
      <c r="P1576" s="211">
        <f>K1576/H1576</f>
        <v>8050.2067014795466</v>
      </c>
      <c r="Q1576" s="211">
        <v>9673</v>
      </c>
      <c r="R1576" s="218" t="s">
        <v>565</v>
      </c>
      <c r="S1576" s="49"/>
      <c r="T1576" s="49"/>
      <c r="U1576" s="49"/>
    </row>
    <row r="1577" spans="1:21" s="21" customFormat="1" ht="30" customHeight="1" x14ac:dyDescent="0.25">
      <c r="A1577" s="310"/>
      <c r="B1577" s="318"/>
      <c r="C1577" s="314"/>
      <c r="D1577" s="310"/>
      <c r="E1577" s="314"/>
      <c r="F1577" s="308"/>
      <c r="G1577" s="308"/>
      <c r="H1577" s="312"/>
      <c r="I1577" s="312"/>
      <c r="J1577" s="312"/>
      <c r="K1577" s="211">
        <f t="shared" si="503"/>
        <v>6615544</v>
      </c>
      <c r="L1577" s="211">
        <v>0</v>
      </c>
      <c r="M1577" s="211">
        <v>0</v>
      </c>
      <c r="N1577" s="211">
        <v>0</v>
      </c>
      <c r="O1577" s="211">
        <f>IFERROR(
  IF(LOOKUP(2,1/($R$16:$R1577&lt;&gt;""),$R$16:$R1577)="12.2026",
    VLOOKUP(LOOKUP(2,1/($B$16:$B1577&lt;&gt;""),$B$16:$B1577), [1]Лист1!$C$12:$D$1205, 2, 0),
  IF(LOOKUP(2,1/($R$16:$R1577&lt;&gt;""),$R$16:$R1577)="12.2027",
    VLOOKUP(LOOKUP(2,1/($B$16:$B1577&lt;&gt;""),$B$16:$B1577), [1]Лист1!$C$1209:$D$2016, 2, 0),
  IF(LOOKUP(2,1/($R$16:$R1577&lt;&gt;""),$R$16:$R1577)="12.2028",
    VLOOKUP(LOOKUP(2,1/($B$16:$B1577&lt;&gt;""),$B$16:$B1577), [1]Лист1!$C$2020:$D$2907, 2, 0),
  ""))), "")</f>
        <v>6615544</v>
      </c>
      <c r="P1577" s="211">
        <f>K1577/H1576</f>
        <v>7197.0670147954743</v>
      </c>
      <c r="Q1577" s="211">
        <v>9673</v>
      </c>
      <c r="R1577" s="218" t="s">
        <v>563</v>
      </c>
      <c r="S1577" s="38"/>
      <c r="T1577" s="20"/>
      <c r="U1577" s="20"/>
    </row>
    <row r="1578" spans="1:21" s="21" customFormat="1" ht="30" customHeight="1" x14ac:dyDescent="0.25">
      <c r="A1578" s="212">
        <f>IF(B1578&lt;&gt;"",MAX(A$1:A1577)+1,"")</f>
        <v>1431</v>
      </c>
      <c r="B1578" s="223" t="s">
        <v>2729</v>
      </c>
      <c r="C1578" s="56">
        <v>1974</v>
      </c>
      <c r="D1578" s="212" t="s">
        <v>1844</v>
      </c>
      <c r="E1578" s="213" t="s">
        <v>16</v>
      </c>
      <c r="F1578" s="210">
        <v>2</v>
      </c>
      <c r="G1578" s="210">
        <v>2</v>
      </c>
      <c r="H1578" s="211">
        <v>894.8</v>
      </c>
      <c r="I1578" s="211">
        <v>0</v>
      </c>
      <c r="J1578" s="211">
        <v>747</v>
      </c>
      <c r="K1578" s="211">
        <f t="shared" ref="K1578" si="508">SUM(L1578:O1578)</f>
        <v>3581928</v>
      </c>
      <c r="L1578" s="211">
        <v>0</v>
      </c>
      <c r="M1578" s="211">
        <v>0</v>
      </c>
      <c r="N1578" s="211">
        <v>0</v>
      </c>
      <c r="O1578" s="211">
        <f>IFERROR(
  IF(LOOKUP(2,1/($R$16:$R1578&lt;&gt;""),$R$16:$R1578)="12.2026",
    VLOOKUP(LOOKUP(2,1/($B$16:$B1578&lt;&gt;""),$B$16:$B1578), [1]Лист1!$C$12:$D$1205, 2, 0),
  IF(LOOKUP(2,1/($R$16:$R1578&lt;&gt;""),$R$16:$R1578)="12.2027",
    VLOOKUP(LOOKUP(2,1/($B$16:$B1578&lt;&gt;""),$B$16:$B1578), [1]Лист1!$C$1209:$D$2016, 2, 0),
  IF(LOOKUP(2,1/($R$16:$R1578&lt;&gt;""),$R$16:$R1578)="12.2028",
    VLOOKUP(LOOKUP(2,1/($B$16:$B1578&lt;&gt;""),$B$16:$B1578), [1]Лист1!$C$2020:$D$2907, 2, 0),
  ""))), "")</f>
        <v>3581928</v>
      </c>
      <c r="P1578" s="211">
        <f>K1578/H1578</f>
        <v>4003.0487259722845</v>
      </c>
      <c r="Q1578" s="211">
        <v>9673</v>
      </c>
      <c r="R1578" s="218" t="s">
        <v>564</v>
      </c>
      <c r="S1578" s="38"/>
      <c r="T1578" s="20"/>
      <c r="U1578" s="20"/>
    </row>
    <row r="1579" spans="1:21" ht="30" customHeight="1" x14ac:dyDescent="0.25">
      <c r="A1579" s="309">
        <f>IF(B1579&lt;&gt;"",MAX(A$1:A1578)+1,"")</f>
        <v>1432</v>
      </c>
      <c r="B1579" s="317" t="s">
        <v>458</v>
      </c>
      <c r="C1579" s="313">
        <v>1952</v>
      </c>
      <c r="D1579" s="309" t="s">
        <v>1844</v>
      </c>
      <c r="E1579" s="309" t="s">
        <v>16</v>
      </c>
      <c r="F1579" s="307">
        <v>4</v>
      </c>
      <c r="G1579" s="307">
        <v>1</v>
      </c>
      <c r="H1579" s="311">
        <v>1573.2</v>
      </c>
      <c r="I1579" s="311">
        <v>35.299999999999997</v>
      </c>
      <c r="J1579" s="311">
        <v>1124.5999999999999</v>
      </c>
      <c r="K1579" s="211">
        <f t="shared" ref="K1579:K1664" si="509">SUM(L1579:O1579)</f>
        <v>35564.699999999997</v>
      </c>
      <c r="L1579" s="211">
        <v>0</v>
      </c>
      <c r="M1579" s="211">
        <v>0</v>
      </c>
      <c r="N1579" s="211">
        <v>0</v>
      </c>
      <c r="O1579" s="211">
        <f>IFERROR(
  IF(LOOKUP(2,1/($R$16:$R1579&lt;&gt;""),$R$16:$R1579)="12.2026",
    VLOOKUP(LOOKUP(2,1/($B$16:$B1579&lt;&gt;""),$B$16:$B1579), [1]Лист1!$C$12:$D$1205, 2, 0),
  IF(LOOKUP(2,1/($R$16:$R1579&lt;&gt;""),$R$16:$R1579)="12.2027",
    VLOOKUP(LOOKUP(2,1/($B$16:$B1579&lt;&gt;""),$B$16:$B1579), [1]Лист1!$C$1209:$D$2016, 2, 0),
  IF(LOOKUP(2,1/($R$16:$R1579&lt;&gt;""),$R$16:$R1579)="12.2028",
    VLOOKUP(LOOKUP(2,1/($B$16:$B1579&lt;&gt;""),$B$16:$B1579), [1]Лист1!$C$2020:$D$2907, 2, 0),
  ""))), "")</f>
        <v>35564.699999999997</v>
      </c>
      <c r="P1579" s="211">
        <f t="shared" si="504"/>
        <v>22.606598016781081</v>
      </c>
      <c r="Q1579" s="211">
        <v>9673</v>
      </c>
      <c r="R1579" s="218" t="s">
        <v>565</v>
      </c>
    </row>
    <row r="1580" spans="1:21" ht="30" customHeight="1" x14ac:dyDescent="0.25">
      <c r="A1580" s="310"/>
      <c r="B1580" s="318"/>
      <c r="C1580" s="314"/>
      <c r="D1580" s="310"/>
      <c r="E1580" s="310"/>
      <c r="F1580" s="308"/>
      <c r="G1580" s="308"/>
      <c r="H1580" s="312"/>
      <c r="I1580" s="312"/>
      <c r="J1580" s="312"/>
      <c r="K1580" s="211">
        <f t="shared" si="509"/>
        <v>3624359.13</v>
      </c>
      <c r="L1580" s="211">
        <v>0</v>
      </c>
      <c r="M1580" s="211">
        <v>0</v>
      </c>
      <c r="N1580" s="211">
        <v>0</v>
      </c>
      <c r="O1580" s="211">
        <f>IFERROR(
  IF(LOOKUP(2,1/($R$16:$R1580&lt;&gt;""),$R$16:$R1580)="12.2026",
    VLOOKUP(LOOKUP(2,1/($B$16:$B1580&lt;&gt;""),$B$16:$B1580), [1]Лист1!$C$12:$D$1205, 2, 0),
  IF(LOOKUP(2,1/($R$16:$R1580&lt;&gt;""),$R$16:$R1580)="12.2027",
    VLOOKUP(LOOKUP(2,1/($B$16:$B1580&lt;&gt;""),$B$16:$B1580), [1]Лист1!$C$1209:$D$2016, 2, 0),
  IF(LOOKUP(2,1/($R$16:$R1580&lt;&gt;""),$R$16:$R1580)="12.2028",
    VLOOKUP(LOOKUP(2,1/($B$16:$B1580&lt;&gt;""),$B$16:$B1580), [1]Лист1!$C$2020:$D$2907, 2, 0),
  ""))), "")</f>
        <v>3624359.13</v>
      </c>
      <c r="P1580" s="211">
        <f>K1580/H1579</f>
        <v>2303.8133295194507</v>
      </c>
      <c r="Q1580" s="211">
        <v>9673</v>
      </c>
      <c r="R1580" s="218" t="s">
        <v>563</v>
      </c>
    </row>
    <row r="1581" spans="1:21" ht="30" customHeight="1" x14ac:dyDescent="0.25">
      <c r="A1581" s="309">
        <f>IF(B1581&lt;&gt;"",MAX(A$1:A1580)+1,"")</f>
        <v>1433</v>
      </c>
      <c r="B1581" s="324" t="s">
        <v>2715</v>
      </c>
      <c r="C1581" s="329">
        <v>1960</v>
      </c>
      <c r="D1581" s="309" t="s">
        <v>1844</v>
      </c>
      <c r="E1581" s="313" t="s">
        <v>16</v>
      </c>
      <c r="F1581" s="307">
        <v>5</v>
      </c>
      <c r="G1581" s="307">
        <v>4</v>
      </c>
      <c r="H1581" s="311">
        <v>5225.09</v>
      </c>
      <c r="I1581" s="311">
        <v>186.22</v>
      </c>
      <c r="J1581" s="311">
        <v>2856.47</v>
      </c>
      <c r="K1581" s="211">
        <f>SUM(L1581:O1581)</f>
        <v>92685.33</v>
      </c>
      <c r="L1581" s="211">
        <v>0</v>
      </c>
      <c r="M1581" s="211">
        <v>0</v>
      </c>
      <c r="N1581" s="211">
        <v>0</v>
      </c>
      <c r="O1581" s="211">
        <f>IFERROR(
  IF(LOOKUP(2,1/($R$16:$R1581&lt;&gt;""),$R$16:$R1581)="12.2026",
    VLOOKUP(LOOKUP(2,1/($B$16:$B1581&lt;&gt;""),$B$16:$B1581), [1]Лист1!$C$12:$D$1205, 2, 0),
  IF(LOOKUP(2,1/($R$16:$R1581&lt;&gt;""),$R$16:$R1581)="12.2027",
    VLOOKUP(LOOKUP(2,1/($B$16:$B1581&lt;&gt;""),$B$16:$B1581), [1]Лист1!$C$1209:$D$2016, 2, 0),
  IF(LOOKUP(2,1/($R$16:$R1581&lt;&gt;""),$R$16:$R1581)="12.2028",
    VLOOKUP(LOOKUP(2,1/($B$16:$B1581&lt;&gt;""),$B$16:$B1581), [1]Лист1!$C$2020:$D$2907, 2, 0),
  ""))), "")</f>
        <v>92685.33</v>
      </c>
      <c r="P1581" s="211">
        <f>K1581/H1581</f>
        <v>17.738513594981139</v>
      </c>
      <c r="Q1581" s="211">
        <v>9673</v>
      </c>
      <c r="R1581" s="218" t="s">
        <v>565</v>
      </c>
      <c r="S1581" s="49"/>
      <c r="T1581" s="49"/>
      <c r="U1581" s="49"/>
    </row>
    <row r="1582" spans="1:21" ht="30" customHeight="1" x14ac:dyDescent="0.25">
      <c r="A1582" s="310"/>
      <c r="B1582" s="326"/>
      <c r="C1582" s="330"/>
      <c r="D1582" s="310"/>
      <c r="E1582" s="314"/>
      <c r="F1582" s="308"/>
      <c r="G1582" s="308"/>
      <c r="H1582" s="312"/>
      <c r="I1582" s="312"/>
      <c r="J1582" s="312"/>
      <c r="K1582" s="211">
        <f>SUM(L1582:O1582)</f>
        <v>211960</v>
      </c>
      <c r="L1582" s="211">
        <v>0</v>
      </c>
      <c r="M1582" s="211">
        <v>0</v>
      </c>
      <c r="N1582" s="211">
        <v>0</v>
      </c>
      <c r="O1582" s="211">
        <f>IFERROR(
  IF(LOOKUP(2,1/($R$16:$R1582&lt;&gt;""),$R$16:$R1582)="12.2026",
    VLOOKUP(LOOKUP(2,1/($B$16:$B1582&lt;&gt;""),$B$16:$B1582), [1]Лист1!$C$12:$D$1205, 2, 0),
  IF(LOOKUP(2,1/($R$16:$R1582&lt;&gt;""),$R$16:$R1582)="12.2027",
    VLOOKUP(LOOKUP(2,1/($B$16:$B1582&lt;&gt;""),$B$16:$B1582), [1]Лист1!$C$1209:$D$2016, 2, 0),
  IF(LOOKUP(2,1/($R$16:$R1582&lt;&gt;""),$R$16:$R1582)="12.2028",
    VLOOKUP(LOOKUP(2,1/($B$16:$B1582&lt;&gt;""),$B$16:$B1582), [1]Лист1!$C$2020:$D$2907, 2, 0),
  ""))), "")</f>
        <v>211960</v>
      </c>
      <c r="P1582" s="211">
        <f>K1582/H1581</f>
        <v>40.565808435835557</v>
      </c>
      <c r="Q1582" s="211">
        <v>9673</v>
      </c>
      <c r="R1582" s="218" t="s">
        <v>564</v>
      </c>
      <c r="S1582" s="49"/>
      <c r="T1582" s="49"/>
      <c r="U1582" s="49"/>
    </row>
    <row r="1583" spans="1:21" ht="30" customHeight="1" x14ac:dyDescent="0.25">
      <c r="A1583" s="212">
        <f>IF(B1583&lt;&gt;"",MAX(A$1:A1582)+1,"")</f>
        <v>1434</v>
      </c>
      <c r="B1583" s="58" t="s">
        <v>1182</v>
      </c>
      <c r="C1583" s="56">
        <v>1960</v>
      </c>
      <c r="D1583" s="212" t="s">
        <v>1844</v>
      </c>
      <c r="E1583" s="213" t="s">
        <v>16</v>
      </c>
      <c r="F1583" s="210">
        <v>5</v>
      </c>
      <c r="G1583" s="210">
        <v>4</v>
      </c>
      <c r="H1583" s="211">
        <v>5225.09</v>
      </c>
      <c r="I1583" s="211">
        <v>186.22</v>
      </c>
      <c r="J1583" s="211">
        <v>2856.47</v>
      </c>
      <c r="K1583" s="211">
        <f>SUM(L1583:O1583)</f>
        <v>76680.899999999994</v>
      </c>
      <c r="L1583" s="211">
        <v>0</v>
      </c>
      <c r="M1583" s="211">
        <v>0</v>
      </c>
      <c r="N1583" s="211">
        <v>0</v>
      </c>
      <c r="O1583" s="211">
        <f>IFERROR(
  IF(LOOKUP(2,1/($R$16:$R1583&lt;&gt;""),$R$16:$R1583)="12.2026",
    VLOOKUP(LOOKUP(2,1/($B$16:$B1583&lt;&gt;""),$B$16:$B1583), [1]Лист1!$C$12:$D$1205, 2, 0),
  IF(LOOKUP(2,1/($R$16:$R1583&lt;&gt;""),$R$16:$R1583)="12.2027",
    VLOOKUP(LOOKUP(2,1/($B$16:$B1583&lt;&gt;""),$B$16:$B1583), [1]Лист1!$C$1209:$D$2016, 2, 0),
  IF(LOOKUP(2,1/($R$16:$R1583&lt;&gt;""),$R$16:$R1583)="12.2028",
    VLOOKUP(LOOKUP(2,1/($B$16:$B1583&lt;&gt;""),$B$16:$B1583), [1]Лист1!$C$2020:$D$2907, 2, 0),
  ""))), "")</f>
        <v>76680.899999999994</v>
      </c>
      <c r="P1583" s="211">
        <f>K1583/H1583</f>
        <v>14.67551755089386</v>
      </c>
      <c r="Q1583" s="211">
        <v>9673</v>
      </c>
      <c r="R1583" s="218" t="s">
        <v>565</v>
      </c>
      <c r="S1583" s="49"/>
      <c r="T1583" s="49"/>
      <c r="U1583" s="49"/>
    </row>
    <row r="1584" spans="1:21" ht="30" customHeight="1" x14ac:dyDescent="0.25">
      <c r="A1584" s="212">
        <f>IF(B1584&lt;&gt;"",MAX(A$1:A1583)+1,"")</f>
        <v>1435</v>
      </c>
      <c r="B1584" s="223" t="s">
        <v>1414</v>
      </c>
      <c r="C1584" s="56">
        <v>1961</v>
      </c>
      <c r="D1584" s="212" t="s">
        <v>1844</v>
      </c>
      <c r="E1584" s="213" t="s">
        <v>16</v>
      </c>
      <c r="F1584" s="210">
        <v>5</v>
      </c>
      <c r="G1584" s="210">
        <v>4</v>
      </c>
      <c r="H1584" s="211">
        <v>4975.5200000000004</v>
      </c>
      <c r="I1584" s="211">
        <v>522.4</v>
      </c>
      <c r="J1584" s="211">
        <v>2621.21</v>
      </c>
      <c r="K1584" s="211">
        <f>SUM(L1584:O1584)</f>
        <v>136962.32999999999</v>
      </c>
      <c r="L1584" s="211">
        <v>0</v>
      </c>
      <c r="M1584" s="211">
        <v>0</v>
      </c>
      <c r="N1584" s="211">
        <v>0</v>
      </c>
      <c r="O1584" s="211">
        <f>IFERROR(
  IF(LOOKUP(2,1/($R$16:$R1584&lt;&gt;""),$R$16:$R1584)="12.2026",
    VLOOKUP(LOOKUP(2,1/($B$16:$B1584&lt;&gt;""),$B$16:$B1584), [1]Лист1!$C$12:$D$1205, 2, 0),
  IF(LOOKUP(2,1/($R$16:$R1584&lt;&gt;""),$R$16:$R1584)="12.2027",
    VLOOKUP(LOOKUP(2,1/($B$16:$B1584&lt;&gt;""),$B$16:$B1584), [1]Лист1!$C$1209:$D$2016, 2, 0),
  IF(LOOKUP(2,1/($R$16:$R1584&lt;&gt;""),$R$16:$R1584)="12.2028",
    VLOOKUP(LOOKUP(2,1/($B$16:$B1584&lt;&gt;""),$B$16:$B1584), [1]Лист1!$C$2020:$D$2907, 2, 0),
  ""))), "")</f>
        <v>136962.32999999999</v>
      </c>
      <c r="P1584" s="211">
        <f>K1584/H1584</f>
        <v>27.527239363925776</v>
      </c>
      <c r="Q1584" s="211">
        <v>9673</v>
      </c>
      <c r="R1584" s="218" t="s">
        <v>564</v>
      </c>
      <c r="S1584" s="49"/>
      <c r="T1584" s="49"/>
      <c r="U1584" s="49"/>
    </row>
    <row r="1585" spans="1:21" s="21" customFormat="1" ht="30" customHeight="1" x14ac:dyDescent="0.25">
      <c r="A1585" s="212">
        <f>IF(B1585&lt;&gt;"",MAX(A$1:A1584)+1,"")</f>
        <v>1436</v>
      </c>
      <c r="B1585" s="223" t="s">
        <v>1413</v>
      </c>
      <c r="C1585" s="56">
        <v>1961</v>
      </c>
      <c r="D1585" s="212" t="s">
        <v>1844</v>
      </c>
      <c r="E1585" s="213" t="s">
        <v>16</v>
      </c>
      <c r="F1585" s="210">
        <v>2</v>
      </c>
      <c r="G1585" s="210">
        <v>2</v>
      </c>
      <c r="H1585" s="211">
        <v>1737.48</v>
      </c>
      <c r="I1585" s="211">
        <v>0</v>
      </c>
      <c r="J1585" s="211">
        <v>649.67999999999995</v>
      </c>
      <c r="K1585" s="211">
        <f>SUM(L1585:O1585)</f>
        <v>76721.119999999995</v>
      </c>
      <c r="L1585" s="211">
        <v>0</v>
      </c>
      <c r="M1585" s="211">
        <v>0</v>
      </c>
      <c r="N1585" s="211">
        <v>0</v>
      </c>
      <c r="O1585" s="211">
        <f>IFERROR(
  IF(LOOKUP(2,1/($R$16:$R1585&lt;&gt;""),$R$16:$R1585)="12.2026",
    VLOOKUP(LOOKUP(2,1/($B$16:$B1585&lt;&gt;""),$B$16:$B1585), [1]Лист1!$C$12:$D$1205, 2, 0),
  IF(LOOKUP(2,1/($R$16:$R1585&lt;&gt;""),$R$16:$R1585)="12.2027",
    VLOOKUP(LOOKUP(2,1/($B$16:$B1585&lt;&gt;""),$B$16:$B1585), [1]Лист1!$C$1209:$D$2016, 2, 0),
  IF(LOOKUP(2,1/($R$16:$R1585&lt;&gt;""),$R$16:$R1585)="12.2028",
    VLOOKUP(LOOKUP(2,1/($B$16:$B1585&lt;&gt;""),$B$16:$B1585), [1]Лист1!$C$2020:$D$2907, 2, 0),
  ""))), "")</f>
        <v>76721.119999999995</v>
      </c>
      <c r="P1585" s="211">
        <f>K1585/H1585</f>
        <v>44.156548564587794</v>
      </c>
      <c r="Q1585" s="211">
        <v>9673</v>
      </c>
      <c r="R1585" s="218" t="s">
        <v>564</v>
      </c>
      <c r="S1585" s="38"/>
      <c r="T1585" s="20"/>
      <c r="U1585" s="20"/>
    </row>
    <row r="1586" spans="1:21" s="21" customFormat="1" ht="30" customHeight="1" x14ac:dyDescent="0.25">
      <c r="A1586" s="212">
        <f>IF(B1586&lt;&gt;"",MAX(A$1:A1585)+1,"")</f>
        <v>1437</v>
      </c>
      <c r="B1586" s="223" t="s">
        <v>1183</v>
      </c>
      <c r="C1586" s="212">
        <v>1960</v>
      </c>
      <c r="D1586" s="212" t="s">
        <v>1844</v>
      </c>
      <c r="E1586" s="213" t="s">
        <v>16</v>
      </c>
      <c r="F1586" s="210">
        <v>5</v>
      </c>
      <c r="G1586" s="210">
        <v>2</v>
      </c>
      <c r="H1586" s="211">
        <v>2640.93</v>
      </c>
      <c r="I1586" s="211">
        <v>40.4</v>
      </c>
      <c r="J1586" s="211">
        <v>1617.75</v>
      </c>
      <c r="K1586" s="211">
        <f t="shared" ref="K1586" si="510">SUM(L1586:O1586)</f>
        <v>42360.47</v>
      </c>
      <c r="L1586" s="211">
        <v>0</v>
      </c>
      <c r="M1586" s="211">
        <v>0</v>
      </c>
      <c r="N1586" s="211">
        <v>0</v>
      </c>
      <c r="O1586" s="211">
        <f>IFERROR(
  IF(LOOKUP(2,1/($R$16:$R1586&lt;&gt;""),$R$16:$R1586)="12.2026",
    VLOOKUP(LOOKUP(2,1/($B$16:$B1586&lt;&gt;""),$B$16:$B1586), [1]Лист1!$C$12:$D$1205, 2, 0),
  IF(LOOKUP(2,1/($R$16:$R1586&lt;&gt;""),$R$16:$R1586)="12.2027",
    VLOOKUP(LOOKUP(2,1/($B$16:$B1586&lt;&gt;""),$B$16:$B1586), [1]Лист1!$C$1209:$D$2016, 2, 0),
  IF(LOOKUP(2,1/($R$16:$R1586&lt;&gt;""),$R$16:$R1586)="12.2028",
    VLOOKUP(LOOKUP(2,1/($B$16:$B1586&lt;&gt;""),$B$16:$B1586), [1]Лист1!$C$2020:$D$2907, 2, 0),
  ""))), "")</f>
        <v>42360.47</v>
      </c>
      <c r="P1586" s="211">
        <f t="shared" ref="P1586" si="511">K1586/H1586</f>
        <v>16.039982127508114</v>
      </c>
      <c r="Q1586" s="211">
        <v>9673</v>
      </c>
      <c r="R1586" s="218" t="s">
        <v>565</v>
      </c>
      <c r="S1586" s="38"/>
      <c r="T1586" s="20"/>
      <c r="U1586" s="20"/>
    </row>
    <row r="1587" spans="1:21" s="21" customFormat="1" ht="30" customHeight="1" x14ac:dyDescent="0.25">
      <c r="A1587" s="212">
        <f>IF(B1587&lt;&gt;"",MAX(A$1:A1586)+1,"")</f>
        <v>1438</v>
      </c>
      <c r="B1587" s="223" t="s">
        <v>1184</v>
      </c>
      <c r="C1587" s="212">
        <v>1960</v>
      </c>
      <c r="D1587" s="212" t="s">
        <v>1844</v>
      </c>
      <c r="E1587" s="213" t="s">
        <v>16</v>
      </c>
      <c r="F1587" s="210">
        <v>5</v>
      </c>
      <c r="G1587" s="210">
        <v>2</v>
      </c>
      <c r="H1587" s="211">
        <v>2668.3</v>
      </c>
      <c r="I1587" s="211">
        <v>68.7</v>
      </c>
      <c r="J1587" s="211">
        <v>1530.98</v>
      </c>
      <c r="K1587" s="211">
        <f>SUM(L1587:O1587)</f>
        <v>6054321.2999999998</v>
      </c>
      <c r="L1587" s="211">
        <v>0</v>
      </c>
      <c r="M1587" s="211">
        <v>0</v>
      </c>
      <c r="N1587" s="211">
        <v>0</v>
      </c>
      <c r="O1587" s="211">
        <f>IFERROR(
  IF(LOOKUP(2,1/($R$16:$R1587&lt;&gt;""),$R$16:$R1587)="12.2026",
    VLOOKUP(LOOKUP(2,1/($B$16:$B1587&lt;&gt;""),$B$16:$B1587), [1]Лист1!$C$12:$D$1205, 2, 0),
  IF(LOOKUP(2,1/($R$16:$R1587&lt;&gt;""),$R$16:$R1587)="12.2027",
    VLOOKUP(LOOKUP(2,1/($B$16:$B1587&lt;&gt;""),$B$16:$B1587), [1]Лист1!$C$1209:$D$2016, 2, 0),
  IF(LOOKUP(2,1/($R$16:$R1587&lt;&gt;""),$R$16:$R1587)="12.2028",
    VLOOKUP(LOOKUP(2,1/($B$16:$B1587&lt;&gt;""),$B$16:$B1587), [1]Лист1!$C$2020:$D$2907, 2, 0),
  ""))), "")</f>
        <v>6054321.2999999998</v>
      </c>
      <c r="P1587" s="211">
        <f>K1587/H1587</f>
        <v>2268.9807367987105</v>
      </c>
      <c r="Q1587" s="211">
        <v>9673</v>
      </c>
      <c r="R1587" s="218" t="s">
        <v>565</v>
      </c>
      <c r="S1587" s="38"/>
      <c r="T1587" s="20"/>
      <c r="U1587" s="20"/>
    </row>
    <row r="1588" spans="1:21" ht="30" customHeight="1" x14ac:dyDescent="0.25">
      <c r="A1588" s="212">
        <f>IF(B1588&lt;&gt;"",MAX(A$1:A1587)+1,"")</f>
        <v>1439</v>
      </c>
      <c r="B1588" s="223" t="s">
        <v>1185</v>
      </c>
      <c r="C1588" s="56">
        <v>1960</v>
      </c>
      <c r="D1588" s="212" t="s">
        <v>1844</v>
      </c>
      <c r="E1588" s="213" t="s">
        <v>16</v>
      </c>
      <c r="F1588" s="210">
        <v>5</v>
      </c>
      <c r="G1588" s="210">
        <v>2</v>
      </c>
      <c r="H1588" s="211">
        <v>2617.6</v>
      </c>
      <c r="I1588" s="211">
        <v>31.5</v>
      </c>
      <c r="J1588" s="211">
        <v>1329.8</v>
      </c>
      <c r="K1588" s="211">
        <f t="shared" ref="K1588:K1590" si="512">SUM(L1588:O1588)</f>
        <v>42360.47</v>
      </c>
      <c r="L1588" s="211">
        <v>0</v>
      </c>
      <c r="M1588" s="211">
        <v>0</v>
      </c>
      <c r="N1588" s="211">
        <v>0</v>
      </c>
      <c r="O1588" s="211">
        <f>IFERROR(
  IF(LOOKUP(2,1/($R$16:$R1588&lt;&gt;""),$R$16:$R1588)="12.2026",
    VLOOKUP(LOOKUP(2,1/($B$16:$B1588&lt;&gt;""),$B$16:$B1588), [1]Лист1!$C$12:$D$1205, 2, 0),
  IF(LOOKUP(2,1/($R$16:$R1588&lt;&gt;""),$R$16:$R1588)="12.2027",
    VLOOKUP(LOOKUP(2,1/($B$16:$B1588&lt;&gt;""),$B$16:$B1588), [1]Лист1!$C$1209:$D$2016, 2, 0),
  IF(LOOKUP(2,1/($R$16:$R1588&lt;&gt;""),$R$16:$R1588)="12.2028",
    VLOOKUP(LOOKUP(2,1/($B$16:$B1588&lt;&gt;""),$B$16:$B1588), [1]Лист1!$C$2020:$D$2907, 2, 0),
  ""))), "")</f>
        <v>42360.47</v>
      </c>
      <c r="P1588" s="211">
        <f t="shared" ref="P1588:P1590" si="513">K1588/H1588</f>
        <v>16.182942389975551</v>
      </c>
      <c r="Q1588" s="211">
        <v>9673</v>
      </c>
      <c r="R1588" s="218" t="s">
        <v>565</v>
      </c>
    </row>
    <row r="1589" spans="1:21" ht="30" customHeight="1" x14ac:dyDescent="0.25">
      <c r="A1589" s="212">
        <f>IF(B1589&lt;&gt;"",MAX(A$1:A1588)+1,"")</f>
        <v>1440</v>
      </c>
      <c r="B1589" s="223" t="s">
        <v>1186</v>
      </c>
      <c r="C1589" s="56">
        <v>1960</v>
      </c>
      <c r="D1589" s="212" t="s">
        <v>1844</v>
      </c>
      <c r="E1589" s="213" t="s">
        <v>16</v>
      </c>
      <c r="F1589" s="210">
        <v>5</v>
      </c>
      <c r="G1589" s="210">
        <v>2</v>
      </c>
      <c r="H1589" s="211">
        <v>2723.14</v>
      </c>
      <c r="I1589" s="211">
        <v>87.3</v>
      </c>
      <c r="J1589" s="211">
        <v>1514.96</v>
      </c>
      <c r="K1589" s="211">
        <f t="shared" si="512"/>
        <v>41875.839999999997</v>
      </c>
      <c r="L1589" s="211">
        <v>0</v>
      </c>
      <c r="M1589" s="211">
        <v>0</v>
      </c>
      <c r="N1589" s="211">
        <v>0</v>
      </c>
      <c r="O1589" s="211">
        <f>IFERROR(
  IF(LOOKUP(2,1/($R$16:$R1589&lt;&gt;""),$R$16:$R1589)="12.2026",
    VLOOKUP(LOOKUP(2,1/($B$16:$B1589&lt;&gt;""),$B$16:$B1589), [1]Лист1!$C$12:$D$1205, 2, 0),
  IF(LOOKUP(2,1/($R$16:$R1589&lt;&gt;""),$R$16:$R1589)="12.2027",
    VLOOKUP(LOOKUP(2,1/($B$16:$B1589&lt;&gt;""),$B$16:$B1589), [1]Лист1!$C$1209:$D$2016, 2, 0),
  IF(LOOKUP(2,1/($R$16:$R1589&lt;&gt;""),$R$16:$R1589)="12.2028",
    VLOOKUP(LOOKUP(2,1/($B$16:$B1589&lt;&gt;""),$B$16:$B1589), [1]Лист1!$C$2020:$D$2907, 2, 0),
  ""))), "")</f>
        <v>41875.839999999997</v>
      </c>
      <c r="P1589" s="211">
        <f t="shared" si="513"/>
        <v>15.377777124936653</v>
      </c>
      <c r="Q1589" s="211">
        <v>9673</v>
      </c>
      <c r="R1589" s="218" t="s">
        <v>565</v>
      </c>
      <c r="S1589" s="49"/>
      <c r="T1589" s="49"/>
      <c r="U1589" s="49"/>
    </row>
    <row r="1590" spans="1:21" s="21" customFormat="1" ht="30" customHeight="1" x14ac:dyDescent="0.25">
      <c r="A1590" s="285">
        <f>IF(B1590&lt;&gt;"",MAX(A$1:A1589)+1,"")</f>
        <v>1441</v>
      </c>
      <c r="B1590" s="283" t="s">
        <v>1187</v>
      </c>
      <c r="C1590" s="56">
        <v>1960</v>
      </c>
      <c r="D1590" s="285" t="s">
        <v>1844</v>
      </c>
      <c r="E1590" s="284" t="s">
        <v>16</v>
      </c>
      <c r="F1590" s="287">
        <v>5</v>
      </c>
      <c r="G1590" s="287">
        <v>2</v>
      </c>
      <c r="H1590" s="282">
        <v>2602.65</v>
      </c>
      <c r="I1590" s="282">
        <v>40.5</v>
      </c>
      <c r="J1590" s="282">
        <v>1532.45</v>
      </c>
      <c r="K1590" s="282">
        <f t="shared" si="512"/>
        <v>38691.08</v>
      </c>
      <c r="L1590" s="282">
        <v>0</v>
      </c>
      <c r="M1590" s="282">
        <v>0</v>
      </c>
      <c r="N1590" s="282">
        <v>0</v>
      </c>
      <c r="O1590" s="282">
        <f>IFERROR(
  IF(LOOKUP(2,1/($R$16:$R1590&lt;&gt;""),$R$16:$R1590)="12.2026",
    VLOOKUP(LOOKUP(2,1/($B$16:$B1590&lt;&gt;""),$B$16:$B1590), [1]Лист1!$C$12:$D$1205, 2, 0),
  IF(LOOKUP(2,1/($R$16:$R1590&lt;&gt;""),$R$16:$R1590)="12.2027",
    VLOOKUP(LOOKUP(2,1/($B$16:$B1590&lt;&gt;""),$B$16:$B1590), [1]Лист1!$C$1209:$D$2016, 2, 0),
  IF(LOOKUP(2,1/($R$16:$R1590&lt;&gt;""),$R$16:$R1590)="12.2028",
    VLOOKUP(LOOKUP(2,1/($B$16:$B1590&lt;&gt;""),$B$16:$B1590), [1]Лист1!$C$2020:$D$2907, 2, 0),
  ""))), "")</f>
        <v>38691.08</v>
      </c>
      <c r="P1590" s="282">
        <f t="shared" si="513"/>
        <v>14.866032697442991</v>
      </c>
      <c r="Q1590" s="282">
        <v>9673</v>
      </c>
      <c r="R1590" s="294" t="s">
        <v>565</v>
      </c>
      <c r="S1590" s="38"/>
      <c r="T1590" s="20"/>
      <c r="U1590" s="20"/>
    </row>
    <row r="1591" spans="1:21" ht="30" customHeight="1" x14ac:dyDescent="0.25">
      <c r="A1591" s="212">
        <f>IF(B1591&lt;&gt;"",MAX(A$1:A1590)+1,"")</f>
        <v>1442</v>
      </c>
      <c r="B1591" s="223" t="s">
        <v>211</v>
      </c>
      <c r="C1591" s="212">
        <v>1966</v>
      </c>
      <c r="D1591" s="212" t="s">
        <v>1844</v>
      </c>
      <c r="E1591" s="213" t="s">
        <v>16</v>
      </c>
      <c r="F1591" s="210">
        <v>5</v>
      </c>
      <c r="G1591" s="210">
        <v>2</v>
      </c>
      <c r="H1591" s="211">
        <v>1694.2</v>
      </c>
      <c r="I1591" s="211">
        <v>157.19999999999999</v>
      </c>
      <c r="J1591" s="211">
        <v>1404.77</v>
      </c>
      <c r="K1591" s="211">
        <f>SUM(L1591:O1591)</f>
        <v>12372309</v>
      </c>
      <c r="L1591" s="211">
        <v>0</v>
      </c>
      <c r="M1591" s="211">
        <v>0</v>
      </c>
      <c r="N1591" s="211">
        <v>0</v>
      </c>
      <c r="O1591" s="211">
        <f>IFERROR(
  IF(LOOKUP(2,1/($R$16:$R1591&lt;&gt;""),$R$16:$R1591)="12.2026",
    VLOOKUP(LOOKUP(2,1/($B$16:$B1591&lt;&gt;""),$B$16:$B1591), [1]Лист1!$C$12:$D$1205, 2, 0),
  IF(LOOKUP(2,1/($R$16:$R1591&lt;&gt;""),$R$16:$R1591)="12.2027",
    VLOOKUP(LOOKUP(2,1/($B$16:$B1591&lt;&gt;""),$B$16:$B1591), [1]Лист1!$C$1209:$D$2016, 2, 0),
  IF(LOOKUP(2,1/($R$16:$R1591&lt;&gt;""),$R$16:$R1591)="12.2028",
    VLOOKUP(LOOKUP(2,1/($B$16:$B1591&lt;&gt;""),$B$16:$B1591), [1]Лист1!$C$2020:$D$2907, 2, 0),
  ""))), "")</f>
        <v>12372309</v>
      </c>
      <c r="P1591" s="211">
        <f>K1591/H1591</f>
        <v>7302.744067996694</v>
      </c>
      <c r="Q1591" s="211">
        <v>9673</v>
      </c>
      <c r="R1591" s="218" t="s">
        <v>564</v>
      </c>
    </row>
    <row r="1592" spans="1:21" s="21" customFormat="1" ht="30" customHeight="1" x14ac:dyDescent="0.25">
      <c r="A1592" s="309">
        <f>IF(B1592&lt;&gt;"",MAX(A$1:A1591)+1,"")</f>
        <v>1443</v>
      </c>
      <c r="B1592" s="317" t="s">
        <v>212</v>
      </c>
      <c r="C1592" s="313">
        <v>1966</v>
      </c>
      <c r="D1592" s="309" t="s">
        <v>1844</v>
      </c>
      <c r="E1592" s="313" t="s">
        <v>16</v>
      </c>
      <c r="F1592" s="307">
        <v>5</v>
      </c>
      <c r="G1592" s="307">
        <v>2</v>
      </c>
      <c r="H1592" s="311">
        <v>1692.13</v>
      </c>
      <c r="I1592" s="311">
        <v>32</v>
      </c>
      <c r="J1592" s="311">
        <v>1517.36</v>
      </c>
      <c r="K1592" s="211">
        <f t="shared" ref="K1592:K1593" si="514">SUM(L1592:O1592)</f>
        <v>10400679.52</v>
      </c>
      <c r="L1592" s="211">
        <v>0</v>
      </c>
      <c r="M1592" s="211">
        <v>0</v>
      </c>
      <c r="N1592" s="211">
        <v>0</v>
      </c>
      <c r="O1592" s="211">
        <f>IFERROR(
  IF(LOOKUP(2,1/($R$16:$R1592&lt;&gt;""),$R$16:$R1592)="12.2026",
    VLOOKUP(LOOKUP(2,1/($B$16:$B1592&lt;&gt;""),$B$16:$B1592), [1]Лист1!$C$12:$D$1205, 2, 0),
  IF(LOOKUP(2,1/($R$16:$R1592&lt;&gt;""),$R$16:$R1592)="12.2027",
    VLOOKUP(LOOKUP(2,1/($B$16:$B1592&lt;&gt;""),$B$16:$B1592), [1]Лист1!$C$1209:$D$2016, 2, 0),
  IF(LOOKUP(2,1/($R$16:$R1592&lt;&gt;""),$R$16:$R1592)="12.2028",
    VLOOKUP(LOOKUP(2,1/($B$16:$B1592&lt;&gt;""),$B$16:$B1592), [1]Лист1!$C$2020:$D$2907, 2, 0),
  ""))), "")</f>
        <v>10400679.52</v>
      </c>
      <c r="P1592" s="211">
        <f t="shared" ref="P1592" si="515">K1592/H1592</f>
        <v>6146.5014626535776</v>
      </c>
      <c r="Q1592" s="211">
        <v>9673</v>
      </c>
      <c r="R1592" s="218" t="s">
        <v>565</v>
      </c>
      <c r="S1592" s="38"/>
      <c r="T1592" s="20"/>
      <c r="U1592" s="20"/>
    </row>
    <row r="1593" spans="1:21" s="21" customFormat="1" ht="30" customHeight="1" x14ac:dyDescent="0.25">
      <c r="A1593" s="310"/>
      <c r="B1593" s="318"/>
      <c r="C1593" s="314"/>
      <c r="D1593" s="310"/>
      <c r="E1593" s="314"/>
      <c r="F1593" s="308"/>
      <c r="G1593" s="308"/>
      <c r="H1593" s="312"/>
      <c r="I1593" s="312"/>
      <c r="J1593" s="312"/>
      <c r="K1593" s="211">
        <f t="shared" si="514"/>
        <v>4876300</v>
      </c>
      <c r="L1593" s="211">
        <v>0</v>
      </c>
      <c r="M1593" s="211">
        <v>0</v>
      </c>
      <c r="N1593" s="211">
        <v>0</v>
      </c>
      <c r="O1593" s="211">
        <f>IFERROR(
  IF(LOOKUP(2,1/($R$16:$R1593&lt;&gt;""),$R$16:$R1593)="12.2026",
    VLOOKUP(LOOKUP(2,1/($B$16:$B1593&lt;&gt;""),$B$16:$B1593), [1]Лист1!$C$12:$D$1205, 2, 0),
  IF(LOOKUP(2,1/($R$16:$R1593&lt;&gt;""),$R$16:$R1593)="12.2027",
    VLOOKUP(LOOKUP(2,1/($B$16:$B1593&lt;&gt;""),$B$16:$B1593), [1]Лист1!$C$1209:$D$2016, 2, 0),
  IF(LOOKUP(2,1/($R$16:$R1593&lt;&gt;""),$R$16:$R1593)="12.2028",
    VLOOKUP(LOOKUP(2,1/($B$16:$B1593&lt;&gt;""),$B$16:$B1593), [1]Лист1!$C$2020:$D$2907, 2, 0),
  ""))), "")</f>
        <v>4876300</v>
      </c>
      <c r="P1593" s="211">
        <f>K1593/H1592</f>
        <v>2881.752584021322</v>
      </c>
      <c r="Q1593" s="211">
        <v>9673</v>
      </c>
      <c r="R1593" s="218" t="s">
        <v>563</v>
      </c>
      <c r="S1593" s="38"/>
      <c r="T1593" s="20"/>
      <c r="U1593" s="20"/>
    </row>
    <row r="1594" spans="1:21" s="21" customFormat="1" ht="30" customHeight="1" x14ac:dyDescent="0.25">
      <c r="A1594" s="212">
        <f>IF(B1594&lt;&gt;"",MAX(A$1:A1593)+1,"")</f>
        <v>1444</v>
      </c>
      <c r="B1594" s="223" t="s">
        <v>213</v>
      </c>
      <c r="C1594" s="213">
        <v>1966</v>
      </c>
      <c r="D1594" s="212" t="s">
        <v>1844</v>
      </c>
      <c r="E1594" s="213" t="s">
        <v>16</v>
      </c>
      <c r="F1594" s="210">
        <v>5</v>
      </c>
      <c r="G1594" s="210">
        <v>4</v>
      </c>
      <c r="H1594" s="211">
        <v>3452.79</v>
      </c>
      <c r="I1594" s="211">
        <v>0</v>
      </c>
      <c r="J1594" s="211">
        <v>3183.83</v>
      </c>
      <c r="K1594" s="211">
        <f t="shared" ref="K1594:K1599" si="516">SUM(L1594:O1594)</f>
        <v>8518341.5899999999</v>
      </c>
      <c r="L1594" s="211">
        <v>0</v>
      </c>
      <c r="M1594" s="211">
        <v>0</v>
      </c>
      <c r="N1594" s="211">
        <v>0</v>
      </c>
      <c r="O1594" s="211">
        <f>IFERROR(
  IF(LOOKUP(2,1/($R$16:$R1594&lt;&gt;""),$R$16:$R1594)="12.2026",
    VLOOKUP(LOOKUP(2,1/($B$16:$B1594&lt;&gt;""),$B$16:$B1594), [1]Лист1!$C$12:$D$1205, 2, 0),
  IF(LOOKUP(2,1/($R$16:$R1594&lt;&gt;""),$R$16:$R1594)="12.2027",
    VLOOKUP(LOOKUP(2,1/($B$16:$B1594&lt;&gt;""),$B$16:$B1594), [1]Лист1!$C$1209:$D$2016, 2, 0),
  IF(LOOKUP(2,1/($R$16:$R1594&lt;&gt;""),$R$16:$R1594)="12.2028",
    VLOOKUP(LOOKUP(2,1/($B$16:$B1594&lt;&gt;""),$B$16:$B1594), [1]Лист1!$C$2020:$D$2907, 2, 0),
  ""))), "")</f>
        <v>8518341.5899999999</v>
      </c>
      <c r="P1594" s="211">
        <f t="shared" ref="P1594:P1599" si="517">K1594/H1594</f>
        <v>2467.0893943738251</v>
      </c>
      <c r="Q1594" s="211">
        <v>9673</v>
      </c>
      <c r="R1594" s="218" t="s">
        <v>565</v>
      </c>
      <c r="S1594" s="38"/>
      <c r="T1594" s="20"/>
      <c r="U1594" s="20"/>
    </row>
    <row r="1595" spans="1:21" s="112" customFormat="1" ht="30" customHeight="1" x14ac:dyDescent="0.25">
      <c r="A1595" s="212">
        <f>IF(B1595&lt;&gt;"",MAX(A$1:A1594)+1,"")</f>
        <v>1445</v>
      </c>
      <c r="B1595" s="223" t="s">
        <v>214</v>
      </c>
      <c r="C1595" s="213">
        <v>1967</v>
      </c>
      <c r="D1595" s="212" t="s">
        <v>1844</v>
      </c>
      <c r="E1595" s="213" t="s">
        <v>16</v>
      </c>
      <c r="F1595" s="210">
        <v>5</v>
      </c>
      <c r="G1595" s="210">
        <v>4</v>
      </c>
      <c r="H1595" s="211">
        <v>5489.73</v>
      </c>
      <c r="I1595" s="211">
        <v>61.4</v>
      </c>
      <c r="J1595" s="211">
        <v>3254.66</v>
      </c>
      <c r="K1595" s="211">
        <f t="shared" si="516"/>
        <v>27417373.300000001</v>
      </c>
      <c r="L1595" s="211">
        <v>0</v>
      </c>
      <c r="M1595" s="211">
        <v>0</v>
      </c>
      <c r="N1595" s="211">
        <v>0</v>
      </c>
      <c r="O1595" s="211">
        <f>IFERROR(
  IF(LOOKUP(2,1/($R$16:$R1595&lt;&gt;""),$R$16:$R1595)="12.2026",
    VLOOKUP(LOOKUP(2,1/($B$16:$B1595&lt;&gt;""),$B$16:$B1595), [1]Лист1!$C$12:$D$1205, 2, 0),
  IF(LOOKUP(2,1/($R$16:$R1595&lt;&gt;""),$R$16:$R1595)="12.2027",
    VLOOKUP(LOOKUP(2,1/($B$16:$B1595&lt;&gt;""),$B$16:$B1595), [1]Лист1!$C$1209:$D$2016, 2, 0),
  IF(LOOKUP(2,1/($R$16:$R1595&lt;&gt;""),$R$16:$R1595)="12.2028",
    VLOOKUP(LOOKUP(2,1/($B$16:$B1595&lt;&gt;""),$B$16:$B1595), [1]Лист1!$C$2020:$D$2907, 2, 0),
  ""))), "")</f>
        <v>27417373.300000001</v>
      </c>
      <c r="P1595" s="211">
        <f t="shared" si="517"/>
        <v>4994.3026888389777</v>
      </c>
      <c r="Q1595" s="211">
        <v>9673</v>
      </c>
      <c r="R1595" s="218" t="s">
        <v>565</v>
      </c>
      <c r="S1595" s="141"/>
      <c r="T1595" s="111"/>
      <c r="U1595" s="111"/>
    </row>
    <row r="1596" spans="1:21" ht="30" customHeight="1" x14ac:dyDescent="0.25">
      <c r="A1596" s="212">
        <f>IF(B1596&lt;&gt;"",MAX(A$1:A1595)+1,"")</f>
        <v>1446</v>
      </c>
      <c r="B1596" s="194" t="s">
        <v>215</v>
      </c>
      <c r="C1596" s="199">
        <v>1963</v>
      </c>
      <c r="D1596" s="199" t="s">
        <v>1844</v>
      </c>
      <c r="E1596" s="208" t="s">
        <v>16</v>
      </c>
      <c r="F1596" s="190">
        <v>5</v>
      </c>
      <c r="G1596" s="190">
        <v>2</v>
      </c>
      <c r="H1596" s="192">
        <v>1729.6</v>
      </c>
      <c r="I1596" s="192">
        <v>133.4</v>
      </c>
      <c r="J1596" s="192">
        <v>576.44000000000005</v>
      </c>
      <c r="K1596" s="192">
        <f t="shared" si="516"/>
        <v>4946497.5999999996</v>
      </c>
      <c r="L1596" s="192">
        <v>0</v>
      </c>
      <c r="M1596" s="192">
        <v>0</v>
      </c>
      <c r="N1596" s="192">
        <v>0</v>
      </c>
      <c r="O1596" s="211">
        <f>IFERROR(
  IF(LOOKUP(2,1/($R$16:$R1596&lt;&gt;""),$R$16:$R1596)="12.2026",
    VLOOKUP(LOOKUP(2,1/($B$16:$B1596&lt;&gt;""),$B$16:$B1596), [1]Лист1!$C$12:$D$1205, 2, 0),
  IF(LOOKUP(2,1/($R$16:$R1596&lt;&gt;""),$R$16:$R1596)="12.2027",
    VLOOKUP(LOOKUP(2,1/($B$16:$B1596&lt;&gt;""),$B$16:$B1596), [1]Лист1!$C$1209:$D$2016, 2, 0),
  IF(LOOKUP(2,1/($R$16:$R1596&lt;&gt;""),$R$16:$R1596)="12.2028",
    VLOOKUP(LOOKUP(2,1/($B$16:$B1596&lt;&gt;""),$B$16:$B1596), [1]Лист1!$C$2020:$D$2907, 2, 0),
  ""))), "")</f>
        <v>4946497.5999999996</v>
      </c>
      <c r="P1596" s="192">
        <f t="shared" si="517"/>
        <v>2859.9084181313597</v>
      </c>
      <c r="Q1596" s="192">
        <v>9673</v>
      </c>
      <c r="R1596" s="188" t="s">
        <v>564</v>
      </c>
      <c r="S1596" s="49"/>
      <c r="T1596" s="49"/>
      <c r="U1596" s="49"/>
    </row>
    <row r="1597" spans="1:21" s="21" customFormat="1" ht="30" customHeight="1" x14ac:dyDescent="0.25">
      <c r="A1597" s="212">
        <f>IF(B1597&lt;&gt;"",MAX(A$1:A1596)+1,"")</f>
        <v>1447</v>
      </c>
      <c r="B1597" s="223" t="s">
        <v>216</v>
      </c>
      <c r="C1597" s="213">
        <v>1966</v>
      </c>
      <c r="D1597" s="212" t="s">
        <v>1844</v>
      </c>
      <c r="E1597" s="213" t="s">
        <v>16</v>
      </c>
      <c r="F1597" s="210">
        <v>5</v>
      </c>
      <c r="G1597" s="210">
        <v>2</v>
      </c>
      <c r="H1597" s="211">
        <v>1671.51</v>
      </c>
      <c r="I1597" s="211">
        <v>147</v>
      </c>
      <c r="J1597" s="211">
        <v>1384.51</v>
      </c>
      <c r="K1597" s="211">
        <f t="shared" si="516"/>
        <v>10594678.699999999</v>
      </c>
      <c r="L1597" s="211">
        <v>0</v>
      </c>
      <c r="M1597" s="211">
        <v>0</v>
      </c>
      <c r="N1597" s="211">
        <v>0</v>
      </c>
      <c r="O1597" s="211">
        <f>IFERROR(
  IF(LOOKUP(2,1/($R$16:$R1597&lt;&gt;""),$R$16:$R1597)="12.2026",
    VLOOKUP(LOOKUP(2,1/($B$16:$B1597&lt;&gt;""),$B$16:$B1597), [1]Лист1!$C$12:$D$1205, 2, 0),
  IF(LOOKUP(2,1/($R$16:$R1597&lt;&gt;""),$R$16:$R1597)="12.2027",
    VLOOKUP(LOOKUP(2,1/($B$16:$B1597&lt;&gt;""),$B$16:$B1597), [1]Лист1!$C$1209:$D$2016, 2, 0),
  IF(LOOKUP(2,1/($R$16:$R1597&lt;&gt;""),$R$16:$R1597)="12.2028",
    VLOOKUP(LOOKUP(2,1/($B$16:$B1597&lt;&gt;""),$B$16:$B1597), [1]Лист1!$C$2020:$D$2907, 2, 0),
  ""))), "")</f>
        <v>10594678.699999999</v>
      </c>
      <c r="P1597" s="211">
        <f t="shared" si="517"/>
        <v>6338.3878648647024</v>
      </c>
      <c r="Q1597" s="211">
        <v>9673</v>
      </c>
      <c r="R1597" s="218" t="s">
        <v>565</v>
      </c>
      <c r="S1597" s="38"/>
      <c r="T1597" s="20"/>
      <c r="U1597" s="20"/>
    </row>
    <row r="1598" spans="1:21" s="21" customFormat="1" ht="30" customHeight="1" x14ac:dyDescent="0.25">
      <c r="A1598" s="212">
        <f>IF(B1598&lt;&gt;"",MAX(A$1:A1597)+1,"")</f>
        <v>1448</v>
      </c>
      <c r="B1598" s="223" t="s">
        <v>217</v>
      </c>
      <c r="C1598" s="213">
        <v>1965</v>
      </c>
      <c r="D1598" s="212" t="s">
        <v>1844</v>
      </c>
      <c r="E1598" s="212" t="s">
        <v>16</v>
      </c>
      <c r="F1598" s="210">
        <v>5</v>
      </c>
      <c r="G1598" s="210">
        <v>4</v>
      </c>
      <c r="H1598" s="211">
        <v>3519.31</v>
      </c>
      <c r="I1598" s="211">
        <v>0</v>
      </c>
      <c r="J1598" s="211">
        <v>3247.28</v>
      </c>
      <c r="K1598" s="211">
        <f t="shared" si="516"/>
        <v>15884401.35</v>
      </c>
      <c r="L1598" s="211">
        <v>0</v>
      </c>
      <c r="M1598" s="211">
        <v>0</v>
      </c>
      <c r="N1598" s="211">
        <v>0</v>
      </c>
      <c r="O1598" s="211">
        <f>IFERROR(
  IF(LOOKUP(2,1/($R$16:$R1598&lt;&gt;""),$R$16:$R1598)="12.2026",
    VLOOKUP(LOOKUP(2,1/($B$16:$B1598&lt;&gt;""),$B$16:$B1598), [1]Лист1!$C$12:$D$1205, 2, 0),
  IF(LOOKUP(2,1/($R$16:$R1598&lt;&gt;""),$R$16:$R1598)="12.2027",
    VLOOKUP(LOOKUP(2,1/($B$16:$B1598&lt;&gt;""),$B$16:$B1598), [1]Лист1!$C$1209:$D$2016, 2, 0),
  IF(LOOKUP(2,1/($R$16:$R1598&lt;&gt;""),$R$16:$R1598)="12.2028",
    VLOOKUP(LOOKUP(2,1/($B$16:$B1598&lt;&gt;""),$B$16:$B1598), [1]Лист1!$C$2020:$D$2907, 2, 0),
  ""))), "")</f>
        <v>15884401.35</v>
      </c>
      <c r="P1598" s="211">
        <f t="shared" si="517"/>
        <v>4513.4987682244528</v>
      </c>
      <c r="Q1598" s="211">
        <v>9673</v>
      </c>
      <c r="R1598" s="218" t="s">
        <v>564</v>
      </c>
      <c r="S1598" s="38"/>
      <c r="T1598" s="20"/>
      <c r="U1598" s="20"/>
    </row>
    <row r="1599" spans="1:21" s="21" customFormat="1" ht="30" customHeight="1" x14ac:dyDescent="0.25">
      <c r="A1599" s="212">
        <f>IF(B1599&lt;&gt;"",MAX(A$1:A1598)+1,"")</f>
        <v>1449</v>
      </c>
      <c r="B1599" s="223" t="s">
        <v>218</v>
      </c>
      <c r="C1599" s="213">
        <v>1963</v>
      </c>
      <c r="D1599" s="212" t="s">
        <v>1844</v>
      </c>
      <c r="E1599" s="213" t="s">
        <v>16</v>
      </c>
      <c r="F1599" s="210">
        <v>5</v>
      </c>
      <c r="G1599" s="210">
        <v>2</v>
      </c>
      <c r="H1599" s="211">
        <v>2622.58</v>
      </c>
      <c r="I1599" s="211">
        <v>157.54</v>
      </c>
      <c r="J1599" s="211">
        <v>1446.04</v>
      </c>
      <c r="K1599" s="211">
        <f t="shared" si="516"/>
        <v>20947539.100000001</v>
      </c>
      <c r="L1599" s="211">
        <v>0</v>
      </c>
      <c r="M1599" s="211">
        <v>0</v>
      </c>
      <c r="N1599" s="211">
        <v>0</v>
      </c>
      <c r="O1599" s="211">
        <f>IFERROR(
  IF(LOOKUP(2,1/($R$16:$R1599&lt;&gt;""),$R$16:$R1599)="12.2026",
    VLOOKUP(LOOKUP(2,1/($B$16:$B1599&lt;&gt;""),$B$16:$B1599), [1]Лист1!$C$12:$D$1205, 2, 0),
  IF(LOOKUP(2,1/($R$16:$R1599&lt;&gt;""),$R$16:$R1599)="12.2027",
    VLOOKUP(LOOKUP(2,1/($B$16:$B1599&lt;&gt;""),$B$16:$B1599), [1]Лист1!$C$1209:$D$2016, 2, 0),
  IF(LOOKUP(2,1/($R$16:$R1599&lt;&gt;""),$R$16:$R1599)="12.2028",
    VLOOKUP(LOOKUP(2,1/($B$16:$B1599&lt;&gt;""),$B$16:$B1599), [1]Лист1!$C$2020:$D$2907, 2, 0),
  ""))), "")</f>
        <v>20947539.100000001</v>
      </c>
      <c r="P1599" s="211">
        <f t="shared" si="517"/>
        <v>7987.3784975100862</v>
      </c>
      <c r="Q1599" s="211">
        <v>9673</v>
      </c>
      <c r="R1599" s="218" t="s">
        <v>564</v>
      </c>
      <c r="S1599" s="38"/>
      <c r="T1599" s="20"/>
      <c r="U1599" s="20"/>
    </row>
    <row r="1600" spans="1:21" ht="30" customHeight="1" x14ac:dyDescent="0.25">
      <c r="A1600" s="309">
        <f>IF(B1600&lt;&gt;"",MAX(A$1:A1599)+1,"")</f>
        <v>1450</v>
      </c>
      <c r="B1600" s="317" t="s">
        <v>219</v>
      </c>
      <c r="C1600" s="313">
        <v>1965</v>
      </c>
      <c r="D1600" s="309" t="s">
        <v>1844</v>
      </c>
      <c r="E1600" s="309" t="s">
        <v>16</v>
      </c>
      <c r="F1600" s="307">
        <v>5</v>
      </c>
      <c r="G1600" s="307">
        <v>2</v>
      </c>
      <c r="H1600" s="311">
        <v>1575.49</v>
      </c>
      <c r="I1600" s="311">
        <v>84</v>
      </c>
      <c r="J1600" s="311">
        <v>1356.49</v>
      </c>
      <c r="K1600" s="211">
        <f t="shared" ref="K1600:K1603" si="518">SUM(L1600:O1600)</f>
        <v>8534108</v>
      </c>
      <c r="L1600" s="211">
        <v>0</v>
      </c>
      <c r="M1600" s="211">
        <v>0</v>
      </c>
      <c r="N1600" s="211">
        <v>0</v>
      </c>
      <c r="O1600" s="211">
        <f>IFERROR(
  IF(LOOKUP(2,1/($R$16:$R1600&lt;&gt;""),$R$16:$R1600)="12.2026",
    VLOOKUP(LOOKUP(2,1/($B$16:$B1600&lt;&gt;""),$B$16:$B1600), [1]Лист1!$C$12:$D$1205, 2, 0),
  IF(LOOKUP(2,1/($R$16:$R1600&lt;&gt;""),$R$16:$R1600)="12.2027",
    VLOOKUP(LOOKUP(2,1/($B$16:$B1600&lt;&gt;""),$B$16:$B1600), [1]Лист1!$C$1209:$D$2016, 2, 0),
  IF(LOOKUP(2,1/($R$16:$R1600&lt;&gt;""),$R$16:$R1600)="12.2028",
    VLOOKUP(LOOKUP(2,1/($B$16:$B1600&lt;&gt;""),$B$16:$B1600), [1]Лист1!$C$2020:$D$2907, 2, 0),
  ""))), "")</f>
        <v>8534108</v>
      </c>
      <c r="P1600" s="211">
        <f t="shared" ref="P1600" si="519">K1600/H1600</f>
        <v>5416.7960444052324</v>
      </c>
      <c r="Q1600" s="211">
        <v>9673</v>
      </c>
      <c r="R1600" s="218" t="s">
        <v>564</v>
      </c>
    </row>
    <row r="1601" spans="1:21" ht="30" customHeight="1" x14ac:dyDescent="0.25">
      <c r="A1601" s="310"/>
      <c r="B1601" s="318"/>
      <c r="C1601" s="314"/>
      <c r="D1601" s="310"/>
      <c r="E1601" s="310"/>
      <c r="F1601" s="308"/>
      <c r="G1601" s="308"/>
      <c r="H1601" s="312"/>
      <c r="I1601" s="312"/>
      <c r="J1601" s="312"/>
      <c r="K1601" s="211">
        <f t="shared" si="518"/>
        <v>2484000</v>
      </c>
      <c r="L1601" s="211">
        <v>0</v>
      </c>
      <c r="M1601" s="211">
        <v>0</v>
      </c>
      <c r="N1601" s="211">
        <v>0</v>
      </c>
      <c r="O1601" s="211">
        <f>IFERROR(
  IF(LOOKUP(2,1/($R$16:$R1601&lt;&gt;""),$R$16:$R1601)="12.2026",
    VLOOKUP(LOOKUP(2,1/($B$16:$B1601&lt;&gt;""),$B$16:$B1601), [1]Лист1!$C$12:$D$1205, 2, 0),
  IF(LOOKUP(2,1/($R$16:$R1601&lt;&gt;""),$R$16:$R1601)="12.2027",
    VLOOKUP(LOOKUP(2,1/($B$16:$B1601&lt;&gt;""),$B$16:$B1601), [1]Лист1!$C$1209:$D$2016, 2, 0),
  IF(LOOKUP(2,1/($R$16:$R1601&lt;&gt;""),$R$16:$R1601)="12.2028",
    VLOOKUP(LOOKUP(2,1/($B$16:$B1601&lt;&gt;""),$B$16:$B1601), [1]Лист1!$C$2020:$D$2907, 2, 0),
  ""))), "")</f>
        <v>2484000</v>
      </c>
      <c r="P1601" s="211">
        <f>K1601/H1600</f>
        <v>1576.6523430805655</v>
      </c>
      <c r="Q1601" s="211">
        <v>9673</v>
      </c>
      <c r="R1601" s="218" t="s">
        <v>563</v>
      </c>
    </row>
    <row r="1602" spans="1:21" ht="30" customHeight="1" x14ac:dyDescent="0.25">
      <c r="A1602" s="309">
        <f>IF(B1602&lt;&gt;"",MAX(A$1:A1601)+1,"")</f>
        <v>1451</v>
      </c>
      <c r="B1602" s="317" t="s">
        <v>220</v>
      </c>
      <c r="C1602" s="313">
        <v>1965</v>
      </c>
      <c r="D1602" s="309" t="s">
        <v>1844</v>
      </c>
      <c r="E1602" s="309" t="s">
        <v>16</v>
      </c>
      <c r="F1602" s="307">
        <v>5</v>
      </c>
      <c r="G1602" s="307">
        <v>3</v>
      </c>
      <c r="H1602" s="311">
        <v>2746.82</v>
      </c>
      <c r="I1602" s="311">
        <v>0</v>
      </c>
      <c r="J1602" s="311">
        <v>2539.8200000000002</v>
      </c>
      <c r="K1602" s="211">
        <f t="shared" si="518"/>
        <v>17411129</v>
      </c>
      <c r="L1602" s="211">
        <v>0</v>
      </c>
      <c r="M1602" s="211">
        <v>0</v>
      </c>
      <c r="N1602" s="211">
        <v>0</v>
      </c>
      <c r="O1602" s="211">
        <f>IFERROR(
  IF(LOOKUP(2,1/($R$16:$R1602&lt;&gt;""),$R$16:$R1602)="12.2026",
    VLOOKUP(LOOKUP(2,1/($B$16:$B1602&lt;&gt;""),$B$16:$B1602), [1]Лист1!$C$12:$D$1205, 2, 0),
  IF(LOOKUP(2,1/($R$16:$R1602&lt;&gt;""),$R$16:$R1602)="12.2027",
    VLOOKUP(LOOKUP(2,1/($B$16:$B1602&lt;&gt;""),$B$16:$B1602), [1]Лист1!$C$1209:$D$2016, 2, 0),
  IF(LOOKUP(2,1/($R$16:$R1602&lt;&gt;""),$R$16:$R1602)="12.2028",
    VLOOKUP(LOOKUP(2,1/($B$16:$B1602&lt;&gt;""),$B$16:$B1602), [1]Лист1!$C$2020:$D$2907, 2, 0),
  ""))), "")</f>
        <v>17411129</v>
      </c>
      <c r="P1602" s="211">
        <f t="shared" ref="P1602" si="520">K1602/H1602</f>
        <v>6338.6494200566467</v>
      </c>
      <c r="Q1602" s="211">
        <v>9673</v>
      </c>
      <c r="R1602" s="218" t="s">
        <v>564</v>
      </c>
      <c r="S1602" s="49"/>
      <c r="T1602" s="49"/>
      <c r="U1602" s="49"/>
    </row>
    <row r="1603" spans="1:21" ht="30" customHeight="1" x14ac:dyDescent="0.25">
      <c r="A1603" s="310"/>
      <c r="B1603" s="318"/>
      <c r="C1603" s="314"/>
      <c r="D1603" s="310"/>
      <c r="E1603" s="310"/>
      <c r="F1603" s="308"/>
      <c r="G1603" s="308"/>
      <c r="H1603" s="312"/>
      <c r="I1603" s="312"/>
      <c r="J1603" s="312"/>
      <c r="K1603" s="211">
        <f t="shared" si="518"/>
        <v>7126900</v>
      </c>
      <c r="L1603" s="211">
        <v>0</v>
      </c>
      <c r="M1603" s="211">
        <v>0</v>
      </c>
      <c r="N1603" s="211">
        <v>0</v>
      </c>
      <c r="O1603" s="211">
        <f>IFERROR(
  IF(LOOKUP(2,1/($R$16:$R1603&lt;&gt;""),$R$16:$R1603)="12.2026",
    VLOOKUP(LOOKUP(2,1/($B$16:$B1603&lt;&gt;""),$B$16:$B1603), [1]Лист1!$C$12:$D$1205, 2, 0),
  IF(LOOKUP(2,1/($R$16:$R1603&lt;&gt;""),$R$16:$R1603)="12.2027",
    VLOOKUP(LOOKUP(2,1/($B$16:$B1603&lt;&gt;""),$B$16:$B1603), [1]Лист1!$C$1209:$D$2016, 2, 0),
  IF(LOOKUP(2,1/($R$16:$R1603&lt;&gt;""),$R$16:$R1603)="12.2028",
    VLOOKUP(LOOKUP(2,1/($B$16:$B1603&lt;&gt;""),$B$16:$B1603), [1]Лист1!$C$2020:$D$2907, 2, 0),
  ""))), "")</f>
        <v>7126900</v>
      </c>
      <c r="P1603" s="211">
        <f>K1603/H1602</f>
        <v>2594.6003014394828</v>
      </c>
      <c r="Q1603" s="211">
        <v>9673</v>
      </c>
      <c r="R1603" s="218" t="s">
        <v>563</v>
      </c>
      <c r="S1603" s="49"/>
      <c r="T1603" s="49"/>
      <c r="U1603" s="49"/>
    </row>
    <row r="1604" spans="1:21" s="21" customFormat="1" ht="30" customHeight="1" x14ac:dyDescent="0.25">
      <c r="A1604" s="309">
        <f>IF(B1604&lt;&gt;"",MAX(A$1:A1603)+1,"")</f>
        <v>1452</v>
      </c>
      <c r="B1604" s="317" t="s">
        <v>221</v>
      </c>
      <c r="C1604" s="309">
        <v>1965</v>
      </c>
      <c r="D1604" s="309" t="s">
        <v>1844</v>
      </c>
      <c r="E1604" s="309" t="s">
        <v>16</v>
      </c>
      <c r="F1604" s="307">
        <v>5</v>
      </c>
      <c r="G1604" s="307">
        <v>2</v>
      </c>
      <c r="H1604" s="311">
        <v>1604.35</v>
      </c>
      <c r="I1604" s="311">
        <v>574.45000000000005</v>
      </c>
      <c r="J1604" s="311">
        <v>1024.1400000000001</v>
      </c>
      <c r="K1604" s="211">
        <f t="shared" ref="K1604" si="521">SUM(L1604:O1604)</f>
        <v>4541500</v>
      </c>
      <c r="L1604" s="211">
        <v>0</v>
      </c>
      <c r="M1604" s="211">
        <v>0</v>
      </c>
      <c r="N1604" s="211">
        <v>0</v>
      </c>
      <c r="O1604" s="211">
        <f>IFERROR(
  IF(LOOKUP(2,1/($R$16:$R1604&lt;&gt;""),$R$16:$R1604)="12.2026",
    VLOOKUP(LOOKUP(2,1/($B$16:$B1604&lt;&gt;""),$B$16:$B1604), [1]Лист1!$C$12:$D$1205, 2, 0),
  IF(LOOKUP(2,1/($R$16:$R1604&lt;&gt;""),$R$16:$R1604)="12.2027",
    VLOOKUP(LOOKUP(2,1/($B$16:$B1604&lt;&gt;""),$B$16:$B1604), [1]Лист1!$C$1209:$D$2016, 2, 0),
  IF(LOOKUP(2,1/($R$16:$R1604&lt;&gt;""),$R$16:$R1604)="12.2028",
    VLOOKUP(LOOKUP(2,1/($B$16:$B1604&lt;&gt;""),$B$16:$B1604), [1]Лист1!$C$2020:$D$2907, 2, 0),
  ""))), "")</f>
        <v>4541500</v>
      </c>
      <c r="P1604" s="211">
        <f t="shared" ref="P1604:P1662" si="522">K1604/H1604</f>
        <v>2830.741421759591</v>
      </c>
      <c r="Q1604" s="211">
        <v>9673</v>
      </c>
      <c r="R1604" s="218" t="s">
        <v>565</v>
      </c>
      <c r="S1604" s="38"/>
      <c r="T1604" s="20"/>
      <c r="U1604" s="20"/>
    </row>
    <row r="1605" spans="1:21" s="21" customFormat="1" ht="30" customHeight="1" x14ac:dyDescent="0.25">
      <c r="A1605" s="310"/>
      <c r="B1605" s="318"/>
      <c r="C1605" s="310"/>
      <c r="D1605" s="310"/>
      <c r="E1605" s="310"/>
      <c r="F1605" s="308"/>
      <c r="G1605" s="308"/>
      <c r="H1605" s="312"/>
      <c r="I1605" s="312"/>
      <c r="J1605" s="312"/>
      <c r="K1605" s="211">
        <f t="shared" si="509"/>
        <v>9366722.25</v>
      </c>
      <c r="L1605" s="211">
        <v>0</v>
      </c>
      <c r="M1605" s="211">
        <v>0</v>
      </c>
      <c r="N1605" s="211">
        <v>0</v>
      </c>
      <c r="O1605" s="211">
        <f>IFERROR(
  IF(LOOKUP(2,1/($R$16:$R1605&lt;&gt;""),$R$16:$R1605)="12.2026",
    VLOOKUP(LOOKUP(2,1/($B$16:$B1605&lt;&gt;""),$B$16:$B1605), [1]Лист1!$C$12:$D$1205, 2, 0),
  IF(LOOKUP(2,1/($R$16:$R1605&lt;&gt;""),$R$16:$R1605)="12.2027",
    VLOOKUP(LOOKUP(2,1/($B$16:$B1605&lt;&gt;""),$B$16:$B1605), [1]Лист1!$C$1209:$D$2016, 2, 0),
  IF(LOOKUP(2,1/($R$16:$R1605&lt;&gt;""),$R$16:$R1605)="12.2028",
    VLOOKUP(LOOKUP(2,1/($B$16:$B1605&lt;&gt;""),$B$16:$B1605), [1]Лист1!$C$2020:$D$2907, 2, 0),
  ""))), "")</f>
        <v>9366722.25</v>
      </c>
      <c r="P1605" s="211">
        <f>K1605/H1604</f>
        <v>5838.3284507744575</v>
      </c>
      <c r="Q1605" s="211">
        <v>9673</v>
      </c>
      <c r="R1605" s="218" t="s">
        <v>563</v>
      </c>
      <c r="S1605" s="38"/>
      <c r="T1605" s="20"/>
      <c r="U1605" s="20"/>
    </row>
    <row r="1606" spans="1:21" s="21" customFormat="1" ht="30" customHeight="1" x14ac:dyDescent="0.25">
      <c r="A1606" s="212">
        <f>IF(B1606&lt;&gt;"",MAX(A$1:A1605)+1,"")</f>
        <v>1453</v>
      </c>
      <c r="B1606" s="223" t="s">
        <v>1415</v>
      </c>
      <c r="C1606" s="213">
        <v>1968</v>
      </c>
      <c r="D1606" s="212" t="s">
        <v>1844</v>
      </c>
      <c r="E1606" s="213" t="s">
        <v>16</v>
      </c>
      <c r="F1606" s="210">
        <v>5</v>
      </c>
      <c r="G1606" s="210">
        <v>2</v>
      </c>
      <c r="H1606" s="211">
        <v>2862.44</v>
      </c>
      <c r="I1606" s="211">
        <v>0</v>
      </c>
      <c r="J1606" s="211">
        <v>1516</v>
      </c>
      <c r="K1606" s="211">
        <f t="shared" si="509"/>
        <v>85565.96</v>
      </c>
      <c r="L1606" s="211">
        <v>0</v>
      </c>
      <c r="M1606" s="211">
        <v>0</v>
      </c>
      <c r="N1606" s="211">
        <v>0</v>
      </c>
      <c r="O1606" s="211">
        <f>IFERROR(
  IF(LOOKUP(2,1/($R$16:$R1606&lt;&gt;""),$R$16:$R1606)="12.2026",
    VLOOKUP(LOOKUP(2,1/($B$16:$B1606&lt;&gt;""),$B$16:$B1606), [1]Лист1!$C$12:$D$1205, 2, 0),
  IF(LOOKUP(2,1/($R$16:$R1606&lt;&gt;""),$R$16:$R1606)="12.2027",
    VLOOKUP(LOOKUP(2,1/($B$16:$B1606&lt;&gt;""),$B$16:$B1606), [1]Лист1!$C$1209:$D$2016, 2, 0),
  IF(LOOKUP(2,1/($R$16:$R1606&lt;&gt;""),$R$16:$R1606)="12.2028",
    VLOOKUP(LOOKUP(2,1/($B$16:$B1606&lt;&gt;""),$B$16:$B1606), [1]Лист1!$C$2020:$D$2907, 2, 0),
  ""))), "")</f>
        <v>85565.96</v>
      </c>
      <c r="P1606" s="211">
        <f t="shared" si="522"/>
        <v>29.892664999091686</v>
      </c>
      <c r="Q1606" s="211">
        <v>9673</v>
      </c>
      <c r="R1606" s="218" t="s">
        <v>564</v>
      </c>
      <c r="S1606" s="38"/>
      <c r="T1606" s="20"/>
      <c r="U1606" s="20"/>
    </row>
    <row r="1607" spans="1:21" s="33" customFormat="1" ht="30" customHeight="1" x14ac:dyDescent="0.25">
      <c r="A1607" s="212">
        <f>IF(B1607&lt;&gt;"",MAX(A$1:A1606)+1,"")</f>
        <v>1454</v>
      </c>
      <c r="B1607" s="223" t="s">
        <v>2168</v>
      </c>
      <c r="C1607" s="210" t="s">
        <v>2328</v>
      </c>
      <c r="D1607" s="212" t="s">
        <v>1844</v>
      </c>
      <c r="E1607" s="210" t="s">
        <v>16</v>
      </c>
      <c r="F1607" s="210">
        <v>10</v>
      </c>
      <c r="G1607" s="210">
        <v>3</v>
      </c>
      <c r="H1607" s="211">
        <v>13017</v>
      </c>
      <c r="I1607" s="211">
        <v>0</v>
      </c>
      <c r="J1607" s="211">
        <v>9563.5</v>
      </c>
      <c r="K1607" s="211">
        <f>SUM(L1607:O1607)</f>
        <v>10805000</v>
      </c>
      <c r="L1607" s="211">
        <v>0</v>
      </c>
      <c r="M1607" s="211">
        <v>0</v>
      </c>
      <c r="N1607" s="211">
        <v>0</v>
      </c>
      <c r="O1607" s="211">
        <f>IFERROR(
  IF(LOOKUP(2,1/($R$16:$R1607&lt;&gt;""),$R$16:$R1607)="12.2026",
    VLOOKUP(LOOKUP(2,1/($B$16:$B1607&lt;&gt;""),$B$16:$B1607), [1]Лист1!$C$12:$D$1205, 2, 0),
  IF(LOOKUP(2,1/($R$16:$R1607&lt;&gt;""),$R$16:$R1607)="12.2027",
    VLOOKUP(LOOKUP(2,1/($B$16:$B1607&lt;&gt;""),$B$16:$B1607), [1]Лист1!$C$1209:$D$2016, 2, 0),
  IF(LOOKUP(2,1/($R$16:$R1607&lt;&gt;""),$R$16:$R1607)="12.2028",
    VLOOKUP(LOOKUP(2,1/($B$16:$B1607&lt;&gt;""),$B$16:$B1607), [1]Лист1!$C$2020:$D$2907, 2, 0),
  ""))), "")</f>
        <v>10805000</v>
      </c>
      <c r="P1607" s="211">
        <f>K1607/H1607</f>
        <v>830.06837212875473</v>
      </c>
      <c r="Q1607" s="211">
        <v>9673</v>
      </c>
      <c r="R1607" s="30" t="s">
        <v>565</v>
      </c>
      <c r="S1607" s="32"/>
      <c r="T1607" s="32"/>
      <c r="U1607" s="32"/>
    </row>
    <row r="1608" spans="1:21" s="33" customFormat="1" ht="30" customHeight="1" x14ac:dyDescent="0.25">
      <c r="A1608" s="212">
        <f>IF(B1608&lt;&gt;"",MAX(A$1:A1607)+1,"")</f>
        <v>1455</v>
      </c>
      <c r="B1608" s="223" t="s">
        <v>2169</v>
      </c>
      <c r="C1608" s="210" t="s">
        <v>2329</v>
      </c>
      <c r="D1608" s="212" t="s">
        <v>1844</v>
      </c>
      <c r="E1608" s="210" t="s">
        <v>16</v>
      </c>
      <c r="F1608" s="210">
        <v>9</v>
      </c>
      <c r="G1608" s="210">
        <v>5</v>
      </c>
      <c r="H1608" s="211">
        <v>14992.74</v>
      </c>
      <c r="I1608" s="211">
        <v>0</v>
      </c>
      <c r="J1608" s="211">
        <v>10025</v>
      </c>
      <c r="K1608" s="211">
        <f>SUM(L1608:O1608)</f>
        <v>10805000</v>
      </c>
      <c r="L1608" s="211">
        <v>0</v>
      </c>
      <c r="M1608" s="211">
        <v>0</v>
      </c>
      <c r="N1608" s="211">
        <v>0</v>
      </c>
      <c r="O1608" s="211">
        <f>IFERROR(
  IF(LOOKUP(2,1/($R$16:$R1608&lt;&gt;""),$R$16:$R1608)="12.2026",
    VLOOKUP(LOOKUP(2,1/($B$16:$B1608&lt;&gt;""),$B$16:$B1608), [1]Лист1!$C$12:$D$1205, 2, 0),
  IF(LOOKUP(2,1/($R$16:$R1608&lt;&gt;""),$R$16:$R1608)="12.2027",
    VLOOKUP(LOOKUP(2,1/($B$16:$B1608&lt;&gt;""),$B$16:$B1608), [1]Лист1!$C$1209:$D$2016, 2, 0),
  IF(LOOKUP(2,1/($R$16:$R1608&lt;&gt;""),$R$16:$R1608)="12.2028",
    VLOOKUP(LOOKUP(2,1/($B$16:$B1608&lt;&gt;""),$B$16:$B1608), [1]Лист1!$C$2020:$D$2907, 2, 0),
  ""))), "")</f>
        <v>10805000</v>
      </c>
      <c r="P1608" s="211">
        <f>K1608/H1608</f>
        <v>720.68214349078289</v>
      </c>
      <c r="Q1608" s="211">
        <v>9673</v>
      </c>
      <c r="R1608" s="30" t="s">
        <v>565</v>
      </c>
      <c r="S1608" s="32"/>
      <c r="T1608" s="32"/>
      <c r="U1608" s="32"/>
    </row>
    <row r="1609" spans="1:21" s="33" customFormat="1" ht="30" customHeight="1" x14ac:dyDescent="0.25">
      <c r="A1609" s="309">
        <f>IF(B1609&lt;&gt;"",MAX(A$1:A1608)+1,"")</f>
        <v>1456</v>
      </c>
      <c r="B1609" s="317" t="s">
        <v>222</v>
      </c>
      <c r="C1609" s="313">
        <v>1964</v>
      </c>
      <c r="D1609" s="309" t="s">
        <v>1844</v>
      </c>
      <c r="E1609" s="313" t="s">
        <v>16</v>
      </c>
      <c r="F1609" s="307">
        <v>5</v>
      </c>
      <c r="G1609" s="307">
        <v>3</v>
      </c>
      <c r="H1609" s="311">
        <v>3078.42</v>
      </c>
      <c r="I1609" s="311">
        <v>0</v>
      </c>
      <c r="J1609" s="311">
        <v>2024.42</v>
      </c>
      <c r="K1609" s="211">
        <f t="shared" ref="K1609" si="523">SUM(L1609:O1609)</f>
        <v>18031968.09</v>
      </c>
      <c r="L1609" s="211">
        <v>0</v>
      </c>
      <c r="M1609" s="211">
        <v>0</v>
      </c>
      <c r="N1609" s="211">
        <v>0</v>
      </c>
      <c r="O1609" s="211">
        <f>IFERROR(
  IF(LOOKUP(2,1/($R$16:$R1609&lt;&gt;""),$R$16:$R1609)="12.2026",
    VLOOKUP(LOOKUP(2,1/($B$16:$B1609&lt;&gt;""),$B$16:$B1609), [1]Лист1!$C$12:$D$1205, 2, 0),
  IF(LOOKUP(2,1/($R$16:$R1609&lt;&gt;""),$R$16:$R1609)="12.2027",
    VLOOKUP(LOOKUP(2,1/($B$16:$B1609&lt;&gt;""),$B$16:$B1609), [1]Лист1!$C$1209:$D$2016, 2, 0),
  IF(LOOKUP(2,1/($R$16:$R1609&lt;&gt;""),$R$16:$R1609)="12.2028",
    VLOOKUP(LOOKUP(2,1/($B$16:$B1609&lt;&gt;""),$B$16:$B1609), [1]Лист1!$C$2020:$D$2907, 2, 0),
  ""))), "")</f>
        <v>18031968.09</v>
      </c>
      <c r="P1609" s="211">
        <f>K1609/H1609</f>
        <v>5857.5399360711008</v>
      </c>
      <c r="Q1609" s="211">
        <v>9673</v>
      </c>
      <c r="R1609" s="30" t="s">
        <v>565</v>
      </c>
      <c r="S1609" s="32"/>
      <c r="T1609" s="32"/>
      <c r="U1609" s="32"/>
    </row>
    <row r="1610" spans="1:21" s="21" customFormat="1" ht="30" customHeight="1" x14ac:dyDescent="0.25">
      <c r="A1610" s="310"/>
      <c r="B1610" s="318"/>
      <c r="C1610" s="314"/>
      <c r="D1610" s="310"/>
      <c r="E1610" s="314"/>
      <c r="F1610" s="308"/>
      <c r="G1610" s="308"/>
      <c r="H1610" s="312"/>
      <c r="I1610" s="312"/>
      <c r="J1610" s="312"/>
      <c r="K1610" s="211">
        <f t="shared" si="509"/>
        <v>8765007.0199999996</v>
      </c>
      <c r="L1610" s="211">
        <v>0</v>
      </c>
      <c r="M1610" s="211">
        <v>0</v>
      </c>
      <c r="N1610" s="211">
        <v>0</v>
      </c>
      <c r="O1610" s="211">
        <f>IFERROR(
  IF(LOOKUP(2,1/($R$16:$R1610&lt;&gt;""),$R$16:$R1610)="12.2026",
    VLOOKUP(LOOKUP(2,1/($B$16:$B1610&lt;&gt;""),$B$16:$B1610), [1]Лист1!$C$12:$D$1205, 2, 0),
  IF(LOOKUP(2,1/($R$16:$R1610&lt;&gt;""),$R$16:$R1610)="12.2027",
    VLOOKUP(LOOKUP(2,1/($B$16:$B1610&lt;&gt;""),$B$16:$B1610), [1]Лист1!$C$1209:$D$2016, 2, 0),
  IF(LOOKUP(2,1/($R$16:$R1610&lt;&gt;""),$R$16:$R1610)="12.2028",
    VLOOKUP(LOOKUP(2,1/($B$16:$B1610&lt;&gt;""),$B$16:$B1610), [1]Лист1!$C$2020:$D$2907, 2, 0),
  ""))), "")</f>
        <v>8765007.0199999996</v>
      </c>
      <c r="P1610" s="211">
        <f>K1610/H1609</f>
        <v>2847.2420982192161</v>
      </c>
      <c r="Q1610" s="211">
        <v>9673</v>
      </c>
      <c r="R1610" s="218" t="s">
        <v>564</v>
      </c>
      <c r="S1610" s="38"/>
      <c r="T1610" s="20"/>
      <c r="U1610" s="20"/>
    </row>
    <row r="1611" spans="1:21" s="21" customFormat="1" ht="30" customHeight="1" x14ac:dyDescent="0.25">
      <c r="A1611" s="212">
        <f>IF(B1611&lt;&gt;"",MAX(A$1:A1610)+1,"")</f>
        <v>1457</v>
      </c>
      <c r="B1611" s="223" t="s">
        <v>1529</v>
      </c>
      <c r="C1611" s="213">
        <v>1973</v>
      </c>
      <c r="D1611" s="212" t="s">
        <v>1844</v>
      </c>
      <c r="E1611" s="213" t="s">
        <v>18</v>
      </c>
      <c r="F1611" s="210">
        <v>5</v>
      </c>
      <c r="G1611" s="210">
        <v>6</v>
      </c>
      <c r="H1611" s="211">
        <v>5978.7</v>
      </c>
      <c r="I1611" s="211">
        <v>0</v>
      </c>
      <c r="J1611" s="211">
        <v>4424</v>
      </c>
      <c r="K1611" s="211">
        <f t="shared" ref="K1611:K1624" si="524">SUM(L1611:O1611)</f>
        <v>41988758.5</v>
      </c>
      <c r="L1611" s="211">
        <v>0</v>
      </c>
      <c r="M1611" s="211">
        <v>0</v>
      </c>
      <c r="N1611" s="211">
        <v>0</v>
      </c>
      <c r="O1611" s="211">
        <f>IFERROR(
  IF(LOOKUP(2,1/($R$16:$R1611&lt;&gt;""),$R$16:$R1611)="12.2026",
    VLOOKUP(LOOKUP(2,1/($B$16:$B1611&lt;&gt;""),$B$16:$B1611), [1]Лист1!$C$12:$D$1205, 2, 0),
  IF(LOOKUP(2,1/($R$16:$R1611&lt;&gt;""),$R$16:$R1611)="12.2027",
    VLOOKUP(LOOKUP(2,1/($B$16:$B1611&lt;&gt;""),$B$16:$B1611), [1]Лист1!$C$1209:$D$2016, 2, 0),
  IF(LOOKUP(2,1/($R$16:$R1611&lt;&gt;""),$R$16:$R1611)="12.2028",
    VLOOKUP(LOOKUP(2,1/($B$16:$B1611&lt;&gt;""),$B$16:$B1611), [1]Лист1!$C$2020:$D$2907, 2, 0),
  ""))), "")</f>
        <v>41988758.5</v>
      </c>
      <c r="P1611" s="211">
        <f t="shared" ref="P1611:P1624" si="525">K1611/H1611</f>
        <v>7023.0582735377257</v>
      </c>
      <c r="Q1611" s="211">
        <v>9673</v>
      </c>
      <c r="R1611" s="218" t="s">
        <v>563</v>
      </c>
      <c r="S1611" s="38"/>
      <c r="T1611" s="20"/>
      <c r="U1611" s="20"/>
    </row>
    <row r="1612" spans="1:21" s="21" customFormat="1" ht="30" customHeight="1" x14ac:dyDescent="0.25">
      <c r="A1612" s="212">
        <f>IF(B1612&lt;&gt;"",MAX(A$1:A1611)+1,"")</f>
        <v>1458</v>
      </c>
      <c r="B1612" s="223" t="s">
        <v>1530</v>
      </c>
      <c r="C1612" s="213">
        <v>1973</v>
      </c>
      <c r="D1612" s="212" t="s">
        <v>1844</v>
      </c>
      <c r="E1612" s="213" t="s">
        <v>18</v>
      </c>
      <c r="F1612" s="210">
        <v>5</v>
      </c>
      <c r="G1612" s="210">
        <v>6</v>
      </c>
      <c r="H1612" s="211">
        <v>5949.81</v>
      </c>
      <c r="I1612" s="211">
        <v>0</v>
      </c>
      <c r="J1612" s="211">
        <v>4938.6000000000004</v>
      </c>
      <c r="K1612" s="211">
        <f t="shared" si="524"/>
        <v>42408266.950000003</v>
      </c>
      <c r="L1612" s="211">
        <v>0</v>
      </c>
      <c r="M1612" s="211">
        <v>0</v>
      </c>
      <c r="N1612" s="211">
        <v>0</v>
      </c>
      <c r="O1612" s="211">
        <f>IFERROR(
  IF(LOOKUP(2,1/($R$16:$R1612&lt;&gt;""),$R$16:$R1612)="12.2026",
    VLOOKUP(LOOKUP(2,1/($B$16:$B1612&lt;&gt;""),$B$16:$B1612), [1]Лист1!$C$12:$D$1205, 2, 0),
  IF(LOOKUP(2,1/($R$16:$R1612&lt;&gt;""),$R$16:$R1612)="12.2027",
    VLOOKUP(LOOKUP(2,1/($B$16:$B1612&lt;&gt;""),$B$16:$B1612), [1]Лист1!$C$1209:$D$2016, 2, 0),
  IF(LOOKUP(2,1/($R$16:$R1612&lt;&gt;""),$R$16:$R1612)="12.2028",
    VLOOKUP(LOOKUP(2,1/($B$16:$B1612&lt;&gt;""),$B$16:$B1612), [1]Лист1!$C$2020:$D$2907, 2, 0),
  ""))), "")</f>
        <v>42408266.950000003</v>
      </c>
      <c r="P1612" s="211">
        <f t="shared" si="525"/>
        <v>7127.6674297162426</v>
      </c>
      <c r="Q1612" s="211">
        <v>9673</v>
      </c>
      <c r="R1612" s="218" t="s">
        <v>563</v>
      </c>
      <c r="S1612" s="38"/>
      <c r="T1612" s="20"/>
      <c r="U1612" s="20"/>
    </row>
    <row r="1613" spans="1:21" ht="30" customHeight="1" x14ac:dyDescent="0.25">
      <c r="A1613" s="212">
        <f>IF(B1613&lt;&gt;"",MAX(A$1:A1612)+1,"")</f>
        <v>1459</v>
      </c>
      <c r="B1613" s="223" t="s">
        <v>1531</v>
      </c>
      <c r="C1613" s="213">
        <v>1973</v>
      </c>
      <c r="D1613" s="212" t="s">
        <v>1844</v>
      </c>
      <c r="E1613" s="213" t="s">
        <v>18</v>
      </c>
      <c r="F1613" s="210">
        <v>5</v>
      </c>
      <c r="G1613" s="210">
        <v>8</v>
      </c>
      <c r="H1613" s="211">
        <v>7965.28</v>
      </c>
      <c r="I1613" s="211">
        <v>47.6</v>
      </c>
      <c r="J1613" s="211">
        <v>5751.2</v>
      </c>
      <c r="K1613" s="211">
        <f t="shared" si="524"/>
        <v>51673633.599999994</v>
      </c>
      <c r="L1613" s="211">
        <v>0</v>
      </c>
      <c r="M1613" s="211">
        <v>0</v>
      </c>
      <c r="N1613" s="211">
        <v>0</v>
      </c>
      <c r="O1613" s="211">
        <f>IFERROR(
  IF(LOOKUP(2,1/($R$16:$R1613&lt;&gt;""),$R$16:$R1613)="12.2026",
    VLOOKUP(LOOKUP(2,1/($B$16:$B1613&lt;&gt;""),$B$16:$B1613), [1]Лист1!$C$12:$D$1205, 2, 0),
  IF(LOOKUP(2,1/($R$16:$R1613&lt;&gt;""),$R$16:$R1613)="12.2027",
    VLOOKUP(LOOKUP(2,1/($B$16:$B1613&lt;&gt;""),$B$16:$B1613), [1]Лист1!$C$1209:$D$2016, 2, 0),
  IF(LOOKUP(2,1/($R$16:$R1613&lt;&gt;""),$R$16:$R1613)="12.2028",
    VLOOKUP(LOOKUP(2,1/($B$16:$B1613&lt;&gt;""),$B$16:$B1613), [1]Лист1!$C$2020:$D$2907, 2, 0),
  ""))), "")</f>
        <v>51673633.599999994</v>
      </c>
      <c r="P1613" s="211">
        <f t="shared" si="525"/>
        <v>6487.3593395335756</v>
      </c>
      <c r="Q1613" s="211">
        <v>9673</v>
      </c>
      <c r="R1613" s="218" t="s">
        <v>563</v>
      </c>
    </row>
    <row r="1614" spans="1:21" s="33" customFormat="1" ht="30" customHeight="1" x14ac:dyDescent="0.25">
      <c r="A1614" s="309">
        <f>IF(B1614&lt;&gt;"",MAX(A$1:A1613)+1,"")</f>
        <v>1460</v>
      </c>
      <c r="B1614" s="317" t="s">
        <v>2170</v>
      </c>
      <c r="C1614" s="307">
        <v>1983</v>
      </c>
      <c r="D1614" s="309" t="s">
        <v>1844</v>
      </c>
      <c r="E1614" s="307" t="s">
        <v>16</v>
      </c>
      <c r="F1614" s="307">
        <v>9</v>
      </c>
      <c r="G1614" s="307">
        <v>3</v>
      </c>
      <c r="H1614" s="311">
        <v>7626.6</v>
      </c>
      <c r="I1614" s="311">
        <v>970.3</v>
      </c>
      <c r="J1614" s="311">
        <v>5100</v>
      </c>
      <c r="K1614" s="211">
        <f t="shared" ref="K1614" si="526">SUM(L1614:O1614)</f>
        <v>6706800</v>
      </c>
      <c r="L1614" s="211">
        <v>0</v>
      </c>
      <c r="M1614" s="211">
        <v>0</v>
      </c>
      <c r="N1614" s="211">
        <v>0</v>
      </c>
      <c r="O1614" s="211">
        <f>IFERROR(
  IF(LOOKUP(2,1/($R$16:$R1614&lt;&gt;""),$R$16:$R1614)="12.2026",
    VLOOKUP(LOOKUP(2,1/($B$16:$B1614&lt;&gt;""),$B$16:$B1614), [1]Лист1!$C$12:$D$1205, 2, 0),
  IF(LOOKUP(2,1/($R$16:$R1614&lt;&gt;""),$R$16:$R1614)="12.2027",
    VLOOKUP(LOOKUP(2,1/($B$16:$B1614&lt;&gt;""),$B$16:$B1614), [1]Лист1!$C$1209:$D$2016, 2, 0),
  IF(LOOKUP(2,1/($R$16:$R1614&lt;&gt;""),$R$16:$R1614)="12.2028",
    VLOOKUP(LOOKUP(2,1/($B$16:$B1614&lt;&gt;""),$B$16:$B1614), [1]Лист1!$C$2020:$D$2907, 2, 0),
  ""))), "")</f>
        <v>6706800</v>
      </c>
      <c r="P1614" s="211">
        <f t="shared" ref="P1614" si="527">K1614/H1614</f>
        <v>879.39579891432618</v>
      </c>
      <c r="Q1614" s="211">
        <v>9673</v>
      </c>
      <c r="R1614" s="30" t="s">
        <v>565</v>
      </c>
      <c r="S1614" s="32"/>
      <c r="T1614" s="32"/>
      <c r="U1614" s="32"/>
    </row>
    <row r="1615" spans="1:21" s="33" customFormat="1" ht="30" customHeight="1" x14ac:dyDescent="0.25">
      <c r="A1615" s="310"/>
      <c r="B1615" s="318"/>
      <c r="C1615" s="308"/>
      <c r="D1615" s="310"/>
      <c r="E1615" s="308"/>
      <c r="F1615" s="308"/>
      <c r="G1615" s="308"/>
      <c r="H1615" s="312"/>
      <c r="I1615" s="312"/>
      <c r="J1615" s="312"/>
      <c r="K1615" s="211">
        <f t="shared" si="524"/>
        <v>10805000</v>
      </c>
      <c r="L1615" s="211">
        <v>0</v>
      </c>
      <c r="M1615" s="211">
        <v>0</v>
      </c>
      <c r="N1615" s="211">
        <v>0</v>
      </c>
      <c r="O1615" s="211">
        <f>IFERROR(
  IF(LOOKUP(2,1/($R$16:$R1615&lt;&gt;""),$R$16:$R1615)="12.2026",
    VLOOKUP(LOOKUP(2,1/($B$16:$B1615&lt;&gt;""),$B$16:$B1615), [1]Лист1!$C$12:$D$1205, 2, 0),
  IF(LOOKUP(2,1/($R$16:$R1615&lt;&gt;""),$R$16:$R1615)="12.2027",
    VLOOKUP(LOOKUP(2,1/($B$16:$B1615&lt;&gt;""),$B$16:$B1615), [1]Лист1!$C$1209:$D$2016, 2, 0),
  IF(LOOKUP(2,1/($R$16:$R1615&lt;&gt;""),$R$16:$R1615)="12.2028",
    VLOOKUP(LOOKUP(2,1/($B$16:$B1615&lt;&gt;""),$B$16:$B1615), [1]Лист1!$C$2020:$D$2907, 2, 0),
  ""))), "")</f>
        <v>10805000</v>
      </c>
      <c r="P1615" s="211">
        <f>K1615/H1614</f>
        <v>1416.7518946843941</v>
      </c>
      <c r="Q1615" s="211">
        <v>9673</v>
      </c>
      <c r="R1615" s="30" t="s">
        <v>564</v>
      </c>
      <c r="S1615" s="32"/>
      <c r="T1615" s="32"/>
      <c r="U1615" s="32"/>
    </row>
    <row r="1616" spans="1:21" s="33" customFormat="1" ht="30" customHeight="1" x14ac:dyDescent="0.25">
      <c r="A1616" s="212">
        <f>IF(B1616&lt;&gt;"",MAX(A$1:A1615)+1,"")</f>
        <v>1461</v>
      </c>
      <c r="B1616" s="223" t="s">
        <v>2171</v>
      </c>
      <c r="C1616" s="210">
        <v>2002</v>
      </c>
      <c r="D1616" s="212" t="s">
        <v>1844</v>
      </c>
      <c r="E1616" s="210" t="s">
        <v>16</v>
      </c>
      <c r="F1616" s="210">
        <v>10</v>
      </c>
      <c r="G1616" s="210">
        <v>2</v>
      </c>
      <c r="H1616" s="211">
        <v>10352.299999999999</v>
      </c>
      <c r="I1616" s="211">
        <v>145.1</v>
      </c>
      <c r="J1616" s="211">
        <v>9218.7999999999993</v>
      </c>
      <c r="K1616" s="211">
        <f t="shared" si="524"/>
        <v>7270000</v>
      </c>
      <c r="L1616" s="211">
        <v>0</v>
      </c>
      <c r="M1616" s="211">
        <v>0</v>
      </c>
      <c r="N1616" s="211">
        <v>0</v>
      </c>
      <c r="O1616" s="211">
        <f>IFERROR(
  IF(LOOKUP(2,1/($R$16:$R1616&lt;&gt;""),$R$16:$R1616)="12.2026",
    VLOOKUP(LOOKUP(2,1/($B$16:$B1616&lt;&gt;""),$B$16:$B1616), [1]Лист1!$C$12:$D$1205, 2, 0),
  IF(LOOKUP(2,1/($R$16:$R1616&lt;&gt;""),$R$16:$R1616)="12.2027",
    VLOOKUP(LOOKUP(2,1/($B$16:$B1616&lt;&gt;""),$B$16:$B1616), [1]Лист1!$C$1209:$D$2016, 2, 0),
  IF(LOOKUP(2,1/($R$16:$R1616&lt;&gt;""),$R$16:$R1616)="12.2028",
    VLOOKUP(LOOKUP(2,1/($B$16:$B1616&lt;&gt;""),$B$16:$B1616), [1]Лист1!$C$2020:$D$2907, 2, 0),
  ""))), "")</f>
        <v>7270000</v>
      </c>
      <c r="P1616" s="211">
        <f t="shared" si="525"/>
        <v>702.25940129246646</v>
      </c>
      <c r="Q1616" s="211">
        <v>9673</v>
      </c>
      <c r="R1616" s="30" t="s">
        <v>565</v>
      </c>
      <c r="S1616" s="32"/>
      <c r="T1616" s="32"/>
      <c r="U1616" s="32"/>
    </row>
    <row r="1617" spans="1:21" ht="30" customHeight="1" x14ac:dyDescent="0.25">
      <c r="A1617" s="212">
        <f>IF(B1617&lt;&gt;"",MAX(A$1:A1616)+1,"")</f>
        <v>1462</v>
      </c>
      <c r="B1617" s="223" t="s">
        <v>1416</v>
      </c>
      <c r="C1617" s="56">
        <v>1961</v>
      </c>
      <c r="D1617" s="212" t="s">
        <v>1844</v>
      </c>
      <c r="E1617" s="213" t="s">
        <v>16</v>
      </c>
      <c r="F1617" s="210">
        <v>5</v>
      </c>
      <c r="G1617" s="210">
        <v>2</v>
      </c>
      <c r="H1617" s="211">
        <v>2362.2199999999998</v>
      </c>
      <c r="I1617" s="211">
        <v>0</v>
      </c>
      <c r="J1617" s="211">
        <v>1086.08</v>
      </c>
      <c r="K1617" s="211">
        <f t="shared" si="524"/>
        <v>71401.820000000007</v>
      </c>
      <c r="L1617" s="211">
        <v>0</v>
      </c>
      <c r="M1617" s="211">
        <v>0</v>
      </c>
      <c r="N1617" s="211">
        <v>0</v>
      </c>
      <c r="O1617" s="211">
        <f>IFERROR(
  IF(LOOKUP(2,1/($R$16:$R1617&lt;&gt;""),$R$16:$R1617)="12.2026",
    VLOOKUP(LOOKUP(2,1/($B$16:$B1617&lt;&gt;""),$B$16:$B1617), [1]Лист1!$C$12:$D$1205, 2, 0),
  IF(LOOKUP(2,1/($R$16:$R1617&lt;&gt;""),$R$16:$R1617)="12.2027",
    VLOOKUP(LOOKUP(2,1/($B$16:$B1617&lt;&gt;""),$B$16:$B1617), [1]Лист1!$C$1209:$D$2016, 2, 0),
  IF(LOOKUP(2,1/($R$16:$R1617&lt;&gt;""),$R$16:$R1617)="12.2028",
    VLOOKUP(LOOKUP(2,1/($B$16:$B1617&lt;&gt;""),$B$16:$B1617), [1]Лист1!$C$2020:$D$2907, 2, 0),
  ""))), "")</f>
        <v>71401.820000000007</v>
      </c>
      <c r="P1617" s="211">
        <f t="shared" si="525"/>
        <v>30.226575001481663</v>
      </c>
      <c r="Q1617" s="211">
        <v>9673</v>
      </c>
      <c r="R1617" s="218" t="s">
        <v>564</v>
      </c>
    </row>
    <row r="1618" spans="1:21" ht="30" customHeight="1" x14ac:dyDescent="0.25">
      <c r="A1618" s="212">
        <f>IF(B1618&lt;&gt;"",MAX(A$1:A1617)+1,"")</f>
        <v>1463</v>
      </c>
      <c r="B1618" s="223" t="s">
        <v>1532</v>
      </c>
      <c r="C1618" s="213">
        <v>1971</v>
      </c>
      <c r="D1618" s="212" t="s">
        <v>1844</v>
      </c>
      <c r="E1618" s="213" t="s">
        <v>16</v>
      </c>
      <c r="F1618" s="210">
        <v>5</v>
      </c>
      <c r="G1618" s="210">
        <v>4</v>
      </c>
      <c r="H1618" s="211">
        <v>4214.1400000000003</v>
      </c>
      <c r="I1618" s="211">
        <v>296.10000000000002</v>
      </c>
      <c r="J1618" s="211">
        <v>2573.1</v>
      </c>
      <c r="K1618" s="211">
        <f t="shared" si="524"/>
        <v>33905629.299999997</v>
      </c>
      <c r="L1618" s="211">
        <v>0</v>
      </c>
      <c r="M1618" s="211">
        <v>0</v>
      </c>
      <c r="N1618" s="211">
        <v>0</v>
      </c>
      <c r="O1618" s="211">
        <f>IFERROR(
  IF(LOOKUP(2,1/($R$16:$R1618&lt;&gt;""),$R$16:$R1618)="12.2026",
    VLOOKUP(LOOKUP(2,1/($B$16:$B1618&lt;&gt;""),$B$16:$B1618), [1]Лист1!$C$12:$D$1205, 2, 0),
  IF(LOOKUP(2,1/($R$16:$R1618&lt;&gt;""),$R$16:$R1618)="12.2027",
    VLOOKUP(LOOKUP(2,1/($B$16:$B1618&lt;&gt;""),$B$16:$B1618), [1]Лист1!$C$1209:$D$2016, 2, 0),
  IF(LOOKUP(2,1/($R$16:$R1618&lt;&gt;""),$R$16:$R1618)="12.2028",
    VLOOKUP(LOOKUP(2,1/($B$16:$B1618&lt;&gt;""),$B$16:$B1618), [1]Лист1!$C$2020:$D$2907, 2, 0),
  ""))), "")</f>
        <v>33905629.299999997</v>
      </c>
      <c r="P1618" s="211">
        <f t="shared" si="525"/>
        <v>8045.6817523860136</v>
      </c>
      <c r="Q1618" s="211">
        <v>9673</v>
      </c>
      <c r="R1618" s="218" t="s">
        <v>563</v>
      </c>
      <c r="S1618" s="49"/>
      <c r="T1618" s="49"/>
      <c r="U1618" s="49"/>
    </row>
    <row r="1619" spans="1:21" s="33" customFormat="1" ht="30" customHeight="1" x14ac:dyDescent="0.25">
      <c r="A1619" s="212">
        <f>IF(B1619&lt;&gt;"",MAX(A$1:A1618)+1,"")</f>
        <v>1464</v>
      </c>
      <c r="B1619" s="223" t="s">
        <v>2172</v>
      </c>
      <c r="C1619" s="210">
        <v>1987</v>
      </c>
      <c r="D1619" s="212" t="s">
        <v>1844</v>
      </c>
      <c r="E1619" s="210" t="s">
        <v>16</v>
      </c>
      <c r="F1619" s="210">
        <v>9</v>
      </c>
      <c r="G1619" s="210">
        <v>1</v>
      </c>
      <c r="H1619" s="211">
        <v>4912.24</v>
      </c>
      <c r="I1619" s="211">
        <v>15.1</v>
      </c>
      <c r="J1619" s="211">
        <v>3612</v>
      </c>
      <c r="K1619" s="211">
        <f t="shared" si="524"/>
        <v>3735000</v>
      </c>
      <c r="L1619" s="211">
        <v>0</v>
      </c>
      <c r="M1619" s="211">
        <v>0</v>
      </c>
      <c r="N1619" s="211">
        <v>0</v>
      </c>
      <c r="O1619" s="211">
        <f>IFERROR(
  IF(LOOKUP(2,1/($R$16:$R1619&lt;&gt;""),$R$16:$R1619)="12.2026",
    VLOOKUP(LOOKUP(2,1/($B$16:$B1619&lt;&gt;""),$B$16:$B1619), [1]Лист1!$C$12:$D$1205, 2, 0),
  IF(LOOKUP(2,1/($R$16:$R1619&lt;&gt;""),$R$16:$R1619)="12.2027",
    VLOOKUP(LOOKUP(2,1/($B$16:$B1619&lt;&gt;""),$B$16:$B1619), [1]Лист1!$C$1209:$D$2016, 2, 0),
  IF(LOOKUP(2,1/($R$16:$R1619&lt;&gt;""),$R$16:$R1619)="12.2028",
    VLOOKUP(LOOKUP(2,1/($B$16:$B1619&lt;&gt;""),$B$16:$B1619), [1]Лист1!$C$2020:$D$2907, 2, 0),
  ""))), "")</f>
        <v>3735000</v>
      </c>
      <c r="P1619" s="211">
        <f t="shared" si="525"/>
        <v>760.34558572056744</v>
      </c>
      <c r="Q1619" s="211">
        <v>9673</v>
      </c>
      <c r="R1619" s="30" t="s">
        <v>565</v>
      </c>
      <c r="S1619" s="32"/>
      <c r="T1619" s="32"/>
      <c r="U1619" s="32"/>
    </row>
    <row r="1620" spans="1:21" s="21" customFormat="1" ht="30" customHeight="1" x14ac:dyDescent="0.25">
      <c r="A1620" s="212">
        <f>IF(B1620&lt;&gt;"",MAX(A$1:A1619)+1,"")</f>
        <v>1465</v>
      </c>
      <c r="B1620" s="223" t="s">
        <v>1188</v>
      </c>
      <c r="C1620" s="56">
        <v>1960</v>
      </c>
      <c r="D1620" s="212" t="s">
        <v>1844</v>
      </c>
      <c r="E1620" s="213" t="s">
        <v>16</v>
      </c>
      <c r="F1620" s="210">
        <v>5</v>
      </c>
      <c r="G1620" s="210">
        <v>2</v>
      </c>
      <c r="H1620" s="211">
        <v>2237.8200000000002</v>
      </c>
      <c r="I1620" s="211">
        <v>146</v>
      </c>
      <c r="J1620" s="211">
        <v>1311.14</v>
      </c>
      <c r="K1620" s="211">
        <f t="shared" si="524"/>
        <v>39474.49</v>
      </c>
      <c r="L1620" s="211">
        <v>0</v>
      </c>
      <c r="M1620" s="211">
        <v>0</v>
      </c>
      <c r="N1620" s="211">
        <v>0</v>
      </c>
      <c r="O1620" s="211">
        <f>IFERROR(
  IF(LOOKUP(2,1/($R$16:$R1620&lt;&gt;""),$R$16:$R1620)="12.2026",
    VLOOKUP(LOOKUP(2,1/($B$16:$B1620&lt;&gt;""),$B$16:$B1620), [1]Лист1!$C$12:$D$1205, 2, 0),
  IF(LOOKUP(2,1/($R$16:$R1620&lt;&gt;""),$R$16:$R1620)="12.2027",
    VLOOKUP(LOOKUP(2,1/($B$16:$B1620&lt;&gt;""),$B$16:$B1620), [1]Лист1!$C$1209:$D$2016, 2, 0),
  IF(LOOKUP(2,1/($R$16:$R1620&lt;&gt;""),$R$16:$R1620)="12.2028",
    VLOOKUP(LOOKUP(2,1/($B$16:$B1620&lt;&gt;""),$B$16:$B1620), [1]Лист1!$C$2020:$D$2907, 2, 0),
  ""))), "")</f>
        <v>39474.49</v>
      </c>
      <c r="P1620" s="211">
        <f t="shared" si="525"/>
        <v>17.639707393802894</v>
      </c>
      <c r="Q1620" s="211">
        <v>9673</v>
      </c>
      <c r="R1620" s="218" t="s">
        <v>565</v>
      </c>
      <c r="S1620" s="38"/>
      <c r="T1620" s="20"/>
      <c r="U1620" s="20"/>
    </row>
    <row r="1621" spans="1:21" s="21" customFormat="1" ht="30" customHeight="1" x14ac:dyDescent="0.25">
      <c r="A1621" s="212">
        <f>IF(B1621&lt;&gt;"",MAX(A$1:A1620)+1,"")</f>
        <v>1466</v>
      </c>
      <c r="B1621" s="223" t="s">
        <v>2034</v>
      </c>
      <c r="C1621" s="213">
        <v>2002</v>
      </c>
      <c r="D1621" s="212" t="s">
        <v>1844</v>
      </c>
      <c r="E1621" s="213" t="s">
        <v>16</v>
      </c>
      <c r="F1621" s="210">
        <v>10</v>
      </c>
      <c r="G1621" s="210">
        <v>1</v>
      </c>
      <c r="H1621" s="211">
        <v>4421.7</v>
      </c>
      <c r="I1621" s="211">
        <v>82.3</v>
      </c>
      <c r="J1621" s="211">
        <v>3615.8</v>
      </c>
      <c r="K1621" s="211">
        <f t="shared" si="524"/>
        <v>3748094.82</v>
      </c>
      <c r="L1621" s="211">
        <v>0</v>
      </c>
      <c r="M1621" s="211">
        <v>0</v>
      </c>
      <c r="N1621" s="211">
        <v>0</v>
      </c>
      <c r="O1621" s="211">
        <f>IFERROR(
  IF(LOOKUP(2,1/($R$16:$R1621&lt;&gt;""),$R$16:$R1621)="12.2026",
    VLOOKUP(LOOKUP(2,1/($B$16:$B1621&lt;&gt;""),$B$16:$B1621), [1]Лист1!$C$12:$D$1205, 2, 0),
  IF(LOOKUP(2,1/($R$16:$R1621&lt;&gt;""),$R$16:$R1621)="12.2027",
    VLOOKUP(LOOKUP(2,1/($B$16:$B1621&lt;&gt;""),$B$16:$B1621), [1]Лист1!$C$1209:$D$2016, 2, 0),
  IF(LOOKUP(2,1/($R$16:$R1621&lt;&gt;""),$R$16:$R1621)="12.2028",
    VLOOKUP(LOOKUP(2,1/($B$16:$B1621&lt;&gt;""),$B$16:$B1621), [1]Лист1!$C$2020:$D$2907, 2, 0),
  ""))), "")</f>
        <v>3748094.82</v>
      </c>
      <c r="P1621" s="211">
        <f t="shared" si="525"/>
        <v>847.65923061266028</v>
      </c>
      <c r="Q1621" s="211">
        <v>9673</v>
      </c>
      <c r="R1621" s="218" t="s">
        <v>563</v>
      </c>
      <c r="S1621" s="38"/>
      <c r="T1621" s="20"/>
      <c r="U1621" s="20"/>
    </row>
    <row r="1622" spans="1:21" s="21" customFormat="1" ht="30" customHeight="1" x14ac:dyDescent="0.25">
      <c r="A1622" s="212">
        <f>IF(B1622&lt;&gt;"",MAX(A$1:A1621)+1,"")</f>
        <v>1467</v>
      </c>
      <c r="B1622" s="223" t="s">
        <v>1533</v>
      </c>
      <c r="C1622" s="213">
        <v>1972</v>
      </c>
      <c r="D1622" s="212" t="s">
        <v>1844</v>
      </c>
      <c r="E1622" s="213" t="s">
        <v>16</v>
      </c>
      <c r="F1622" s="210">
        <v>5</v>
      </c>
      <c r="G1622" s="210">
        <v>2</v>
      </c>
      <c r="H1622" s="211">
        <v>2367.4699999999998</v>
      </c>
      <c r="I1622" s="211">
        <v>0</v>
      </c>
      <c r="J1622" s="211">
        <v>1183.5999999999999</v>
      </c>
      <c r="K1622" s="211">
        <f t="shared" si="524"/>
        <v>14690150.649999999</v>
      </c>
      <c r="L1622" s="211">
        <v>0</v>
      </c>
      <c r="M1622" s="211">
        <v>0</v>
      </c>
      <c r="N1622" s="211">
        <v>0</v>
      </c>
      <c r="O1622" s="211">
        <f>IFERROR(
  IF(LOOKUP(2,1/($R$16:$R1622&lt;&gt;""),$R$16:$R1622)="12.2026",
    VLOOKUP(LOOKUP(2,1/($B$16:$B1622&lt;&gt;""),$B$16:$B1622), [1]Лист1!$C$12:$D$1205, 2, 0),
  IF(LOOKUP(2,1/($R$16:$R1622&lt;&gt;""),$R$16:$R1622)="12.2027",
    VLOOKUP(LOOKUP(2,1/($B$16:$B1622&lt;&gt;""),$B$16:$B1622), [1]Лист1!$C$1209:$D$2016, 2, 0),
  IF(LOOKUP(2,1/($R$16:$R1622&lt;&gt;""),$R$16:$R1622)="12.2028",
    VLOOKUP(LOOKUP(2,1/($B$16:$B1622&lt;&gt;""),$B$16:$B1622), [1]Лист1!$C$2020:$D$2907, 2, 0),
  ""))), "")</f>
        <v>14690150.649999999</v>
      </c>
      <c r="P1622" s="211">
        <f t="shared" si="525"/>
        <v>6204.9997043257144</v>
      </c>
      <c r="Q1622" s="211">
        <v>9673</v>
      </c>
      <c r="R1622" s="218" t="s">
        <v>563</v>
      </c>
      <c r="S1622" s="38"/>
      <c r="T1622" s="20"/>
      <c r="U1622" s="20"/>
    </row>
    <row r="1623" spans="1:21" s="21" customFormat="1" ht="30" customHeight="1" x14ac:dyDescent="0.25">
      <c r="A1623" s="212">
        <f>IF(B1623&lt;&gt;"",MAX(A$1:A1622)+1,"")</f>
        <v>1468</v>
      </c>
      <c r="B1623" s="223" t="s">
        <v>1189</v>
      </c>
      <c r="C1623" s="56">
        <v>1960</v>
      </c>
      <c r="D1623" s="212" t="s">
        <v>1844</v>
      </c>
      <c r="E1623" s="213" t="s">
        <v>16</v>
      </c>
      <c r="F1623" s="210">
        <v>5</v>
      </c>
      <c r="G1623" s="210">
        <v>3</v>
      </c>
      <c r="H1623" s="211">
        <v>3411.93</v>
      </c>
      <c r="I1623" s="211">
        <v>347.6</v>
      </c>
      <c r="J1623" s="211">
        <v>2022.58</v>
      </c>
      <c r="K1623" s="211">
        <f t="shared" si="524"/>
        <v>61311.37</v>
      </c>
      <c r="L1623" s="211">
        <v>0</v>
      </c>
      <c r="M1623" s="211">
        <v>0</v>
      </c>
      <c r="N1623" s="211">
        <v>0</v>
      </c>
      <c r="O1623" s="211">
        <f>IFERROR(
  IF(LOOKUP(2,1/($R$16:$R1623&lt;&gt;""),$R$16:$R1623)="12.2026",
    VLOOKUP(LOOKUP(2,1/($B$16:$B1623&lt;&gt;""),$B$16:$B1623), [1]Лист1!$C$12:$D$1205, 2, 0),
  IF(LOOKUP(2,1/($R$16:$R1623&lt;&gt;""),$R$16:$R1623)="12.2027",
    VLOOKUP(LOOKUP(2,1/($B$16:$B1623&lt;&gt;""),$B$16:$B1623), [1]Лист1!$C$1209:$D$2016, 2, 0),
  IF(LOOKUP(2,1/($R$16:$R1623&lt;&gt;""),$R$16:$R1623)="12.2028",
    VLOOKUP(LOOKUP(2,1/($B$16:$B1623&lt;&gt;""),$B$16:$B1623), [1]Лист1!$C$2020:$D$2907, 2, 0),
  ""))), "")</f>
        <v>61311.37</v>
      </c>
      <c r="P1623" s="211">
        <f t="shared" si="525"/>
        <v>17.969703364371487</v>
      </c>
      <c r="Q1623" s="211">
        <v>9673</v>
      </c>
      <c r="R1623" s="218" t="s">
        <v>565</v>
      </c>
      <c r="S1623" s="38"/>
      <c r="T1623" s="20"/>
      <c r="U1623" s="20"/>
    </row>
    <row r="1624" spans="1:21" s="33" customFormat="1" ht="30" customHeight="1" x14ac:dyDescent="0.25">
      <c r="A1624" s="212">
        <f>IF(B1624&lt;&gt;"",MAX(A$1:A1623)+1,"")</f>
        <v>1469</v>
      </c>
      <c r="B1624" s="223" t="s">
        <v>2173</v>
      </c>
      <c r="C1624" s="210">
        <v>2002</v>
      </c>
      <c r="D1624" s="212" t="s">
        <v>1844</v>
      </c>
      <c r="E1624" s="210" t="s">
        <v>16</v>
      </c>
      <c r="F1624" s="210">
        <v>9</v>
      </c>
      <c r="G1624" s="210">
        <v>1</v>
      </c>
      <c r="H1624" s="211">
        <v>2857.2</v>
      </c>
      <c r="I1624" s="211">
        <v>0</v>
      </c>
      <c r="J1624" s="211">
        <v>2857.2</v>
      </c>
      <c r="K1624" s="211">
        <f t="shared" si="524"/>
        <v>3735000</v>
      </c>
      <c r="L1624" s="211">
        <v>0</v>
      </c>
      <c r="M1624" s="211">
        <v>0</v>
      </c>
      <c r="N1624" s="211">
        <v>0</v>
      </c>
      <c r="O1624" s="211">
        <f>IFERROR(
  IF(LOOKUP(2,1/($R$16:$R1624&lt;&gt;""),$R$16:$R1624)="12.2026",
    VLOOKUP(LOOKUP(2,1/($B$16:$B1624&lt;&gt;""),$B$16:$B1624), [1]Лист1!$C$12:$D$1205, 2, 0),
  IF(LOOKUP(2,1/($R$16:$R1624&lt;&gt;""),$R$16:$R1624)="12.2027",
    VLOOKUP(LOOKUP(2,1/($B$16:$B1624&lt;&gt;""),$B$16:$B1624), [1]Лист1!$C$1209:$D$2016, 2, 0),
  IF(LOOKUP(2,1/($R$16:$R1624&lt;&gt;""),$R$16:$R1624)="12.2028",
    VLOOKUP(LOOKUP(2,1/($B$16:$B1624&lt;&gt;""),$B$16:$B1624), [1]Лист1!$C$2020:$D$2907, 2, 0),
  ""))), "")</f>
        <v>3735000</v>
      </c>
      <c r="P1624" s="211">
        <f t="shared" si="525"/>
        <v>1307.2238555228896</v>
      </c>
      <c r="Q1624" s="211">
        <v>9673</v>
      </c>
      <c r="R1624" s="30" t="s">
        <v>565</v>
      </c>
      <c r="S1624" s="32"/>
      <c r="T1624" s="32"/>
      <c r="U1624" s="32"/>
    </row>
    <row r="1625" spans="1:21" ht="30" customHeight="1" x14ac:dyDescent="0.25">
      <c r="A1625" s="309">
        <f>IF(B1625&lt;&gt;"",MAX(A$1:A1624)+1,"")</f>
        <v>1470</v>
      </c>
      <c r="B1625" s="317" t="s">
        <v>223</v>
      </c>
      <c r="C1625" s="313">
        <v>1966</v>
      </c>
      <c r="D1625" s="309" t="s">
        <v>1844</v>
      </c>
      <c r="E1625" s="313" t="s">
        <v>16</v>
      </c>
      <c r="F1625" s="307">
        <v>5</v>
      </c>
      <c r="G1625" s="307">
        <v>2</v>
      </c>
      <c r="H1625" s="311">
        <v>1824.85</v>
      </c>
      <c r="I1625" s="311">
        <v>0</v>
      </c>
      <c r="J1625" s="311">
        <v>1258.8499999999999</v>
      </c>
      <c r="K1625" s="211">
        <f t="shared" ref="K1625" si="528">SUM(L1625:O1625)</f>
        <v>10281666.699999999</v>
      </c>
      <c r="L1625" s="211">
        <v>0</v>
      </c>
      <c r="M1625" s="211">
        <v>0</v>
      </c>
      <c r="N1625" s="211">
        <v>0</v>
      </c>
      <c r="O1625" s="211">
        <f>IFERROR(
  IF(LOOKUP(2,1/($R$16:$R1625&lt;&gt;""),$R$16:$R1625)="12.2026",
    VLOOKUP(LOOKUP(2,1/($B$16:$B1625&lt;&gt;""),$B$16:$B1625), [1]Лист1!$C$12:$D$1205, 2, 0),
  IF(LOOKUP(2,1/($R$16:$R1625&lt;&gt;""),$R$16:$R1625)="12.2027",
    VLOOKUP(LOOKUP(2,1/($B$16:$B1625&lt;&gt;""),$B$16:$B1625), [1]Лист1!$C$1209:$D$2016, 2, 0),
  IF(LOOKUP(2,1/($R$16:$R1625&lt;&gt;""),$R$16:$R1625)="12.2028",
    VLOOKUP(LOOKUP(2,1/($B$16:$B1625&lt;&gt;""),$B$16:$B1625), [1]Лист1!$C$2020:$D$2907, 2, 0),
  ""))), "")</f>
        <v>10281666.699999999</v>
      </c>
      <c r="P1625" s="211">
        <f t="shared" si="522"/>
        <v>5634.2530618954979</v>
      </c>
      <c r="Q1625" s="211">
        <v>9673</v>
      </c>
      <c r="R1625" s="218" t="s">
        <v>565</v>
      </c>
      <c r="S1625" s="49"/>
      <c r="T1625" s="49"/>
      <c r="U1625" s="49"/>
    </row>
    <row r="1626" spans="1:21" ht="30" customHeight="1" x14ac:dyDescent="0.25">
      <c r="A1626" s="310"/>
      <c r="B1626" s="318"/>
      <c r="C1626" s="314"/>
      <c r="D1626" s="310"/>
      <c r="E1626" s="314"/>
      <c r="F1626" s="308"/>
      <c r="G1626" s="308"/>
      <c r="H1626" s="312"/>
      <c r="I1626" s="312"/>
      <c r="J1626" s="312"/>
      <c r="K1626" s="211">
        <f t="shared" ref="K1626:K1628" si="529">SUM(L1626:O1626)</f>
        <v>4876300</v>
      </c>
      <c r="L1626" s="211">
        <v>0</v>
      </c>
      <c r="M1626" s="211">
        <v>0</v>
      </c>
      <c r="N1626" s="211">
        <v>0</v>
      </c>
      <c r="O1626" s="211">
        <f>IFERROR(
  IF(LOOKUP(2,1/($R$16:$R1626&lt;&gt;""),$R$16:$R1626)="12.2026",
    VLOOKUP(LOOKUP(2,1/($B$16:$B1626&lt;&gt;""),$B$16:$B1626), [1]Лист1!$C$12:$D$1205, 2, 0),
  IF(LOOKUP(2,1/($R$16:$R1626&lt;&gt;""),$R$16:$R1626)="12.2027",
    VLOOKUP(LOOKUP(2,1/($B$16:$B1626&lt;&gt;""),$B$16:$B1626), [1]Лист1!$C$1209:$D$2016, 2, 0),
  IF(LOOKUP(2,1/($R$16:$R1626&lt;&gt;""),$R$16:$R1626)="12.2028",
    VLOOKUP(LOOKUP(2,1/($B$16:$B1626&lt;&gt;""),$B$16:$B1626), [1]Лист1!$C$2020:$D$2907, 2, 0),
  ""))), "")</f>
        <v>4876300</v>
      </c>
      <c r="P1626" s="211">
        <f>K1626/H1625</f>
        <v>2672.1648354659287</v>
      </c>
      <c r="Q1626" s="211">
        <v>9673</v>
      </c>
      <c r="R1626" s="218" t="s">
        <v>563</v>
      </c>
      <c r="S1626" s="49"/>
      <c r="T1626" s="49"/>
      <c r="U1626" s="49"/>
    </row>
    <row r="1627" spans="1:21" s="21" customFormat="1" ht="30" customHeight="1" x14ac:dyDescent="0.25">
      <c r="A1627" s="212">
        <f>IF(B1627&lt;&gt;"",MAX(A$1:A1626)+1,"")</f>
        <v>1471</v>
      </c>
      <c r="B1627" s="223" t="s">
        <v>224</v>
      </c>
      <c r="C1627" s="213">
        <v>1965</v>
      </c>
      <c r="D1627" s="212" t="s">
        <v>1844</v>
      </c>
      <c r="E1627" s="212" t="s">
        <v>16</v>
      </c>
      <c r="F1627" s="210">
        <v>5</v>
      </c>
      <c r="G1627" s="210">
        <v>2</v>
      </c>
      <c r="H1627" s="211">
        <v>2298.08</v>
      </c>
      <c r="I1627" s="211">
        <v>30.8</v>
      </c>
      <c r="J1627" s="211">
        <v>1327.28</v>
      </c>
      <c r="K1627" s="211">
        <f t="shared" si="529"/>
        <v>70012.94</v>
      </c>
      <c r="L1627" s="211">
        <v>0</v>
      </c>
      <c r="M1627" s="211">
        <v>0</v>
      </c>
      <c r="N1627" s="211">
        <v>0</v>
      </c>
      <c r="O1627" s="211">
        <f>IFERROR(
  IF(LOOKUP(2,1/($R$16:$R1627&lt;&gt;""),$R$16:$R1627)="12.2026",
    VLOOKUP(LOOKUP(2,1/($B$16:$B1627&lt;&gt;""),$B$16:$B1627), [1]Лист1!$C$12:$D$1205, 2, 0),
  IF(LOOKUP(2,1/($R$16:$R1627&lt;&gt;""),$R$16:$R1627)="12.2027",
    VLOOKUP(LOOKUP(2,1/($B$16:$B1627&lt;&gt;""),$B$16:$B1627), [1]Лист1!$C$1209:$D$2016, 2, 0),
  IF(LOOKUP(2,1/($R$16:$R1627&lt;&gt;""),$R$16:$R1627)="12.2028",
    VLOOKUP(LOOKUP(2,1/($B$16:$B1627&lt;&gt;""),$B$16:$B1627), [1]Лист1!$C$2020:$D$2907, 2, 0),
  ""))), "")</f>
        <v>70012.94</v>
      </c>
      <c r="P1627" s="211">
        <f t="shared" si="522"/>
        <v>30.465841049919934</v>
      </c>
      <c r="Q1627" s="211">
        <v>9673</v>
      </c>
      <c r="R1627" s="218" t="s">
        <v>564</v>
      </c>
      <c r="S1627" s="38"/>
      <c r="T1627" s="20"/>
      <c r="U1627" s="20"/>
    </row>
    <row r="1628" spans="1:21" s="33" customFormat="1" ht="30" customHeight="1" x14ac:dyDescent="0.25">
      <c r="A1628" s="212">
        <f>IF(B1628&lt;&gt;"",MAX(A$1:A1627)+1,"")</f>
        <v>1472</v>
      </c>
      <c r="B1628" s="223" t="s">
        <v>2174</v>
      </c>
      <c r="C1628" s="210">
        <v>2003</v>
      </c>
      <c r="D1628" s="212" t="s">
        <v>1844</v>
      </c>
      <c r="E1628" s="210" t="s">
        <v>16</v>
      </c>
      <c r="F1628" s="210">
        <v>10</v>
      </c>
      <c r="G1628" s="210">
        <v>1</v>
      </c>
      <c r="H1628" s="211">
        <v>4274</v>
      </c>
      <c r="I1628" s="211">
        <v>316.2</v>
      </c>
      <c r="J1628" s="211">
        <v>3513.6</v>
      </c>
      <c r="K1628" s="211">
        <f t="shared" si="529"/>
        <v>3735000</v>
      </c>
      <c r="L1628" s="211">
        <v>0</v>
      </c>
      <c r="M1628" s="211">
        <v>0</v>
      </c>
      <c r="N1628" s="211">
        <v>0</v>
      </c>
      <c r="O1628" s="211">
        <f>IFERROR(
  IF(LOOKUP(2,1/($R$16:$R1628&lt;&gt;""),$R$16:$R1628)="12.2026",
    VLOOKUP(LOOKUP(2,1/($B$16:$B1628&lt;&gt;""),$B$16:$B1628), [1]Лист1!$C$12:$D$1205, 2, 0),
  IF(LOOKUP(2,1/($R$16:$R1628&lt;&gt;""),$R$16:$R1628)="12.2027",
    VLOOKUP(LOOKUP(2,1/($B$16:$B1628&lt;&gt;""),$B$16:$B1628), [1]Лист1!$C$1209:$D$2016, 2, 0),
  IF(LOOKUP(2,1/($R$16:$R1628&lt;&gt;""),$R$16:$R1628)="12.2028",
    VLOOKUP(LOOKUP(2,1/($B$16:$B1628&lt;&gt;""),$B$16:$B1628), [1]Лист1!$C$2020:$D$2907, 2, 0),
  ""))), "")</f>
        <v>3735000</v>
      </c>
      <c r="P1628" s="211">
        <f t="shared" si="522"/>
        <v>873.88862891904535</v>
      </c>
      <c r="Q1628" s="211">
        <v>9673</v>
      </c>
      <c r="R1628" s="30" t="s">
        <v>565</v>
      </c>
      <c r="S1628" s="32"/>
      <c r="T1628" s="32"/>
      <c r="U1628" s="32"/>
    </row>
    <row r="1629" spans="1:21" s="21" customFormat="1" ht="30" customHeight="1" x14ac:dyDescent="0.25">
      <c r="A1629" s="285">
        <f>IF(B1629&lt;&gt;"",MAX(A$1:A1628)+1,"")</f>
        <v>1473</v>
      </c>
      <c r="B1629" s="283" t="s">
        <v>1534</v>
      </c>
      <c r="C1629" s="285">
        <v>1970</v>
      </c>
      <c r="D1629" s="285" t="s">
        <v>1844</v>
      </c>
      <c r="E1629" s="285" t="s">
        <v>16</v>
      </c>
      <c r="F1629" s="287">
        <v>9</v>
      </c>
      <c r="G1629" s="287">
        <v>2</v>
      </c>
      <c r="H1629" s="282">
        <v>4528</v>
      </c>
      <c r="I1629" s="282">
        <v>0</v>
      </c>
      <c r="J1629" s="282">
        <v>4205.09</v>
      </c>
      <c r="K1629" s="282">
        <f t="shared" ref="K1629:K1631" si="530">SUM(L1629:O1629)</f>
        <v>28803214</v>
      </c>
      <c r="L1629" s="282">
        <v>0</v>
      </c>
      <c r="M1629" s="282">
        <v>0</v>
      </c>
      <c r="N1629" s="282">
        <v>0</v>
      </c>
      <c r="O1629" s="282">
        <f>IFERROR(
  IF(LOOKUP(2,1/($R$16:$R1629&lt;&gt;""),$R$16:$R1629)="12.2026",
    VLOOKUP(LOOKUP(2,1/($B$16:$B1629&lt;&gt;""),$B$16:$B1629), [1]Лист1!$C$12:$D$1205, 2, 0),
  IF(LOOKUP(2,1/($R$16:$R1629&lt;&gt;""),$R$16:$R1629)="12.2027",
    VLOOKUP(LOOKUP(2,1/($B$16:$B1629&lt;&gt;""),$B$16:$B1629), [1]Лист1!$C$1209:$D$2016, 2, 0),
  IF(LOOKUP(2,1/($R$16:$R1629&lt;&gt;""),$R$16:$R1629)="12.2028",
    VLOOKUP(LOOKUP(2,1/($B$16:$B1629&lt;&gt;""),$B$16:$B1629), [1]Лист1!$C$2020:$D$2907, 2, 0),
  ""))), "")</f>
        <v>28803214</v>
      </c>
      <c r="P1629" s="282">
        <f t="shared" si="522"/>
        <v>6361.1338339222611</v>
      </c>
      <c r="Q1629" s="282">
        <v>9673</v>
      </c>
      <c r="R1629" s="294" t="s">
        <v>563</v>
      </c>
      <c r="S1629" s="38"/>
      <c r="T1629" s="20"/>
      <c r="U1629" s="20"/>
    </row>
    <row r="1630" spans="1:21" s="21" customFormat="1" ht="30" customHeight="1" x14ac:dyDescent="0.25">
      <c r="A1630" s="309">
        <f>IF(B1630&lt;&gt;"",MAX(A$1:A1629)+1,"")</f>
        <v>1474</v>
      </c>
      <c r="B1630" s="317" t="s">
        <v>508</v>
      </c>
      <c r="C1630" s="313">
        <v>1970</v>
      </c>
      <c r="D1630" s="309" t="s">
        <v>1844</v>
      </c>
      <c r="E1630" s="313" t="s">
        <v>16</v>
      </c>
      <c r="F1630" s="307">
        <v>9</v>
      </c>
      <c r="G1630" s="307">
        <v>4</v>
      </c>
      <c r="H1630" s="311">
        <v>5949.64</v>
      </c>
      <c r="I1630" s="311">
        <v>0</v>
      </c>
      <c r="J1630" s="311">
        <v>5949.64</v>
      </c>
      <c r="K1630" s="211">
        <f t="shared" si="530"/>
        <v>15249330.32</v>
      </c>
      <c r="L1630" s="211">
        <v>0</v>
      </c>
      <c r="M1630" s="211">
        <v>0</v>
      </c>
      <c r="N1630" s="211">
        <v>0</v>
      </c>
      <c r="O1630" s="211">
        <f>IFERROR(
  IF(LOOKUP(2,1/($R$16:$R1630&lt;&gt;""),$R$16:$R1630)="12.2026",
    VLOOKUP(LOOKUP(2,1/($B$16:$B1630&lt;&gt;""),$B$16:$B1630), [1]Лист1!$C$12:$D$1205, 2, 0),
  IF(LOOKUP(2,1/($R$16:$R1630&lt;&gt;""),$R$16:$R1630)="12.2027",
    VLOOKUP(LOOKUP(2,1/($B$16:$B1630&lt;&gt;""),$B$16:$B1630), [1]Лист1!$C$1209:$D$2016, 2, 0),
  IF(LOOKUP(2,1/($R$16:$R1630&lt;&gt;""),$R$16:$R1630)="12.2028",
    VLOOKUP(LOOKUP(2,1/($B$16:$B1630&lt;&gt;""),$B$16:$B1630), [1]Лист1!$C$2020:$D$2907, 2, 0),
  ""))), "")</f>
        <v>15249330.32</v>
      </c>
      <c r="P1630" s="211">
        <f>K1630/H1630</f>
        <v>2563.0677351907007</v>
      </c>
      <c r="Q1630" s="211">
        <v>9673</v>
      </c>
      <c r="R1630" s="218" t="s">
        <v>565</v>
      </c>
      <c r="S1630" s="38"/>
      <c r="T1630" s="20"/>
      <c r="U1630" s="20"/>
    </row>
    <row r="1631" spans="1:21" s="21" customFormat="1" ht="30" customHeight="1" x14ac:dyDescent="0.25">
      <c r="A1631" s="310"/>
      <c r="B1631" s="318"/>
      <c r="C1631" s="314"/>
      <c r="D1631" s="310"/>
      <c r="E1631" s="314"/>
      <c r="F1631" s="308"/>
      <c r="G1631" s="308"/>
      <c r="H1631" s="312"/>
      <c r="I1631" s="312"/>
      <c r="J1631" s="312"/>
      <c r="K1631" s="211">
        <f t="shared" si="530"/>
        <v>20537013.400000002</v>
      </c>
      <c r="L1631" s="211">
        <v>0</v>
      </c>
      <c r="M1631" s="211">
        <v>0</v>
      </c>
      <c r="N1631" s="211">
        <v>0</v>
      </c>
      <c r="O1631" s="211">
        <f>IFERROR(
  IF(LOOKUP(2,1/($R$16:$R1631&lt;&gt;""),$R$16:$R1631)="12.2026",
    VLOOKUP(LOOKUP(2,1/($B$16:$B1631&lt;&gt;""),$B$16:$B1631), [1]Лист1!$C$12:$D$1205, 2, 0),
  IF(LOOKUP(2,1/($R$16:$R1631&lt;&gt;""),$R$16:$R1631)="12.2027",
    VLOOKUP(LOOKUP(2,1/($B$16:$B1631&lt;&gt;""),$B$16:$B1631), [1]Лист1!$C$1209:$D$2016, 2, 0),
  IF(LOOKUP(2,1/($R$16:$R1631&lt;&gt;""),$R$16:$R1631)="12.2028",
    VLOOKUP(LOOKUP(2,1/($B$16:$B1631&lt;&gt;""),$B$16:$B1631), [1]Лист1!$C$2020:$D$2907, 2, 0),
  ""))), "")</f>
        <v>20537013.400000002</v>
      </c>
      <c r="P1631" s="211">
        <f>K1631/H1630</f>
        <v>3451.8077396279441</v>
      </c>
      <c r="Q1631" s="211">
        <v>9673</v>
      </c>
      <c r="R1631" s="218" t="s">
        <v>563</v>
      </c>
      <c r="S1631" s="38"/>
      <c r="T1631" s="20"/>
      <c r="U1631" s="20"/>
    </row>
    <row r="1632" spans="1:21" s="21" customFormat="1" ht="30" customHeight="1" x14ac:dyDescent="0.25">
      <c r="A1632" s="309">
        <f>IF(B1632&lt;&gt;"",MAX(A$1:A1631)+1,"")</f>
        <v>1475</v>
      </c>
      <c r="B1632" s="387" t="s">
        <v>225</v>
      </c>
      <c r="C1632" s="353">
        <v>1967</v>
      </c>
      <c r="D1632" s="375" t="s">
        <v>1844</v>
      </c>
      <c r="E1632" s="353" t="s">
        <v>16</v>
      </c>
      <c r="F1632" s="376">
        <v>4</v>
      </c>
      <c r="G1632" s="376">
        <v>2</v>
      </c>
      <c r="H1632" s="352">
        <v>1799.8</v>
      </c>
      <c r="I1632" s="352">
        <v>240.2</v>
      </c>
      <c r="J1632" s="352">
        <v>1010.6</v>
      </c>
      <c r="K1632" s="211">
        <f t="shared" ref="K1632" si="531">SUM(L1632:O1632)</f>
        <v>4572500</v>
      </c>
      <c r="L1632" s="211">
        <v>0</v>
      </c>
      <c r="M1632" s="211">
        <v>0</v>
      </c>
      <c r="N1632" s="211">
        <v>0</v>
      </c>
      <c r="O1632" s="211">
        <f>IFERROR(
  IF(LOOKUP(2,1/($R$16:$R1632&lt;&gt;""),$R$16:$R1632)="12.2026",
    VLOOKUP(LOOKUP(2,1/($B$16:$B1632&lt;&gt;""),$B$16:$B1632), [1]Лист1!$C$12:$D$1205, 2, 0),
  IF(LOOKUP(2,1/($R$16:$R1632&lt;&gt;""),$R$16:$R1632)="12.2027",
    VLOOKUP(LOOKUP(2,1/($B$16:$B1632&lt;&gt;""),$B$16:$B1632), [1]Лист1!$C$1209:$D$2016, 2, 0),
  IF(LOOKUP(2,1/($R$16:$R1632&lt;&gt;""),$R$16:$R1632)="12.2028",
    VLOOKUP(LOOKUP(2,1/($B$16:$B1632&lt;&gt;""),$B$16:$B1632), [1]Лист1!$C$2020:$D$2907, 2, 0),
  ""))), "")</f>
        <v>4572500</v>
      </c>
      <c r="P1632" s="211">
        <f t="shared" si="522"/>
        <v>2540.5600622291367</v>
      </c>
      <c r="Q1632" s="211">
        <v>9673</v>
      </c>
      <c r="R1632" s="218" t="s">
        <v>565</v>
      </c>
      <c r="S1632" s="38"/>
      <c r="T1632" s="20"/>
      <c r="U1632" s="20"/>
    </row>
    <row r="1633" spans="1:21" s="21" customFormat="1" ht="30" customHeight="1" x14ac:dyDescent="0.25">
      <c r="A1633" s="310"/>
      <c r="B1633" s="387"/>
      <c r="C1633" s="353"/>
      <c r="D1633" s="375"/>
      <c r="E1633" s="353"/>
      <c r="F1633" s="376"/>
      <c r="G1633" s="376"/>
      <c r="H1633" s="352"/>
      <c r="I1633" s="352"/>
      <c r="J1633" s="352"/>
      <c r="K1633" s="211">
        <f t="shared" si="509"/>
        <v>12836421</v>
      </c>
      <c r="L1633" s="211">
        <v>0</v>
      </c>
      <c r="M1633" s="211">
        <v>0</v>
      </c>
      <c r="N1633" s="211">
        <v>0</v>
      </c>
      <c r="O1633" s="211">
        <f>IFERROR(
  IF(LOOKUP(2,1/($R$16:$R1633&lt;&gt;""),$R$16:$R1633)="12.2026",
    VLOOKUP(LOOKUP(2,1/($B$16:$B1633&lt;&gt;""),$B$16:$B1633), [1]Лист1!$C$12:$D$1205, 2, 0),
  IF(LOOKUP(2,1/($R$16:$R1633&lt;&gt;""),$R$16:$R1633)="12.2027",
    VLOOKUP(LOOKUP(2,1/($B$16:$B1633&lt;&gt;""),$B$16:$B1633), [1]Лист1!$C$1209:$D$2016, 2, 0),
  IF(LOOKUP(2,1/($R$16:$R1633&lt;&gt;""),$R$16:$R1633)="12.2028",
    VLOOKUP(LOOKUP(2,1/($B$16:$B1633&lt;&gt;""),$B$16:$B1633), [1]Лист1!$C$2020:$D$2907, 2, 0),
  ""))), "")</f>
        <v>12836421</v>
      </c>
      <c r="P1633" s="211">
        <f>K1633/H1632</f>
        <v>7132.1374597177464</v>
      </c>
      <c r="Q1633" s="211">
        <v>9673</v>
      </c>
      <c r="R1633" s="218" t="s">
        <v>563</v>
      </c>
      <c r="S1633" s="38"/>
      <c r="T1633" s="20"/>
      <c r="U1633" s="20"/>
    </row>
    <row r="1634" spans="1:21" ht="30" customHeight="1" x14ac:dyDescent="0.25">
      <c r="A1634" s="212">
        <f>IF(B1634&lt;&gt;"",MAX(A$1:A1633)+1,"")</f>
        <v>1476</v>
      </c>
      <c r="B1634" s="193" t="s">
        <v>2641</v>
      </c>
      <c r="C1634" s="207">
        <v>1964</v>
      </c>
      <c r="D1634" s="198" t="s">
        <v>1844</v>
      </c>
      <c r="E1634" s="207" t="s">
        <v>16</v>
      </c>
      <c r="F1634" s="227">
        <v>5</v>
      </c>
      <c r="G1634" s="227">
        <v>3</v>
      </c>
      <c r="H1634" s="195">
        <v>2943.55</v>
      </c>
      <c r="I1634" s="228">
        <v>0</v>
      </c>
      <c r="J1634" s="206">
        <v>1980.55</v>
      </c>
      <c r="K1634" s="191">
        <f t="shared" ref="K1634" si="532">SUM(L1634:O1634)</f>
        <v>26789889.489999998</v>
      </c>
      <c r="L1634" s="191">
        <v>0</v>
      </c>
      <c r="M1634" s="191">
        <v>0</v>
      </c>
      <c r="N1634" s="191">
        <v>0</v>
      </c>
      <c r="O1634" s="211">
        <f>IFERROR(
  IF(LOOKUP(2,1/($R$16:$R1634&lt;&gt;""),$R$16:$R1634)="12.2026",
    VLOOKUP(LOOKUP(2,1/($B$16:$B1634&lt;&gt;""),$B$16:$B1634), [1]Лист1!$C$12:$D$1205, 2, 0),
  IF(LOOKUP(2,1/($R$16:$R1634&lt;&gt;""),$R$16:$R1634)="12.2027",
    VLOOKUP(LOOKUP(2,1/($B$16:$B1634&lt;&gt;""),$B$16:$B1634), [1]Лист1!$C$1209:$D$2016, 2, 0),
  IF(LOOKUP(2,1/($R$16:$R1634&lt;&gt;""),$R$16:$R1634)="12.2028",
    VLOOKUP(LOOKUP(2,1/($B$16:$B1634&lt;&gt;""),$B$16:$B1634), [1]Лист1!$C$2020:$D$2907, 2, 0),
  ""))), "")</f>
        <v>26789889.489999998</v>
      </c>
      <c r="P1634" s="191">
        <f t="shared" ref="P1634:P1661" si="533">K1634/H1634</f>
        <v>9101.2177438806866</v>
      </c>
      <c r="Q1634" s="191">
        <v>9673</v>
      </c>
      <c r="R1634" s="101" t="s">
        <v>565</v>
      </c>
      <c r="S1634" s="48"/>
    </row>
    <row r="1635" spans="1:21" s="96" customFormat="1" ht="30" customHeight="1" x14ac:dyDescent="0.25">
      <c r="A1635" s="212">
        <f>IF(B1635&lt;&gt;"",MAX(A$1:A1634)+1,"")</f>
        <v>1477</v>
      </c>
      <c r="B1635" s="223" t="s">
        <v>2175</v>
      </c>
      <c r="C1635" s="210">
        <v>1981</v>
      </c>
      <c r="D1635" s="161" t="s">
        <v>1844</v>
      </c>
      <c r="E1635" s="210" t="s">
        <v>16</v>
      </c>
      <c r="F1635" s="210">
        <v>9</v>
      </c>
      <c r="G1635" s="210">
        <v>1</v>
      </c>
      <c r="H1635" s="211">
        <v>3415.62</v>
      </c>
      <c r="I1635" s="211">
        <v>121.9</v>
      </c>
      <c r="J1635" s="211">
        <v>2208.1999999999998</v>
      </c>
      <c r="K1635" s="211">
        <f t="shared" ref="K1635:K1661" si="534">SUM(L1635:O1635)</f>
        <v>3735000</v>
      </c>
      <c r="L1635" s="211">
        <v>0</v>
      </c>
      <c r="M1635" s="211">
        <v>0</v>
      </c>
      <c r="N1635" s="211">
        <v>0</v>
      </c>
      <c r="O1635" s="211">
        <f>IFERROR(
  IF(LOOKUP(2,1/($R$16:$R1635&lt;&gt;""),$R$16:$R1635)="12.2026",
    VLOOKUP(LOOKUP(2,1/($B$16:$B1635&lt;&gt;""),$B$16:$B1635), [1]Лист1!$C$12:$D$1205, 2, 0),
  IF(LOOKUP(2,1/($R$16:$R1635&lt;&gt;""),$R$16:$R1635)="12.2027",
    VLOOKUP(LOOKUP(2,1/($B$16:$B1635&lt;&gt;""),$B$16:$B1635), [1]Лист1!$C$1209:$D$2016, 2, 0),
  IF(LOOKUP(2,1/($R$16:$R1635&lt;&gt;""),$R$16:$R1635)="12.2028",
    VLOOKUP(LOOKUP(2,1/($B$16:$B1635&lt;&gt;""),$B$16:$B1635), [1]Лист1!$C$2020:$D$2907, 2, 0),
  ""))), "")</f>
        <v>3735000</v>
      </c>
      <c r="P1635" s="211">
        <f t="shared" si="533"/>
        <v>1093.5057178491752</v>
      </c>
      <c r="Q1635" s="211">
        <v>9673</v>
      </c>
      <c r="R1635" s="30" t="s">
        <v>565</v>
      </c>
      <c r="S1635" s="95"/>
      <c r="T1635" s="95"/>
      <c r="U1635" s="95"/>
    </row>
    <row r="1636" spans="1:21" s="21" customFormat="1" ht="30" customHeight="1" x14ac:dyDescent="0.25">
      <c r="A1636" s="212">
        <f>IF(B1636&lt;&gt;"",MAX(A$1:A1635)+1,"")</f>
        <v>1478</v>
      </c>
      <c r="B1636" s="223" t="s">
        <v>1417</v>
      </c>
      <c r="C1636" s="213">
        <v>1968</v>
      </c>
      <c r="D1636" s="212" t="s">
        <v>1844</v>
      </c>
      <c r="E1636" s="213" t="s">
        <v>16</v>
      </c>
      <c r="F1636" s="210">
        <v>5</v>
      </c>
      <c r="G1636" s="210">
        <v>4</v>
      </c>
      <c r="H1636" s="211">
        <v>4125.16</v>
      </c>
      <c r="I1636" s="211">
        <v>0</v>
      </c>
      <c r="J1636" s="211">
        <v>2563.36</v>
      </c>
      <c r="K1636" s="211">
        <f t="shared" si="534"/>
        <v>118548.39</v>
      </c>
      <c r="L1636" s="211">
        <v>0</v>
      </c>
      <c r="M1636" s="211">
        <v>0</v>
      </c>
      <c r="N1636" s="211">
        <v>0</v>
      </c>
      <c r="O1636" s="211">
        <f>IFERROR(
  IF(LOOKUP(2,1/($R$16:$R1636&lt;&gt;""),$R$16:$R1636)="12.2026",
    VLOOKUP(LOOKUP(2,1/($B$16:$B1636&lt;&gt;""),$B$16:$B1636), [1]Лист1!$C$12:$D$1205, 2, 0),
  IF(LOOKUP(2,1/($R$16:$R1636&lt;&gt;""),$R$16:$R1636)="12.2027",
    VLOOKUP(LOOKUP(2,1/($B$16:$B1636&lt;&gt;""),$B$16:$B1636), [1]Лист1!$C$1209:$D$2016, 2, 0),
  IF(LOOKUP(2,1/($R$16:$R1636&lt;&gt;""),$R$16:$R1636)="12.2028",
    VLOOKUP(LOOKUP(2,1/($B$16:$B1636&lt;&gt;""),$B$16:$B1636), [1]Лист1!$C$2020:$D$2907, 2, 0),
  ""))), "")</f>
        <v>118548.39</v>
      </c>
      <c r="P1636" s="211">
        <f t="shared" si="533"/>
        <v>28.737888954610245</v>
      </c>
      <c r="Q1636" s="211">
        <v>9673</v>
      </c>
      <c r="R1636" s="218" t="s">
        <v>564</v>
      </c>
      <c r="S1636" s="38"/>
      <c r="T1636" s="20"/>
      <c r="U1636" s="20"/>
    </row>
    <row r="1637" spans="1:21" s="112" customFormat="1" ht="30" customHeight="1" x14ac:dyDescent="0.25">
      <c r="A1637" s="212">
        <f>IF(B1637&lt;&gt;"",MAX(A$1:A1636)+1,"")</f>
        <v>1479</v>
      </c>
      <c r="B1637" s="223" t="s">
        <v>1535</v>
      </c>
      <c r="C1637" s="213">
        <v>1971</v>
      </c>
      <c r="D1637" s="212" t="s">
        <v>1844</v>
      </c>
      <c r="E1637" s="213" t="s">
        <v>16</v>
      </c>
      <c r="F1637" s="210">
        <v>5</v>
      </c>
      <c r="G1637" s="210">
        <v>4</v>
      </c>
      <c r="H1637" s="211">
        <v>4375.58</v>
      </c>
      <c r="I1637" s="211">
        <v>0</v>
      </c>
      <c r="J1637" s="211">
        <v>3197.3</v>
      </c>
      <c r="K1637" s="211">
        <f t="shared" si="534"/>
        <v>32359622.099999998</v>
      </c>
      <c r="L1637" s="211">
        <v>0</v>
      </c>
      <c r="M1637" s="211">
        <v>0</v>
      </c>
      <c r="N1637" s="211">
        <v>0</v>
      </c>
      <c r="O1637" s="211">
        <f>IFERROR(
  IF(LOOKUP(2,1/($R$16:$R1637&lt;&gt;""),$R$16:$R1637)="12.2026",
    VLOOKUP(LOOKUP(2,1/($B$16:$B1637&lt;&gt;""),$B$16:$B1637), [1]Лист1!$C$12:$D$1205, 2, 0),
  IF(LOOKUP(2,1/($R$16:$R1637&lt;&gt;""),$R$16:$R1637)="12.2027",
    VLOOKUP(LOOKUP(2,1/($B$16:$B1637&lt;&gt;""),$B$16:$B1637), [1]Лист1!$C$1209:$D$2016, 2, 0),
  IF(LOOKUP(2,1/($R$16:$R1637&lt;&gt;""),$R$16:$R1637)="12.2028",
    VLOOKUP(LOOKUP(2,1/($B$16:$B1637&lt;&gt;""),$B$16:$B1637), [1]Лист1!$C$2020:$D$2907, 2, 0),
  ""))), "")</f>
        <v>32359622.099999998</v>
      </c>
      <c r="P1637" s="211">
        <f t="shared" si="533"/>
        <v>7395.5046188162478</v>
      </c>
      <c r="Q1637" s="211">
        <v>9673</v>
      </c>
      <c r="R1637" s="218" t="s">
        <v>563</v>
      </c>
      <c r="S1637" s="141"/>
      <c r="T1637" s="111"/>
      <c r="U1637" s="111"/>
    </row>
    <row r="1638" spans="1:21" ht="30" customHeight="1" x14ac:dyDescent="0.25">
      <c r="A1638" s="212">
        <f>IF(B1638&lt;&gt;"",MAX(A$1:A1637)+1,"")</f>
        <v>1480</v>
      </c>
      <c r="B1638" s="194" t="s">
        <v>2620</v>
      </c>
      <c r="C1638" s="208">
        <v>2005</v>
      </c>
      <c r="D1638" s="199" t="s">
        <v>1844</v>
      </c>
      <c r="E1638" s="208" t="s">
        <v>16</v>
      </c>
      <c r="F1638" s="190">
        <v>10</v>
      </c>
      <c r="G1638" s="190">
        <v>6</v>
      </c>
      <c r="H1638" s="192">
        <v>17963.37</v>
      </c>
      <c r="I1638" s="192">
        <v>0</v>
      </c>
      <c r="J1638" s="192">
        <v>13040</v>
      </c>
      <c r="K1638" s="192">
        <f t="shared" si="534"/>
        <v>21410000</v>
      </c>
      <c r="L1638" s="192">
        <v>0</v>
      </c>
      <c r="M1638" s="192">
        <v>0</v>
      </c>
      <c r="N1638" s="192">
        <v>0</v>
      </c>
      <c r="O1638" s="211">
        <f>IFERROR(
  IF(LOOKUP(2,1/($R$16:$R1638&lt;&gt;""),$R$16:$R1638)="12.2026",
    VLOOKUP(LOOKUP(2,1/($B$16:$B1638&lt;&gt;""),$B$16:$B1638), [1]Лист1!$C$12:$D$1205, 2, 0),
  IF(LOOKUP(2,1/($R$16:$R1638&lt;&gt;""),$R$16:$R1638)="12.2027",
    VLOOKUP(LOOKUP(2,1/($B$16:$B1638&lt;&gt;""),$B$16:$B1638), [1]Лист1!$C$1209:$D$2016, 2, 0),
  IF(LOOKUP(2,1/($R$16:$R1638&lt;&gt;""),$R$16:$R1638)="12.2028",
    VLOOKUP(LOOKUP(2,1/($B$16:$B1638&lt;&gt;""),$B$16:$B1638), [1]Лист1!$C$2020:$D$2907, 2, 0),
  ""))), "")</f>
        <v>21410000</v>
      </c>
      <c r="P1638" s="192">
        <f t="shared" si="533"/>
        <v>1191.8698996903142</v>
      </c>
      <c r="Q1638" s="192">
        <v>9673</v>
      </c>
      <c r="R1638" s="188" t="s">
        <v>565</v>
      </c>
    </row>
    <row r="1639" spans="1:21" s="33" customFormat="1" ht="30" customHeight="1" x14ac:dyDescent="0.25">
      <c r="A1639" s="212">
        <f>IF(B1639&lt;&gt;"",MAX(A$1:A1638)+1,"")</f>
        <v>1481</v>
      </c>
      <c r="B1639" s="223" t="s">
        <v>2176</v>
      </c>
      <c r="C1639" s="210">
        <v>2000</v>
      </c>
      <c r="D1639" s="212" t="s">
        <v>1844</v>
      </c>
      <c r="E1639" s="210" t="s">
        <v>16</v>
      </c>
      <c r="F1639" s="210">
        <v>10</v>
      </c>
      <c r="G1639" s="210">
        <v>2</v>
      </c>
      <c r="H1639" s="211">
        <v>4812.3</v>
      </c>
      <c r="I1639" s="211">
        <v>0</v>
      </c>
      <c r="J1639" s="211">
        <v>4812.3</v>
      </c>
      <c r="K1639" s="211">
        <f t="shared" si="534"/>
        <v>7270000</v>
      </c>
      <c r="L1639" s="211">
        <v>0</v>
      </c>
      <c r="M1639" s="211">
        <v>0</v>
      </c>
      <c r="N1639" s="211">
        <v>0</v>
      </c>
      <c r="O1639" s="211">
        <f>IFERROR(
  IF(LOOKUP(2,1/($R$16:$R1639&lt;&gt;""),$R$16:$R1639)="12.2026",
    VLOOKUP(LOOKUP(2,1/($B$16:$B1639&lt;&gt;""),$B$16:$B1639), [1]Лист1!$C$12:$D$1205, 2, 0),
  IF(LOOKUP(2,1/($R$16:$R1639&lt;&gt;""),$R$16:$R1639)="12.2027",
    VLOOKUP(LOOKUP(2,1/($B$16:$B1639&lt;&gt;""),$B$16:$B1639), [1]Лист1!$C$1209:$D$2016, 2, 0),
  IF(LOOKUP(2,1/($R$16:$R1639&lt;&gt;""),$R$16:$R1639)="12.2028",
    VLOOKUP(LOOKUP(2,1/($B$16:$B1639&lt;&gt;""),$B$16:$B1639), [1]Лист1!$C$2020:$D$2907, 2, 0),
  ""))), "")</f>
        <v>7270000</v>
      </c>
      <c r="P1639" s="211">
        <f t="shared" si="533"/>
        <v>1510.712133491262</v>
      </c>
      <c r="Q1639" s="211">
        <v>9673</v>
      </c>
      <c r="R1639" s="30" t="s">
        <v>565</v>
      </c>
      <c r="S1639" s="32"/>
      <c r="T1639" s="32"/>
      <c r="U1639" s="32"/>
    </row>
    <row r="1640" spans="1:21" s="33" customFormat="1" ht="30" customHeight="1" x14ac:dyDescent="0.25">
      <c r="A1640" s="212">
        <f>IF(B1640&lt;&gt;"",MAX(A$1:A1639)+1,"")</f>
        <v>1482</v>
      </c>
      <c r="B1640" s="223" t="s">
        <v>2177</v>
      </c>
      <c r="C1640" s="210" t="s">
        <v>2330</v>
      </c>
      <c r="D1640" s="212" t="s">
        <v>1844</v>
      </c>
      <c r="E1640" s="210" t="s">
        <v>16</v>
      </c>
      <c r="F1640" s="210">
        <v>10</v>
      </c>
      <c r="G1640" s="210">
        <v>5</v>
      </c>
      <c r="H1640" s="211">
        <v>12792.2</v>
      </c>
      <c r="I1640" s="211">
        <v>241</v>
      </c>
      <c r="J1640" s="211">
        <v>8963.2000000000007</v>
      </c>
      <c r="K1640" s="211">
        <f t="shared" si="534"/>
        <v>17875000</v>
      </c>
      <c r="L1640" s="211">
        <v>0</v>
      </c>
      <c r="M1640" s="211">
        <v>0</v>
      </c>
      <c r="N1640" s="211">
        <v>0</v>
      </c>
      <c r="O1640" s="211">
        <f>IFERROR(
  IF(LOOKUP(2,1/($R$16:$R1640&lt;&gt;""),$R$16:$R1640)="12.2026",
    VLOOKUP(LOOKUP(2,1/($B$16:$B1640&lt;&gt;""),$B$16:$B1640), [1]Лист1!$C$12:$D$1205, 2, 0),
  IF(LOOKUP(2,1/($R$16:$R1640&lt;&gt;""),$R$16:$R1640)="12.2027",
    VLOOKUP(LOOKUP(2,1/($B$16:$B1640&lt;&gt;""),$B$16:$B1640), [1]Лист1!$C$1209:$D$2016, 2, 0),
  IF(LOOKUP(2,1/($R$16:$R1640&lt;&gt;""),$R$16:$R1640)="12.2028",
    VLOOKUP(LOOKUP(2,1/($B$16:$B1640&lt;&gt;""),$B$16:$B1640), [1]Лист1!$C$2020:$D$2907, 2, 0),
  ""))), "")</f>
        <v>17875000</v>
      </c>
      <c r="P1640" s="211">
        <f t="shared" si="533"/>
        <v>1397.3358765497724</v>
      </c>
      <c r="Q1640" s="211">
        <v>9673</v>
      </c>
      <c r="R1640" s="218" t="s">
        <v>564</v>
      </c>
      <c r="S1640" s="32"/>
      <c r="T1640" s="32"/>
      <c r="U1640" s="32"/>
    </row>
    <row r="1641" spans="1:21" s="33" customFormat="1" ht="30" customHeight="1" x14ac:dyDescent="0.25">
      <c r="A1641" s="212">
        <f>IF(B1641&lt;&gt;"",MAX(A$1:A1640)+1,"")</f>
        <v>1483</v>
      </c>
      <c r="B1641" s="223" t="s">
        <v>2621</v>
      </c>
      <c r="C1641" s="210">
        <v>2004</v>
      </c>
      <c r="D1641" s="212" t="s">
        <v>1844</v>
      </c>
      <c r="E1641" s="210" t="s">
        <v>16</v>
      </c>
      <c r="F1641" s="210">
        <v>10</v>
      </c>
      <c r="G1641" s="210">
        <v>3</v>
      </c>
      <c r="H1641" s="211">
        <v>7948.8</v>
      </c>
      <c r="I1641" s="211">
        <v>0</v>
      </c>
      <c r="J1641" s="211">
        <v>6962.6</v>
      </c>
      <c r="K1641" s="211">
        <f t="shared" si="534"/>
        <v>10805000</v>
      </c>
      <c r="L1641" s="211">
        <v>0</v>
      </c>
      <c r="M1641" s="211">
        <v>0</v>
      </c>
      <c r="N1641" s="211">
        <v>0</v>
      </c>
      <c r="O1641" s="211">
        <f>IFERROR(
  IF(LOOKUP(2,1/($R$16:$R1641&lt;&gt;""),$R$16:$R1641)="12.2026",
    VLOOKUP(LOOKUP(2,1/($B$16:$B1641&lt;&gt;""),$B$16:$B1641), [1]Лист1!$C$12:$D$1205, 2, 0),
  IF(LOOKUP(2,1/($R$16:$R1641&lt;&gt;""),$R$16:$R1641)="12.2027",
    VLOOKUP(LOOKUP(2,1/($B$16:$B1641&lt;&gt;""),$B$16:$B1641), [1]Лист1!$C$1209:$D$2016, 2, 0),
  IF(LOOKUP(2,1/($R$16:$R1641&lt;&gt;""),$R$16:$R1641)="12.2028",
    VLOOKUP(LOOKUP(2,1/($B$16:$B1641&lt;&gt;""),$B$16:$B1641), [1]Лист1!$C$2020:$D$2907, 2, 0),
  ""))), "")</f>
        <v>10805000</v>
      </c>
      <c r="P1641" s="211">
        <f t="shared" si="533"/>
        <v>1359.3246779388082</v>
      </c>
      <c r="Q1641" s="211">
        <v>9673</v>
      </c>
      <c r="R1641" s="30" t="s">
        <v>565</v>
      </c>
      <c r="S1641" s="32"/>
      <c r="T1641" s="32"/>
      <c r="U1641" s="32"/>
    </row>
    <row r="1642" spans="1:21" s="21" customFormat="1" ht="30" customHeight="1" x14ac:dyDescent="0.25">
      <c r="A1642" s="212">
        <f>IF(B1642&lt;&gt;"",MAX(A$1:A1641)+1,"")</f>
        <v>1484</v>
      </c>
      <c r="B1642" s="223" t="s">
        <v>1904</v>
      </c>
      <c r="C1642" s="213">
        <v>1994</v>
      </c>
      <c r="D1642" s="212" t="s">
        <v>1844</v>
      </c>
      <c r="E1642" s="213" t="s">
        <v>18</v>
      </c>
      <c r="F1642" s="210">
        <v>10</v>
      </c>
      <c r="G1642" s="210">
        <v>3</v>
      </c>
      <c r="H1642" s="211">
        <v>8930.1</v>
      </c>
      <c r="I1642" s="211">
        <v>0</v>
      </c>
      <c r="J1642" s="211">
        <v>6474.25</v>
      </c>
      <c r="K1642" s="211">
        <f t="shared" si="534"/>
        <v>10778707.290000001</v>
      </c>
      <c r="L1642" s="211">
        <v>0</v>
      </c>
      <c r="M1642" s="211">
        <v>0</v>
      </c>
      <c r="N1642" s="211">
        <v>0</v>
      </c>
      <c r="O1642" s="211">
        <f>IFERROR(
  IF(LOOKUP(2,1/($R$16:$R1642&lt;&gt;""),$R$16:$R1642)="12.2026",
    VLOOKUP(LOOKUP(2,1/($B$16:$B1642&lt;&gt;""),$B$16:$B1642), [1]Лист1!$C$12:$D$1205, 2, 0),
  IF(LOOKUP(2,1/($R$16:$R1642&lt;&gt;""),$R$16:$R1642)="12.2027",
    VLOOKUP(LOOKUP(2,1/($B$16:$B1642&lt;&gt;""),$B$16:$B1642), [1]Лист1!$C$1209:$D$2016, 2, 0),
  IF(LOOKUP(2,1/($R$16:$R1642&lt;&gt;""),$R$16:$R1642)="12.2028",
    VLOOKUP(LOOKUP(2,1/($B$16:$B1642&lt;&gt;""),$B$16:$B1642), [1]Лист1!$C$2020:$D$2907, 2, 0),
  ""))), "")</f>
        <v>10778707.290000001</v>
      </c>
      <c r="P1642" s="211">
        <f t="shared" si="533"/>
        <v>1207.0085766116842</v>
      </c>
      <c r="Q1642" s="211">
        <v>9673</v>
      </c>
      <c r="R1642" s="218" t="s">
        <v>565</v>
      </c>
      <c r="S1642" s="38"/>
      <c r="T1642" s="20"/>
      <c r="U1642" s="20"/>
    </row>
    <row r="1643" spans="1:21" s="21" customFormat="1" ht="30" customHeight="1" x14ac:dyDescent="0.25">
      <c r="A1643" s="212">
        <f>IF(B1643&lt;&gt;"",MAX(A$1:A1642)+1,"")</f>
        <v>1485</v>
      </c>
      <c r="B1643" s="223" t="s">
        <v>2035</v>
      </c>
      <c r="C1643" s="213">
        <v>1992</v>
      </c>
      <c r="D1643" s="212" t="s">
        <v>1844</v>
      </c>
      <c r="E1643" s="213" t="s">
        <v>18</v>
      </c>
      <c r="F1643" s="210">
        <v>10</v>
      </c>
      <c r="G1643" s="210">
        <v>3</v>
      </c>
      <c r="H1643" s="211">
        <v>9421.9500000000007</v>
      </c>
      <c r="I1643" s="211">
        <v>18.3</v>
      </c>
      <c r="J1643" s="211">
        <v>6766.85</v>
      </c>
      <c r="K1643" s="211">
        <f t="shared" si="534"/>
        <v>10783471.26</v>
      </c>
      <c r="L1643" s="211">
        <v>0</v>
      </c>
      <c r="M1643" s="211">
        <v>0</v>
      </c>
      <c r="N1643" s="211">
        <v>0</v>
      </c>
      <c r="O1643" s="211">
        <f>IFERROR(
  IF(LOOKUP(2,1/($R$16:$R1643&lt;&gt;""),$R$16:$R1643)="12.2026",
    VLOOKUP(LOOKUP(2,1/($B$16:$B1643&lt;&gt;""),$B$16:$B1643), [1]Лист1!$C$12:$D$1205, 2, 0),
  IF(LOOKUP(2,1/($R$16:$R1643&lt;&gt;""),$R$16:$R1643)="12.2027",
    VLOOKUP(LOOKUP(2,1/($B$16:$B1643&lt;&gt;""),$B$16:$B1643), [1]Лист1!$C$1209:$D$2016, 2, 0),
  IF(LOOKUP(2,1/($R$16:$R1643&lt;&gt;""),$R$16:$R1643)="12.2028",
    VLOOKUP(LOOKUP(2,1/($B$16:$B1643&lt;&gt;""),$B$16:$B1643), [1]Лист1!$C$2020:$D$2907, 2, 0),
  ""))), "")</f>
        <v>10783471.26</v>
      </c>
      <c r="P1643" s="211">
        <f t="shared" si="533"/>
        <v>1144.5052520974957</v>
      </c>
      <c r="Q1643" s="211">
        <v>9673</v>
      </c>
      <c r="R1643" s="218" t="s">
        <v>563</v>
      </c>
      <c r="S1643" s="38"/>
      <c r="T1643" s="20"/>
      <c r="U1643" s="20"/>
    </row>
    <row r="1644" spans="1:21" s="21" customFormat="1" ht="30" customHeight="1" x14ac:dyDescent="0.25">
      <c r="A1644" s="212">
        <f>IF(B1644&lt;&gt;"",MAX(A$1:A1643)+1,"")</f>
        <v>1486</v>
      </c>
      <c r="B1644" s="223" t="s">
        <v>1953</v>
      </c>
      <c r="C1644" s="213">
        <v>1976</v>
      </c>
      <c r="D1644" s="212" t="s">
        <v>1844</v>
      </c>
      <c r="E1644" s="213" t="s">
        <v>16</v>
      </c>
      <c r="F1644" s="210">
        <v>2</v>
      </c>
      <c r="G1644" s="210">
        <v>2</v>
      </c>
      <c r="H1644" s="211">
        <v>713.1</v>
      </c>
      <c r="I1644" s="211">
        <v>0</v>
      </c>
      <c r="J1644" s="211">
        <v>338.3</v>
      </c>
      <c r="K1644" s="211">
        <f t="shared" si="534"/>
        <v>58354.239999999998</v>
      </c>
      <c r="L1644" s="211">
        <v>0</v>
      </c>
      <c r="M1644" s="211">
        <v>0</v>
      </c>
      <c r="N1644" s="211">
        <v>0</v>
      </c>
      <c r="O1644" s="211">
        <f>IFERROR(
  IF(LOOKUP(2,1/($R$16:$R1644&lt;&gt;""),$R$16:$R1644)="12.2026",
    VLOOKUP(LOOKUP(2,1/($B$16:$B1644&lt;&gt;""),$B$16:$B1644), [1]Лист1!$C$12:$D$1205, 2, 0),
  IF(LOOKUP(2,1/($R$16:$R1644&lt;&gt;""),$R$16:$R1644)="12.2027",
    VLOOKUP(LOOKUP(2,1/($B$16:$B1644&lt;&gt;""),$B$16:$B1644), [1]Лист1!$C$1209:$D$2016, 2, 0),
  IF(LOOKUP(2,1/($R$16:$R1644&lt;&gt;""),$R$16:$R1644)="12.2028",
    VLOOKUP(LOOKUP(2,1/($B$16:$B1644&lt;&gt;""),$B$16:$B1644), [1]Лист1!$C$2020:$D$2907, 2, 0),
  ""))), "")</f>
        <v>58354.239999999998</v>
      </c>
      <c r="P1644" s="211">
        <f t="shared" si="533"/>
        <v>81.831776749404</v>
      </c>
      <c r="Q1644" s="211">
        <v>9673</v>
      </c>
      <c r="R1644" s="218" t="s">
        <v>564</v>
      </c>
      <c r="S1644" s="38"/>
      <c r="T1644" s="20"/>
      <c r="U1644" s="20"/>
    </row>
    <row r="1645" spans="1:21" ht="30" customHeight="1" x14ac:dyDescent="0.25">
      <c r="A1645" s="212">
        <f>IF(B1645&lt;&gt;"",MAX(A$1:A1644)+1,"")</f>
        <v>1487</v>
      </c>
      <c r="B1645" s="223" t="s">
        <v>1418</v>
      </c>
      <c r="C1645" s="56">
        <v>1961</v>
      </c>
      <c r="D1645" s="212" t="s">
        <v>1844</v>
      </c>
      <c r="E1645" s="213" t="s">
        <v>16</v>
      </c>
      <c r="F1645" s="210">
        <v>5</v>
      </c>
      <c r="G1645" s="210">
        <v>2</v>
      </c>
      <c r="H1645" s="211">
        <v>2657.13</v>
      </c>
      <c r="I1645" s="211">
        <v>0</v>
      </c>
      <c r="J1645" s="211">
        <v>1590.88</v>
      </c>
      <c r="K1645" s="211">
        <f t="shared" si="534"/>
        <v>77787.899999999994</v>
      </c>
      <c r="L1645" s="211">
        <v>0</v>
      </c>
      <c r="M1645" s="211">
        <v>0</v>
      </c>
      <c r="N1645" s="211">
        <v>0</v>
      </c>
      <c r="O1645" s="211">
        <f>IFERROR(
  IF(LOOKUP(2,1/($R$16:$R1645&lt;&gt;""),$R$16:$R1645)="12.2026",
    VLOOKUP(LOOKUP(2,1/($B$16:$B1645&lt;&gt;""),$B$16:$B1645), [1]Лист1!$C$12:$D$1205, 2, 0),
  IF(LOOKUP(2,1/($R$16:$R1645&lt;&gt;""),$R$16:$R1645)="12.2027",
    VLOOKUP(LOOKUP(2,1/($B$16:$B1645&lt;&gt;""),$B$16:$B1645), [1]Лист1!$C$1209:$D$2016, 2, 0),
  IF(LOOKUP(2,1/($R$16:$R1645&lt;&gt;""),$R$16:$R1645)="12.2028",
    VLOOKUP(LOOKUP(2,1/($B$16:$B1645&lt;&gt;""),$B$16:$B1645), [1]Лист1!$C$2020:$D$2907, 2, 0),
  ""))), "")</f>
        <v>77787.899999999994</v>
      </c>
      <c r="P1645" s="211">
        <f t="shared" si="533"/>
        <v>29.275157783021527</v>
      </c>
      <c r="Q1645" s="211">
        <v>9673</v>
      </c>
      <c r="R1645" s="218" t="s">
        <v>564</v>
      </c>
    </row>
    <row r="1646" spans="1:21" ht="30" customHeight="1" x14ac:dyDescent="0.25">
      <c r="A1646" s="212">
        <f>IF(B1646&lt;&gt;"",MAX(A$1:A1645)+1,"")</f>
        <v>1488</v>
      </c>
      <c r="B1646" s="223" t="s">
        <v>1190</v>
      </c>
      <c r="C1646" s="213">
        <v>1950</v>
      </c>
      <c r="D1646" s="212" t="s">
        <v>1844</v>
      </c>
      <c r="E1646" s="213" t="s">
        <v>16</v>
      </c>
      <c r="F1646" s="210">
        <v>3</v>
      </c>
      <c r="G1646" s="210">
        <v>1</v>
      </c>
      <c r="H1646" s="211">
        <v>1041.9000000000001</v>
      </c>
      <c r="I1646" s="211">
        <v>0</v>
      </c>
      <c r="J1646" s="211">
        <v>405.9</v>
      </c>
      <c r="K1646" s="211">
        <f t="shared" ref="K1646:K1647" si="535">SUM(L1646:O1646)</f>
        <v>14403.17</v>
      </c>
      <c r="L1646" s="211">
        <v>0</v>
      </c>
      <c r="M1646" s="211">
        <v>0</v>
      </c>
      <c r="N1646" s="211">
        <v>0</v>
      </c>
      <c r="O1646" s="211">
        <f>IFERROR(
  IF(LOOKUP(2,1/($R$16:$R1646&lt;&gt;""),$R$16:$R1646)="12.2026",
    VLOOKUP(LOOKUP(2,1/($B$16:$B1646&lt;&gt;""),$B$16:$B1646), [1]Лист1!$C$12:$D$1205, 2, 0),
  IF(LOOKUP(2,1/($R$16:$R1646&lt;&gt;""),$R$16:$R1646)="12.2027",
    VLOOKUP(LOOKUP(2,1/($B$16:$B1646&lt;&gt;""),$B$16:$B1646), [1]Лист1!$C$1209:$D$2016, 2, 0),
  IF(LOOKUP(2,1/($R$16:$R1646&lt;&gt;""),$R$16:$R1646)="12.2028",
    VLOOKUP(LOOKUP(2,1/($B$16:$B1646&lt;&gt;""),$B$16:$B1646), [1]Лист1!$C$2020:$D$2907, 2, 0),
  ""))), "")</f>
        <v>14403.17</v>
      </c>
      <c r="P1646" s="211">
        <f t="shared" ref="P1646:P1647" si="536">K1646/H1646</f>
        <v>13.823946635953545</v>
      </c>
      <c r="Q1646" s="211">
        <v>9673</v>
      </c>
      <c r="R1646" s="218" t="s">
        <v>565</v>
      </c>
      <c r="S1646" s="48"/>
    </row>
    <row r="1647" spans="1:21" ht="30" customHeight="1" x14ac:dyDescent="0.25">
      <c r="A1647" s="212">
        <f>IF(B1647&lt;&gt;"",MAX(A$1:A1646)+1,"")</f>
        <v>1489</v>
      </c>
      <c r="B1647" s="223" t="s">
        <v>2644</v>
      </c>
      <c r="C1647" s="213">
        <v>1946</v>
      </c>
      <c r="D1647" s="212" t="s">
        <v>1844</v>
      </c>
      <c r="E1647" s="212" t="s">
        <v>16</v>
      </c>
      <c r="F1647" s="75">
        <v>4</v>
      </c>
      <c r="G1647" s="75">
        <v>6</v>
      </c>
      <c r="H1647" s="237">
        <v>6705.28</v>
      </c>
      <c r="I1647" s="162">
        <v>0</v>
      </c>
      <c r="J1647" s="211">
        <v>5145.75</v>
      </c>
      <c r="K1647" s="211">
        <f t="shared" si="535"/>
        <v>18285350</v>
      </c>
      <c r="L1647" s="211">
        <v>0</v>
      </c>
      <c r="M1647" s="211">
        <v>0</v>
      </c>
      <c r="N1647" s="211">
        <v>0</v>
      </c>
      <c r="O1647" s="211">
        <f>IFERROR(
  IF(LOOKUP(2,1/($R$16:$R1647&lt;&gt;""),$R$16:$R1647)="12.2026",
    VLOOKUP(LOOKUP(2,1/($B$16:$B1647&lt;&gt;""),$B$16:$B1647), [1]Лист1!$C$12:$D$1205, 2, 0),
  IF(LOOKUP(2,1/($R$16:$R1647&lt;&gt;""),$R$16:$R1647)="12.2027",
    VLOOKUP(LOOKUP(2,1/($B$16:$B1647&lt;&gt;""),$B$16:$B1647), [1]Лист1!$C$1209:$D$2016, 2, 0),
  IF(LOOKUP(2,1/($R$16:$R1647&lt;&gt;""),$R$16:$R1647)="12.2028",
    VLOOKUP(LOOKUP(2,1/($B$16:$B1647&lt;&gt;""),$B$16:$B1647), [1]Лист1!$C$2020:$D$2907, 2, 0),
  ""))), "")</f>
        <v>18285350</v>
      </c>
      <c r="P1647" s="211">
        <f t="shared" si="536"/>
        <v>2727.0076715662881</v>
      </c>
      <c r="Q1647" s="211">
        <v>9673</v>
      </c>
      <c r="R1647" s="218" t="s">
        <v>565</v>
      </c>
      <c r="S1647" s="49"/>
      <c r="T1647" s="49"/>
      <c r="U1647" s="49"/>
    </row>
    <row r="1648" spans="1:21" s="21" customFormat="1" ht="30" customHeight="1" x14ac:dyDescent="0.25">
      <c r="A1648" s="212">
        <f>IF(B1648&lt;&gt;"",MAX(A$1:A1647)+1,"")</f>
        <v>1490</v>
      </c>
      <c r="B1648" s="223" t="s">
        <v>1191</v>
      </c>
      <c r="C1648" s="213">
        <v>1946</v>
      </c>
      <c r="D1648" s="212" t="s">
        <v>1844</v>
      </c>
      <c r="E1648" s="212" t="s">
        <v>16</v>
      </c>
      <c r="F1648" s="210">
        <v>3</v>
      </c>
      <c r="G1648" s="210">
        <v>4</v>
      </c>
      <c r="H1648" s="211">
        <v>2138.81</v>
      </c>
      <c r="I1648" s="211">
        <v>0</v>
      </c>
      <c r="J1648" s="211">
        <v>2033.51</v>
      </c>
      <c r="K1648" s="211">
        <f t="shared" si="534"/>
        <v>10783984.530000001</v>
      </c>
      <c r="L1648" s="211">
        <v>0</v>
      </c>
      <c r="M1648" s="211">
        <v>0</v>
      </c>
      <c r="N1648" s="211">
        <v>0</v>
      </c>
      <c r="O1648" s="211">
        <f>IFERROR(
  IF(LOOKUP(2,1/($R$16:$R1648&lt;&gt;""),$R$16:$R1648)="12.2026",
    VLOOKUP(LOOKUP(2,1/($B$16:$B1648&lt;&gt;""),$B$16:$B1648), [1]Лист1!$C$12:$D$1205, 2, 0),
  IF(LOOKUP(2,1/($R$16:$R1648&lt;&gt;""),$R$16:$R1648)="12.2027",
    VLOOKUP(LOOKUP(2,1/($B$16:$B1648&lt;&gt;""),$B$16:$B1648), [1]Лист1!$C$1209:$D$2016, 2, 0),
  IF(LOOKUP(2,1/($R$16:$R1648&lt;&gt;""),$R$16:$R1648)="12.2028",
    VLOOKUP(LOOKUP(2,1/($B$16:$B1648&lt;&gt;""),$B$16:$B1648), [1]Лист1!$C$2020:$D$2907, 2, 0),
  ""))), "")</f>
        <v>10783984.530000001</v>
      </c>
      <c r="P1648" s="211">
        <f t="shared" si="533"/>
        <v>5042.0488636204254</v>
      </c>
      <c r="Q1648" s="211">
        <v>9673</v>
      </c>
      <c r="R1648" s="218" t="s">
        <v>565</v>
      </c>
      <c r="S1648" s="38"/>
      <c r="T1648" s="20"/>
      <c r="U1648" s="20"/>
    </row>
    <row r="1649" spans="1:21" ht="30" customHeight="1" x14ac:dyDescent="0.25">
      <c r="A1649" s="309">
        <f>IF(B1649&lt;&gt;"",MAX(A$1:A1648)+1,"")</f>
        <v>1491</v>
      </c>
      <c r="B1649" s="324" t="s">
        <v>1192</v>
      </c>
      <c r="C1649" s="313">
        <v>1953</v>
      </c>
      <c r="D1649" s="309" t="s">
        <v>1844</v>
      </c>
      <c r="E1649" s="313" t="s">
        <v>16</v>
      </c>
      <c r="F1649" s="309">
        <v>3</v>
      </c>
      <c r="G1649" s="309">
        <v>4</v>
      </c>
      <c r="H1649" s="311">
        <v>5513.41</v>
      </c>
      <c r="I1649" s="311">
        <v>0</v>
      </c>
      <c r="J1649" s="311">
        <v>2033.51</v>
      </c>
      <c r="K1649" s="211">
        <f t="shared" ref="K1649" si="537">SUM(L1649:O1649)</f>
        <v>55755.9</v>
      </c>
      <c r="L1649" s="211">
        <v>0</v>
      </c>
      <c r="M1649" s="211">
        <v>0</v>
      </c>
      <c r="N1649" s="211">
        <v>0</v>
      </c>
      <c r="O1649" s="211">
        <f>IFERROR(
  IF(LOOKUP(2,1/($R$16:$R1649&lt;&gt;""),$R$16:$R1649)="12.2026",
    VLOOKUP(LOOKUP(2,1/($B$16:$B1649&lt;&gt;""),$B$16:$B1649), [1]Лист1!$C$12:$D$1205, 2, 0),
  IF(LOOKUP(2,1/($R$16:$R1649&lt;&gt;""),$R$16:$R1649)="12.2027",
    VLOOKUP(LOOKUP(2,1/($B$16:$B1649&lt;&gt;""),$B$16:$B1649), [1]Лист1!$C$1209:$D$2016, 2, 0),
  IF(LOOKUP(2,1/($R$16:$R1649&lt;&gt;""),$R$16:$R1649)="12.2028",
    VLOOKUP(LOOKUP(2,1/($B$16:$B1649&lt;&gt;""),$B$16:$B1649), [1]Лист1!$C$2020:$D$2907, 2, 0),
  ""))), "")</f>
        <v>55755.9</v>
      </c>
      <c r="P1649" s="211">
        <f t="shared" ref="P1649" si="538">K1649/H1649</f>
        <v>10.112779568361505</v>
      </c>
      <c r="Q1649" s="211">
        <v>9673</v>
      </c>
      <c r="R1649" s="218" t="s">
        <v>565</v>
      </c>
      <c r="S1649" s="48"/>
    </row>
    <row r="1650" spans="1:21" ht="30" customHeight="1" x14ac:dyDescent="0.25">
      <c r="A1650" s="310"/>
      <c r="B1650" s="326"/>
      <c r="C1650" s="314"/>
      <c r="D1650" s="310"/>
      <c r="E1650" s="314"/>
      <c r="F1650" s="310"/>
      <c r="G1650" s="310"/>
      <c r="H1650" s="312"/>
      <c r="I1650" s="312"/>
      <c r="J1650" s="312"/>
      <c r="K1650" s="211">
        <f t="shared" si="534"/>
        <v>24281436.949999999</v>
      </c>
      <c r="L1650" s="211">
        <v>0</v>
      </c>
      <c r="M1650" s="211">
        <v>0</v>
      </c>
      <c r="N1650" s="211">
        <v>0</v>
      </c>
      <c r="O1650" s="211">
        <f>IFERROR(
  IF(LOOKUP(2,1/($R$16:$R1650&lt;&gt;""),$R$16:$R1650)="12.2026",
    VLOOKUP(LOOKUP(2,1/($B$16:$B1650&lt;&gt;""),$B$16:$B1650), [1]Лист1!$C$12:$D$1205, 2, 0),
  IF(LOOKUP(2,1/($R$16:$R1650&lt;&gt;""),$R$16:$R1650)="12.2027",
    VLOOKUP(LOOKUP(2,1/($B$16:$B1650&lt;&gt;""),$B$16:$B1650), [1]Лист1!$C$1209:$D$2016, 2, 0),
  IF(LOOKUP(2,1/($R$16:$R1650&lt;&gt;""),$R$16:$R1650)="12.2028",
    VLOOKUP(LOOKUP(2,1/($B$16:$B1650&lt;&gt;""),$B$16:$B1650), [1]Лист1!$C$2020:$D$2907, 2, 0),
  ""))), "")</f>
        <v>24281436.949999999</v>
      </c>
      <c r="P1650" s="211">
        <f>K1650/H1649</f>
        <v>4404.068797713212</v>
      </c>
      <c r="Q1650" s="211">
        <v>9673</v>
      </c>
      <c r="R1650" s="218" t="s">
        <v>563</v>
      </c>
      <c r="S1650" s="48"/>
    </row>
    <row r="1651" spans="1:21" ht="30" customHeight="1" x14ac:dyDescent="0.25">
      <c r="A1651" s="212">
        <f>IF(B1651&lt;&gt;"",MAX(A$1:A1650)+1,"")</f>
        <v>1492</v>
      </c>
      <c r="B1651" s="58" t="s">
        <v>1193</v>
      </c>
      <c r="C1651" s="213">
        <v>1945</v>
      </c>
      <c r="D1651" s="212" t="s">
        <v>1844</v>
      </c>
      <c r="E1651" s="213" t="s">
        <v>16</v>
      </c>
      <c r="F1651" s="210">
        <v>4</v>
      </c>
      <c r="G1651" s="210">
        <v>2</v>
      </c>
      <c r="H1651" s="211">
        <v>2119.3000000000002</v>
      </c>
      <c r="I1651" s="211">
        <v>0</v>
      </c>
      <c r="J1651" s="211">
        <v>1129</v>
      </c>
      <c r="K1651" s="211">
        <f t="shared" si="534"/>
        <v>24006.55</v>
      </c>
      <c r="L1651" s="211">
        <v>0</v>
      </c>
      <c r="M1651" s="211">
        <v>0</v>
      </c>
      <c r="N1651" s="211">
        <v>0</v>
      </c>
      <c r="O1651" s="211">
        <f>IFERROR(
  IF(LOOKUP(2,1/($R$16:$R1651&lt;&gt;""),$R$16:$R1651)="12.2026",
    VLOOKUP(LOOKUP(2,1/($B$16:$B1651&lt;&gt;""),$B$16:$B1651), [1]Лист1!$C$12:$D$1205, 2, 0),
  IF(LOOKUP(2,1/($R$16:$R1651&lt;&gt;""),$R$16:$R1651)="12.2027",
    VLOOKUP(LOOKUP(2,1/($B$16:$B1651&lt;&gt;""),$B$16:$B1651), [1]Лист1!$C$1209:$D$2016, 2, 0),
  IF(LOOKUP(2,1/($R$16:$R1651&lt;&gt;""),$R$16:$R1651)="12.2028",
    VLOOKUP(LOOKUP(2,1/($B$16:$B1651&lt;&gt;""),$B$16:$B1651), [1]Лист1!$C$2020:$D$2907, 2, 0),
  ""))), "")</f>
        <v>24006.55</v>
      </c>
      <c r="P1651" s="211">
        <f t="shared" si="533"/>
        <v>11.327584579814088</v>
      </c>
      <c r="Q1651" s="211">
        <v>9673</v>
      </c>
      <c r="R1651" s="218" t="s">
        <v>565</v>
      </c>
    </row>
    <row r="1652" spans="1:21" s="21" customFormat="1" ht="30" customHeight="1" x14ac:dyDescent="0.25">
      <c r="A1652" s="309">
        <f>IF(B1652&lt;&gt;"",MAX(A$1:A1651)+1,"")</f>
        <v>1493</v>
      </c>
      <c r="B1652" s="324" t="s">
        <v>2622</v>
      </c>
      <c r="C1652" s="313">
        <v>1947</v>
      </c>
      <c r="D1652" s="309" t="s">
        <v>1844</v>
      </c>
      <c r="E1652" s="313" t="s">
        <v>16</v>
      </c>
      <c r="F1652" s="346">
        <v>3</v>
      </c>
      <c r="G1652" s="346">
        <v>2</v>
      </c>
      <c r="H1652" s="348">
        <v>2336.6999999999998</v>
      </c>
      <c r="I1652" s="350">
        <v>700</v>
      </c>
      <c r="J1652" s="311">
        <v>1584.6</v>
      </c>
      <c r="K1652" s="211">
        <f t="shared" ref="K1652" si="539">SUM(L1652:O1652)</f>
        <v>7440000</v>
      </c>
      <c r="L1652" s="211">
        <v>0</v>
      </c>
      <c r="M1652" s="211">
        <v>0</v>
      </c>
      <c r="N1652" s="211">
        <v>0</v>
      </c>
      <c r="O1652" s="211">
        <f>IFERROR(
  IF(LOOKUP(2,1/($R$16:$R1652&lt;&gt;""),$R$16:$R1652)="12.2026",
    VLOOKUP(LOOKUP(2,1/($B$16:$B1652&lt;&gt;""),$B$16:$B1652), [1]Лист1!$C$12:$D$1205, 2, 0),
  IF(LOOKUP(2,1/($R$16:$R1652&lt;&gt;""),$R$16:$R1652)="12.2027",
    VLOOKUP(LOOKUP(2,1/($B$16:$B1652&lt;&gt;""),$B$16:$B1652), [1]Лист1!$C$1209:$D$2016, 2, 0),
  IF(LOOKUP(2,1/($R$16:$R1652&lt;&gt;""),$R$16:$R1652)="12.2028",
    VLOOKUP(LOOKUP(2,1/($B$16:$B1652&lt;&gt;""),$B$16:$B1652), [1]Лист1!$C$2020:$D$2907, 2, 0),
  ""))), "")</f>
        <v>7440000</v>
      </c>
      <c r="P1652" s="211">
        <f t="shared" ref="P1652" si="540">K1652/H1652</f>
        <v>3183.9774040313264</v>
      </c>
      <c r="Q1652" s="211">
        <v>9673</v>
      </c>
      <c r="R1652" s="218" t="s">
        <v>565</v>
      </c>
      <c r="S1652" s="38"/>
      <c r="T1652" s="20"/>
      <c r="U1652" s="20"/>
    </row>
    <row r="1653" spans="1:21" s="21" customFormat="1" ht="30" customHeight="1" x14ac:dyDescent="0.25">
      <c r="A1653" s="310"/>
      <c r="B1653" s="326"/>
      <c r="C1653" s="314"/>
      <c r="D1653" s="310"/>
      <c r="E1653" s="314"/>
      <c r="F1653" s="347"/>
      <c r="G1653" s="347"/>
      <c r="H1653" s="349"/>
      <c r="I1653" s="351"/>
      <c r="J1653" s="312"/>
      <c r="K1653" s="211">
        <f t="shared" si="534"/>
        <v>4501200</v>
      </c>
      <c r="L1653" s="211">
        <v>0</v>
      </c>
      <c r="M1653" s="211">
        <v>0</v>
      </c>
      <c r="N1653" s="211">
        <v>0</v>
      </c>
      <c r="O1653" s="211">
        <f>IFERROR(
  IF(LOOKUP(2,1/($R$16:$R1653&lt;&gt;""),$R$16:$R1653)="12.2026",
    VLOOKUP(LOOKUP(2,1/($B$16:$B1653&lt;&gt;""),$B$16:$B1653), [1]Лист1!$C$12:$D$1205, 2, 0),
  IF(LOOKUP(2,1/($R$16:$R1653&lt;&gt;""),$R$16:$R1653)="12.2027",
    VLOOKUP(LOOKUP(2,1/($B$16:$B1653&lt;&gt;""),$B$16:$B1653), [1]Лист1!$C$1209:$D$2016, 2, 0),
  IF(LOOKUP(2,1/($R$16:$R1653&lt;&gt;""),$R$16:$R1653)="12.2028",
    VLOOKUP(LOOKUP(2,1/($B$16:$B1653&lt;&gt;""),$B$16:$B1653), [1]Лист1!$C$2020:$D$2907, 2, 0),
  ""))), "")</f>
        <v>4501200</v>
      </c>
      <c r="P1653" s="211">
        <f>K1653/H1652</f>
        <v>1926.3063294389526</v>
      </c>
      <c r="Q1653" s="211">
        <v>9673</v>
      </c>
      <c r="R1653" s="218" t="s">
        <v>564</v>
      </c>
      <c r="S1653" s="38"/>
      <c r="T1653" s="20"/>
      <c r="U1653" s="20"/>
    </row>
    <row r="1654" spans="1:21" ht="30" customHeight="1" x14ac:dyDescent="0.25">
      <c r="A1654" s="212">
        <f>IF(B1654&lt;&gt;"",MAX(A$1:A1653)+1,"")</f>
        <v>1494</v>
      </c>
      <c r="B1654" s="223" t="s">
        <v>1194</v>
      </c>
      <c r="C1654" s="207">
        <v>1954</v>
      </c>
      <c r="D1654" s="198" t="s">
        <v>1844</v>
      </c>
      <c r="E1654" s="207" t="s">
        <v>16</v>
      </c>
      <c r="F1654" s="189">
        <v>2</v>
      </c>
      <c r="G1654" s="189">
        <v>1</v>
      </c>
      <c r="H1654" s="191">
        <v>855.92</v>
      </c>
      <c r="I1654" s="191">
        <v>0</v>
      </c>
      <c r="J1654" s="191">
        <v>620.30999999999995</v>
      </c>
      <c r="K1654" s="211">
        <f t="shared" ref="K1654" si="541">SUM(L1654:O1654)</f>
        <v>26150.14</v>
      </c>
      <c r="L1654" s="211">
        <v>0</v>
      </c>
      <c r="M1654" s="211">
        <v>0</v>
      </c>
      <c r="N1654" s="211">
        <v>0</v>
      </c>
      <c r="O1654" s="211">
        <f>IFERROR(
  IF(LOOKUP(2,1/($R$16:$R1654&lt;&gt;""),$R$16:$R1654)="12.2026",
    VLOOKUP(LOOKUP(2,1/($B$16:$B1654&lt;&gt;""),$B$16:$B1654), [1]Лист1!$C$12:$D$1205, 2, 0),
  IF(LOOKUP(2,1/($R$16:$R1654&lt;&gt;""),$R$16:$R1654)="12.2027",
    VLOOKUP(LOOKUP(2,1/($B$16:$B1654&lt;&gt;""),$B$16:$B1654), [1]Лист1!$C$1209:$D$2016, 2, 0),
  IF(LOOKUP(2,1/($R$16:$R1654&lt;&gt;""),$R$16:$R1654)="12.2028",
    VLOOKUP(LOOKUP(2,1/($B$16:$B1654&lt;&gt;""),$B$16:$B1654), [1]Лист1!$C$2020:$D$2907, 2, 0),
  ""))), "")</f>
        <v>26150.14</v>
      </c>
      <c r="P1654" s="211">
        <f t="shared" ref="P1654" si="542">K1654/H1654</f>
        <v>30.552084306944575</v>
      </c>
      <c r="Q1654" s="211">
        <v>9673</v>
      </c>
      <c r="R1654" s="218" t="s">
        <v>565</v>
      </c>
      <c r="S1654" s="49"/>
      <c r="T1654" s="49"/>
      <c r="U1654" s="49"/>
    </row>
    <row r="1655" spans="1:21" ht="30" customHeight="1" x14ac:dyDescent="0.25">
      <c r="A1655" s="212">
        <f>IF(B1655&lt;&gt;"",MAX(A$1:A1654)+1,"")</f>
        <v>1495</v>
      </c>
      <c r="B1655" s="223" t="s">
        <v>226</v>
      </c>
      <c r="C1655" s="213">
        <v>1962</v>
      </c>
      <c r="D1655" s="212" t="s">
        <v>1844</v>
      </c>
      <c r="E1655" s="213" t="s">
        <v>16</v>
      </c>
      <c r="F1655" s="210">
        <v>2</v>
      </c>
      <c r="G1655" s="210">
        <v>1</v>
      </c>
      <c r="H1655" s="211">
        <v>276.39999999999998</v>
      </c>
      <c r="I1655" s="211">
        <v>0</v>
      </c>
      <c r="J1655" s="211">
        <v>276.39999999999998</v>
      </c>
      <c r="K1655" s="211">
        <f t="shared" si="534"/>
        <v>41462.76</v>
      </c>
      <c r="L1655" s="211">
        <v>0</v>
      </c>
      <c r="M1655" s="211">
        <v>0</v>
      </c>
      <c r="N1655" s="211">
        <v>0</v>
      </c>
      <c r="O1655" s="211">
        <f>IFERROR(
  IF(LOOKUP(2,1/($R$16:$R1655&lt;&gt;""),$R$16:$R1655)="12.2026",
    VLOOKUP(LOOKUP(2,1/($B$16:$B1655&lt;&gt;""),$B$16:$B1655), [1]Лист1!$C$12:$D$1205, 2, 0),
  IF(LOOKUP(2,1/($R$16:$R1655&lt;&gt;""),$R$16:$R1655)="12.2027",
    VLOOKUP(LOOKUP(2,1/($B$16:$B1655&lt;&gt;""),$B$16:$B1655), [1]Лист1!$C$1209:$D$2016, 2, 0),
  IF(LOOKUP(2,1/($R$16:$R1655&lt;&gt;""),$R$16:$R1655)="12.2028",
    VLOOKUP(LOOKUP(2,1/($B$16:$B1655&lt;&gt;""),$B$16:$B1655), [1]Лист1!$C$2020:$D$2907, 2, 0),
  ""))), "")</f>
        <v>41462.76</v>
      </c>
      <c r="P1655" s="211">
        <f t="shared" si="533"/>
        <v>150.00998552822</v>
      </c>
      <c r="Q1655" s="211">
        <v>9673</v>
      </c>
      <c r="R1655" s="218" t="s">
        <v>564</v>
      </c>
      <c r="S1655" s="49"/>
      <c r="T1655" s="49"/>
      <c r="U1655" s="49"/>
    </row>
    <row r="1656" spans="1:21" s="21" customFormat="1" ht="30" customHeight="1" x14ac:dyDescent="0.25">
      <c r="A1656" s="212">
        <f>IF(B1656&lt;&gt;"",MAX(A$1:A1655)+1,"")</f>
        <v>1496</v>
      </c>
      <c r="B1656" s="223" t="s">
        <v>1195</v>
      </c>
      <c r="C1656" s="56">
        <v>1960</v>
      </c>
      <c r="D1656" s="212" t="s">
        <v>1844</v>
      </c>
      <c r="E1656" s="213" t="s">
        <v>16</v>
      </c>
      <c r="F1656" s="210">
        <v>2</v>
      </c>
      <c r="G1656" s="210">
        <v>1</v>
      </c>
      <c r="H1656" s="211">
        <v>521.29999999999995</v>
      </c>
      <c r="I1656" s="211">
        <v>30.2</v>
      </c>
      <c r="J1656" s="211">
        <v>256.5</v>
      </c>
      <c r="K1656" s="211">
        <f t="shared" si="534"/>
        <v>14294.2</v>
      </c>
      <c r="L1656" s="211">
        <v>0</v>
      </c>
      <c r="M1656" s="211">
        <v>0</v>
      </c>
      <c r="N1656" s="211">
        <v>0</v>
      </c>
      <c r="O1656" s="211">
        <f>IFERROR(
  IF(LOOKUP(2,1/($R$16:$R1656&lt;&gt;""),$R$16:$R1656)="12.2026",
    VLOOKUP(LOOKUP(2,1/($B$16:$B1656&lt;&gt;""),$B$16:$B1656), [1]Лист1!$C$12:$D$1205, 2, 0),
  IF(LOOKUP(2,1/($R$16:$R1656&lt;&gt;""),$R$16:$R1656)="12.2027",
    VLOOKUP(LOOKUP(2,1/($B$16:$B1656&lt;&gt;""),$B$16:$B1656), [1]Лист1!$C$1209:$D$2016, 2, 0),
  IF(LOOKUP(2,1/($R$16:$R1656&lt;&gt;""),$R$16:$R1656)="12.2028",
    VLOOKUP(LOOKUP(2,1/($B$16:$B1656&lt;&gt;""),$B$16:$B1656), [1]Лист1!$C$2020:$D$2907, 2, 0),
  ""))), "")</f>
        <v>14294.2</v>
      </c>
      <c r="P1656" s="211">
        <f t="shared" si="533"/>
        <v>27.420295415307887</v>
      </c>
      <c r="Q1656" s="211">
        <v>9673</v>
      </c>
      <c r="R1656" s="218" t="s">
        <v>565</v>
      </c>
      <c r="S1656" s="38"/>
      <c r="T1656" s="20"/>
      <c r="U1656" s="20"/>
    </row>
    <row r="1657" spans="1:21" s="21" customFormat="1" ht="30" customHeight="1" x14ac:dyDescent="0.25">
      <c r="A1657" s="212">
        <f>IF(B1657&lt;&gt;"",MAX(A$1:A1656)+1,"")</f>
        <v>1497</v>
      </c>
      <c r="B1657" s="223" t="s">
        <v>227</v>
      </c>
      <c r="C1657" s="213">
        <v>1963</v>
      </c>
      <c r="D1657" s="212" t="s">
        <v>1844</v>
      </c>
      <c r="E1657" s="213" t="s">
        <v>16</v>
      </c>
      <c r="F1657" s="210">
        <v>2</v>
      </c>
      <c r="G1657" s="210">
        <v>1</v>
      </c>
      <c r="H1657" s="211">
        <v>500.37</v>
      </c>
      <c r="I1657" s="211">
        <v>0</v>
      </c>
      <c r="J1657" s="211">
        <v>279.97000000000003</v>
      </c>
      <c r="K1657" s="211">
        <f t="shared" ref="K1657:K1658" si="543">SUM(L1657:O1657)</f>
        <v>61787.8</v>
      </c>
      <c r="L1657" s="211">
        <v>0</v>
      </c>
      <c r="M1657" s="211">
        <v>0</v>
      </c>
      <c r="N1657" s="211">
        <v>0</v>
      </c>
      <c r="O1657" s="211">
        <f>IFERROR(
  IF(LOOKUP(2,1/($R$16:$R1657&lt;&gt;""),$R$16:$R1657)="12.2026",
    VLOOKUP(LOOKUP(2,1/($B$16:$B1657&lt;&gt;""),$B$16:$B1657), [1]Лист1!$C$12:$D$1205, 2, 0),
  IF(LOOKUP(2,1/($R$16:$R1657&lt;&gt;""),$R$16:$R1657)="12.2027",
    VLOOKUP(LOOKUP(2,1/($B$16:$B1657&lt;&gt;""),$B$16:$B1657), [1]Лист1!$C$1209:$D$2016, 2, 0),
  IF(LOOKUP(2,1/($R$16:$R1657&lt;&gt;""),$R$16:$R1657)="12.2028",
    VLOOKUP(LOOKUP(2,1/($B$16:$B1657&lt;&gt;""),$B$16:$B1657), [1]Лист1!$C$2020:$D$2907, 2, 0),
  ""))), "")</f>
        <v>61787.8</v>
      </c>
      <c r="P1657" s="211">
        <f t="shared" ref="P1657:P1658" si="544">K1657/H1657</f>
        <v>123.48422167595979</v>
      </c>
      <c r="Q1657" s="211">
        <v>9673</v>
      </c>
      <c r="R1657" s="218" t="s">
        <v>564</v>
      </c>
      <c r="S1657" s="38"/>
      <c r="T1657" s="20"/>
      <c r="U1657" s="20"/>
    </row>
    <row r="1658" spans="1:21" s="21" customFormat="1" ht="30" customHeight="1" x14ac:dyDescent="0.25">
      <c r="A1658" s="212">
        <f>IF(B1658&lt;&gt;"",MAX(A$1:A1657)+1,"")</f>
        <v>1498</v>
      </c>
      <c r="B1658" s="223" t="s">
        <v>1196</v>
      </c>
      <c r="C1658" s="56">
        <v>1959</v>
      </c>
      <c r="D1658" s="212" t="s">
        <v>1844</v>
      </c>
      <c r="E1658" s="213" t="s">
        <v>16</v>
      </c>
      <c r="F1658" s="210">
        <v>2</v>
      </c>
      <c r="G1658" s="210">
        <v>1</v>
      </c>
      <c r="H1658" s="211">
        <v>482.06</v>
      </c>
      <c r="I1658" s="211">
        <v>0</v>
      </c>
      <c r="J1658" s="211">
        <v>271.89999999999998</v>
      </c>
      <c r="K1658" s="211">
        <f t="shared" si="543"/>
        <v>13889.06</v>
      </c>
      <c r="L1658" s="211">
        <v>0</v>
      </c>
      <c r="M1658" s="211">
        <v>0</v>
      </c>
      <c r="N1658" s="211">
        <v>0</v>
      </c>
      <c r="O1658" s="211">
        <f>IFERROR(
  IF(LOOKUP(2,1/($R$16:$R1658&lt;&gt;""),$R$16:$R1658)="12.2026",
    VLOOKUP(LOOKUP(2,1/($B$16:$B1658&lt;&gt;""),$B$16:$B1658), [1]Лист1!$C$12:$D$1205, 2, 0),
  IF(LOOKUP(2,1/($R$16:$R1658&lt;&gt;""),$R$16:$R1658)="12.2027",
    VLOOKUP(LOOKUP(2,1/($B$16:$B1658&lt;&gt;""),$B$16:$B1658), [1]Лист1!$C$1209:$D$2016, 2, 0),
  IF(LOOKUP(2,1/($R$16:$R1658&lt;&gt;""),$R$16:$R1658)="12.2028",
    VLOOKUP(LOOKUP(2,1/($B$16:$B1658&lt;&gt;""),$B$16:$B1658), [1]Лист1!$C$2020:$D$2907, 2, 0),
  ""))), "")</f>
        <v>13889.06</v>
      </c>
      <c r="P1658" s="211">
        <f t="shared" si="544"/>
        <v>28.811890636020411</v>
      </c>
      <c r="Q1658" s="211">
        <v>9673</v>
      </c>
      <c r="R1658" s="218" t="s">
        <v>565</v>
      </c>
      <c r="S1658" s="38"/>
      <c r="T1658" s="20"/>
      <c r="U1658" s="20"/>
    </row>
    <row r="1659" spans="1:21" ht="30" customHeight="1" x14ac:dyDescent="0.25">
      <c r="A1659" s="212">
        <f>IF(B1659&lt;&gt;"",MAX(A$1:A1658)+1,"")</f>
        <v>1499</v>
      </c>
      <c r="B1659" s="223" t="s">
        <v>1197</v>
      </c>
      <c r="C1659" s="56">
        <v>1960</v>
      </c>
      <c r="D1659" s="212" t="s">
        <v>1844</v>
      </c>
      <c r="E1659" s="213" t="s">
        <v>16</v>
      </c>
      <c r="F1659" s="210">
        <v>2</v>
      </c>
      <c r="G1659" s="210">
        <v>1</v>
      </c>
      <c r="H1659" s="211">
        <v>512.1</v>
      </c>
      <c r="I1659" s="211">
        <v>0</v>
      </c>
      <c r="J1659" s="211">
        <v>282.5</v>
      </c>
      <c r="K1659" s="211">
        <f t="shared" si="534"/>
        <v>13889.06</v>
      </c>
      <c r="L1659" s="211">
        <v>0</v>
      </c>
      <c r="M1659" s="211">
        <v>0</v>
      </c>
      <c r="N1659" s="211">
        <v>0</v>
      </c>
      <c r="O1659" s="211">
        <f>IFERROR(
  IF(LOOKUP(2,1/($R$16:$R1659&lt;&gt;""),$R$16:$R1659)="12.2026",
    VLOOKUP(LOOKUP(2,1/($B$16:$B1659&lt;&gt;""),$B$16:$B1659), [1]Лист1!$C$12:$D$1205, 2, 0),
  IF(LOOKUP(2,1/($R$16:$R1659&lt;&gt;""),$R$16:$R1659)="12.2027",
    VLOOKUP(LOOKUP(2,1/($B$16:$B1659&lt;&gt;""),$B$16:$B1659), [1]Лист1!$C$1209:$D$2016, 2, 0),
  IF(LOOKUP(2,1/($R$16:$R1659&lt;&gt;""),$R$16:$R1659)="12.2028",
    VLOOKUP(LOOKUP(2,1/($B$16:$B1659&lt;&gt;""),$B$16:$B1659), [1]Лист1!$C$2020:$D$2907, 2, 0),
  ""))), "")</f>
        <v>13889.06</v>
      </c>
      <c r="P1659" s="211">
        <f t="shared" si="533"/>
        <v>27.121773091193123</v>
      </c>
      <c r="Q1659" s="211">
        <v>9673</v>
      </c>
      <c r="R1659" s="218" t="s">
        <v>565</v>
      </c>
    </row>
    <row r="1660" spans="1:21" ht="30" customHeight="1" x14ac:dyDescent="0.25">
      <c r="A1660" s="212">
        <f>IF(B1660&lt;&gt;"",MAX(A$1:A1659)+1,"")</f>
        <v>1500</v>
      </c>
      <c r="B1660" s="223" t="s">
        <v>1198</v>
      </c>
      <c r="C1660" s="56">
        <v>1958</v>
      </c>
      <c r="D1660" s="212" t="s">
        <v>1844</v>
      </c>
      <c r="E1660" s="213" t="s">
        <v>16</v>
      </c>
      <c r="F1660" s="210">
        <v>2</v>
      </c>
      <c r="G1660" s="210">
        <v>1</v>
      </c>
      <c r="H1660" s="211">
        <v>497.39</v>
      </c>
      <c r="I1660" s="211">
        <v>0</v>
      </c>
      <c r="J1660" s="211">
        <v>243.02</v>
      </c>
      <c r="K1660" s="211">
        <f t="shared" si="534"/>
        <v>13808.08</v>
      </c>
      <c r="L1660" s="211">
        <v>0</v>
      </c>
      <c r="M1660" s="211">
        <v>0</v>
      </c>
      <c r="N1660" s="211">
        <v>0</v>
      </c>
      <c r="O1660" s="211">
        <f>IFERROR(
  IF(LOOKUP(2,1/($R$16:$R1660&lt;&gt;""),$R$16:$R1660)="12.2026",
    VLOOKUP(LOOKUP(2,1/($B$16:$B1660&lt;&gt;""),$B$16:$B1660), [1]Лист1!$C$12:$D$1205, 2, 0),
  IF(LOOKUP(2,1/($R$16:$R1660&lt;&gt;""),$R$16:$R1660)="12.2027",
    VLOOKUP(LOOKUP(2,1/($B$16:$B1660&lt;&gt;""),$B$16:$B1660), [1]Лист1!$C$1209:$D$2016, 2, 0),
  IF(LOOKUP(2,1/($R$16:$R1660&lt;&gt;""),$R$16:$R1660)="12.2028",
    VLOOKUP(LOOKUP(2,1/($B$16:$B1660&lt;&gt;""),$B$16:$B1660), [1]Лист1!$C$2020:$D$2907, 2, 0),
  ""))), "")</f>
        <v>13808.08</v>
      </c>
      <c r="P1660" s="211">
        <f t="shared" si="533"/>
        <v>27.761072800016084</v>
      </c>
      <c r="Q1660" s="211">
        <v>9673</v>
      </c>
      <c r="R1660" s="218" t="s">
        <v>565</v>
      </c>
      <c r="S1660" s="49"/>
      <c r="T1660" s="49"/>
      <c r="U1660" s="49"/>
    </row>
    <row r="1661" spans="1:21" ht="30" customHeight="1" x14ac:dyDescent="0.25">
      <c r="A1661" s="212">
        <f>IF(B1661&lt;&gt;"",MAX(A$1:A1660)+1,"")</f>
        <v>1501</v>
      </c>
      <c r="B1661" s="223" t="s">
        <v>1536</v>
      </c>
      <c r="C1661" s="213">
        <v>1970</v>
      </c>
      <c r="D1661" s="212" t="s">
        <v>1844</v>
      </c>
      <c r="E1661" s="213" t="s">
        <v>16</v>
      </c>
      <c r="F1661" s="210">
        <v>5</v>
      </c>
      <c r="G1661" s="210">
        <v>1</v>
      </c>
      <c r="H1661" s="211">
        <v>2062.5</v>
      </c>
      <c r="I1661" s="211">
        <v>33</v>
      </c>
      <c r="J1661" s="211">
        <v>1339.6</v>
      </c>
      <c r="K1661" s="211">
        <f t="shared" si="534"/>
        <v>23613787.5</v>
      </c>
      <c r="L1661" s="211">
        <v>0</v>
      </c>
      <c r="M1661" s="211">
        <v>0</v>
      </c>
      <c r="N1661" s="211">
        <v>0</v>
      </c>
      <c r="O1661" s="211">
        <f>IFERROR(
  IF(LOOKUP(2,1/($R$16:$R1661&lt;&gt;""),$R$16:$R1661)="12.2026",
    VLOOKUP(LOOKUP(2,1/($B$16:$B1661&lt;&gt;""),$B$16:$B1661), [1]Лист1!$C$12:$D$1205, 2, 0),
  IF(LOOKUP(2,1/($R$16:$R1661&lt;&gt;""),$R$16:$R1661)="12.2027",
    VLOOKUP(LOOKUP(2,1/($B$16:$B1661&lt;&gt;""),$B$16:$B1661), [1]Лист1!$C$1209:$D$2016, 2, 0),
  IF(LOOKUP(2,1/($R$16:$R1661&lt;&gt;""),$R$16:$R1661)="12.2028",
    VLOOKUP(LOOKUP(2,1/($B$16:$B1661&lt;&gt;""),$B$16:$B1661), [1]Лист1!$C$2020:$D$2907, 2, 0),
  ""))), "")</f>
        <v>23613787.5</v>
      </c>
      <c r="P1661" s="211">
        <f t="shared" si="533"/>
        <v>11449.109090909091</v>
      </c>
      <c r="Q1661" s="211">
        <v>9673</v>
      </c>
      <c r="R1661" s="218" t="s">
        <v>563</v>
      </c>
      <c r="S1661" s="49"/>
      <c r="T1661" s="49"/>
      <c r="U1661" s="49"/>
    </row>
    <row r="1662" spans="1:21" s="21" customFormat="1" ht="30" customHeight="1" x14ac:dyDescent="0.25">
      <c r="A1662" s="309">
        <f>IF(B1662&lt;&gt;"",MAX(A$1:A1661)+1,"")</f>
        <v>1502</v>
      </c>
      <c r="B1662" s="317" t="s">
        <v>435</v>
      </c>
      <c r="C1662" s="313">
        <v>1973</v>
      </c>
      <c r="D1662" s="309" t="s">
        <v>1844</v>
      </c>
      <c r="E1662" s="313" t="s">
        <v>16</v>
      </c>
      <c r="F1662" s="307">
        <v>5</v>
      </c>
      <c r="G1662" s="307">
        <v>4</v>
      </c>
      <c r="H1662" s="311">
        <v>4552.6000000000004</v>
      </c>
      <c r="I1662" s="311">
        <v>109.3</v>
      </c>
      <c r="J1662" s="311">
        <v>3302.66</v>
      </c>
      <c r="K1662" s="211">
        <f t="shared" ref="K1662:K1663" si="545">SUM(L1662:O1662)</f>
        <v>4949121.6000000006</v>
      </c>
      <c r="L1662" s="211">
        <v>0</v>
      </c>
      <c r="M1662" s="211">
        <v>0</v>
      </c>
      <c r="N1662" s="211">
        <v>0</v>
      </c>
      <c r="O1662" s="211">
        <f>IFERROR(
  IF(LOOKUP(2,1/($R$16:$R1662&lt;&gt;""),$R$16:$R1662)="12.2026",
    VLOOKUP(LOOKUP(2,1/($B$16:$B1662&lt;&gt;""),$B$16:$B1662), [1]Лист1!$C$12:$D$1205, 2, 0),
  IF(LOOKUP(2,1/($R$16:$R1662&lt;&gt;""),$R$16:$R1662)="12.2027",
    VLOOKUP(LOOKUP(2,1/($B$16:$B1662&lt;&gt;""),$B$16:$B1662), [1]Лист1!$C$1209:$D$2016, 2, 0),
  IF(LOOKUP(2,1/($R$16:$R1662&lt;&gt;""),$R$16:$R1662)="12.2028",
    VLOOKUP(LOOKUP(2,1/($B$16:$B1662&lt;&gt;""),$B$16:$B1662), [1]Лист1!$C$2020:$D$2907, 2, 0),
  ""))), "")</f>
        <v>4949121.6000000006</v>
      </c>
      <c r="P1662" s="211">
        <f t="shared" si="522"/>
        <v>1087.0978342046303</v>
      </c>
      <c r="Q1662" s="211">
        <v>9673</v>
      </c>
      <c r="R1662" s="218" t="s">
        <v>565</v>
      </c>
      <c r="S1662" s="38"/>
      <c r="T1662" s="20"/>
      <c r="U1662" s="20"/>
    </row>
    <row r="1663" spans="1:21" s="21" customFormat="1" ht="30" customHeight="1" x14ac:dyDescent="0.25">
      <c r="A1663" s="323"/>
      <c r="B1663" s="335"/>
      <c r="C1663" s="371"/>
      <c r="D1663" s="323"/>
      <c r="E1663" s="371"/>
      <c r="F1663" s="327"/>
      <c r="G1663" s="327"/>
      <c r="H1663" s="328"/>
      <c r="I1663" s="328"/>
      <c r="J1663" s="328"/>
      <c r="K1663" s="211">
        <f t="shared" si="545"/>
        <v>13855593.77</v>
      </c>
      <c r="L1663" s="211">
        <v>0</v>
      </c>
      <c r="M1663" s="211">
        <v>0</v>
      </c>
      <c r="N1663" s="211">
        <v>0</v>
      </c>
      <c r="O1663" s="211">
        <f>IFERROR(
  IF(LOOKUP(2,1/($R$16:$R1663&lt;&gt;""),$R$16:$R1663)="12.2026",
    VLOOKUP(LOOKUP(2,1/($B$16:$B1663&lt;&gt;""),$B$16:$B1663), [1]Лист1!$C$12:$D$1205, 2, 0),
  IF(LOOKUP(2,1/($R$16:$R1663&lt;&gt;""),$R$16:$R1663)="12.2027",
    VLOOKUP(LOOKUP(2,1/($B$16:$B1663&lt;&gt;""),$B$16:$B1663), [1]Лист1!$C$1209:$D$2016, 2, 0),
  IF(LOOKUP(2,1/($R$16:$R1663&lt;&gt;""),$R$16:$R1663)="12.2028",
    VLOOKUP(LOOKUP(2,1/($B$16:$B1663&lt;&gt;""),$B$16:$B1663), [1]Лист1!$C$2020:$D$2907, 2, 0),
  ""))), "")</f>
        <v>13855593.77</v>
      </c>
      <c r="P1663" s="211">
        <f>K1663/H1661</f>
        <v>6717.8636460606058</v>
      </c>
      <c r="Q1663" s="211">
        <v>9673</v>
      </c>
      <c r="R1663" s="218" t="s">
        <v>564</v>
      </c>
      <c r="S1663" s="38"/>
      <c r="T1663" s="20"/>
      <c r="U1663" s="20"/>
    </row>
    <row r="1664" spans="1:21" s="21" customFormat="1" ht="30" customHeight="1" x14ac:dyDescent="0.25">
      <c r="A1664" s="310"/>
      <c r="B1664" s="318"/>
      <c r="C1664" s="314"/>
      <c r="D1664" s="310"/>
      <c r="E1664" s="314"/>
      <c r="F1664" s="308"/>
      <c r="G1664" s="308"/>
      <c r="H1664" s="312"/>
      <c r="I1664" s="312"/>
      <c r="J1664" s="312"/>
      <c r="K1664" s="211">
        <f t="shared" si="509"/>
        <v>8814850</v>
      </c>
      <c r="L1664" s="211">
        <v>0</v>
      </c>
      <c r="M1664" s="211">
        <v>0</v>
      </c>
      <c r="N1664" s="211">
        <v>0</v>
      </c>
      <c r="O1664" s="211">
        <f>IFERROR(
  IF(LOOKUP(2,1/($R$16:$R1664&lt;&gt;""),$R$16:$R1664)="12.2026",
    VLOOKUP(LOOKUP(2,1/($B$16:$B1664&lt;&gt;""),$B$16:$B1664), [1]Лист1!$C$12:$D$1205, 2, 0),
  IF(LOOKUP(2,1/($R$16:$R1664&lt;&gt;""),$R$16:$R1664)="12.2027",
    VLOOKUP(LOOKUP(2,1/($B$16:$B1664&lt;&gt;""),$B$16:$B1664), [1]Лист1!$C$1209:$D$2016, 2, 0),
  IF(LOOKUP(2,1/($R$16:$R1664&lt;&gt;""),$R$16:$R1664)="12.2028",
    VLOOKUP(LOOKUP(2,1/($B$16:$B1664&lt;&gt;""),$B$16:$B1664), [1]Лист1!$C$2020:$D$2907, 2, 0),
  ""))), "")</f>
        <v>8814850</v>
      </c>
      <c r="P1664" s="211">
        <f>K1664/H1662</f>
        <v>1936.2232570399331</v>
      </c>
      <c r="Q1664" s="211">
        <v>9673</v>
      </c>
      <c r="R1664" s="218" t="s">
        <v>563</v>
      </c>
      <c r="S1664" s="38"/>
      <c r="T1664" s="20"/>
      <c r="U1664" s="20"/>
    </row>
    <row r="1665" spans="1:21" ht="30" customHeight="1" x14ac:dyDescent="0.25">
      <c r="A1665" s="212">
        <f>IF(B1665&lt;&gt;"",MAX(A$1:A1664)+1,"")</f>
        <v>1503</v>
      </c>
      <c r="B1665" s="223" t="s">
        <v>1419</v>
      </c>
      <c r="C1665" s="56">
        <v>1961</v>
      </c>
      <c r="D1665" s="212" t="s">
        <v>1844</v>
      </c>
      <c r="E1665" s="213" t="s">
        <v>16</v>
      </c>
      <c r="F1665" s="210">
        <v>2</v>
      </c>
      <c r="G1665" s="210">
        <v>1</v>
      </c>
      <c r="H1665" s="211">
        <v>516.1</v>
      </c>
      <c r="I1665" s="211">
        <v>0</v>
      </c>
      <c r="J1665" s="211">
        <v>284.60000000000002</v>
      </c>
      <c r="K1665" s="211">
        <f t="shared" ref="K1665:K1690" si="546">SUM(L1665:O1665)</f>
        <v>63456.24</v>
      </c>
      <c r="L1665" s="211">
        <v>0</v>
      </c>
      <c r="M1665" s="211">
        <v>0</v>
      </c>
      <c r="N1665" s="211">
        <v>0</v>
      </c>
      <c r="O1665" s="211">
        <f>IFERROR(
  IF(LOOKUP(2,1/($R$16:$R1665&lt;&gt;""),$R$16:$R1665)="12.2026",
    VLOOKUP(LOOKUP(2,1/($B$16:$B1665&lt;&gt;""),$B$16:$B1665), [1]Лист1!$C$12:$D$1205, 2, 0),
  IF(LOOKUP(2,1/($R$16:$R1665&lt;&gt;""),$R$16:$R1665)="12.2027",
    VLOOKUP(LOOKUP(2,1/($B$16:$B1665&lt;&gt;""),$B$16:$B1665), [1]Лист1!$C$1209:$D$2016, 2, 0),
  IF(LOOKUP(2,1/($R$16:$R1665&lt;&gt;""),$R$16:$R1665)="12.2028",
    VLOOKUP(LOOKUP(2,1/($B$16:$B1665&lt;&gt;""),$B$16:$B1665), [1]Лист1!$C$2020:$D$2907, 2, 0),
  ""))), "")</f>
        <v>63456.24</v>
      </c>
      <c r="P1665" s="211">
        <f t="shared" ref="P1665:P1690" si="547">K1665/H1665</f>
        <v>122.95338112768842</v>
      </c>
      <c r="Q1665" s="211">
        <v>9673</v>
      </c>
      <c r="R1665" s="218" t="s">
        <v>564</v>
      </c>
    </row>
    <row r="1666" spans="1:21" ht="30" customHeight="1" x14ac:dyDescent="0.25">
      <c r="A1666" s="212">
        <f>IF(B1666&lt;&gt;"",MAX(A$1:A1665)+1,"")</f>
        <v>1504</v>
      </c>
      <c r="B1666" s="223" t="s">
        <v>1199</v>
      </c>
      <c r="C1666" s="56">
        <v>1958</v>
      </c>
      <c r="D1666" s="212" t="s">
        <v>1844</v>
      </c>
      <c r="E1666" s="213" t="s">
        <v>16</v>
      </c>
      <c r="F1666" s="210">
        <v>2</v>
      </c>
      <c r="G1666" s="210">
        <v>1</v>
      </c>
      <c r="H1666" s="211">
        <v>490.9</v>
      </c>
      <c r="I1666" s="211">
        <v>0</v>
      </c>
      <c r="J1666" s="211">
        <v>271.89999999999998</v>
      </c>
      <c r="K1666" s="211">
        <f t="shared" si="546"/>
        <v>14120.57</v>
      </c>
      <c r="L1666" s="211">
        <v>0</v>
      </c>
      <c r="M1666" s="211">
        <v>0</v>
      </c>
      <c r="N1666" s="211">
        <v>0</v>
      </c>
      <c r="O1666" s="211">
        <f>IFERROR(
  IF(LOOKUP(2,1/($R$16:$R1666&lt;&gt;""),$R$16:$R1666)="12.2026",
    VLOOKUP(LOOKUP(2,1/($B$16:$B1666&lt;&gt;""),$B$16:$B1666), [1]Лист1!$C$12:$D$1205, 2, 0),
  IF(LOOKUP(2,1/($R$16:$R1666&lt;&gt;""),$R$16:$R1666)="12.2027",
    VLOOKUP(LOOKUP(2,1/($B$16:$B1666&lt;&gt;""),$B$16:$B1666), [1]Лист1!$C$1209:$D$2016, 2, 0),
  IF(LOOKUP(2,1/($R$16:$R1666&lt;&gt;""),$R$16:$R1666)="12.2028",
    VLOOKUP(LOOKUP(2,1/($B$16:$B1666&lt;&gt;""),$B$16:$B1666), [1]Лист1!$C$2020:$D$2907, 2, 0),
  ""))), "")</f>
        <v>14120.57</v>
      </c>
      <c r="P1666" s="211">
        <f t="shared" si="547"/>
        <v>28.764656752902834</v>
      </c>
      <c r="Q1666" s="211">
        <v>9673</v>
      </c>
      <c r="R1666" s="218" t="s">
        <v>565</v>
      </c>
      <c r="S1666" s="49"/>
      <c r="T1666" s="49"/>
      <c r="U1666" s="49"/>
    </row>
    <row r="1667" spans="1:21" s="21" customFormat="1" ht="30" customHeight="1" x14ac:dyDescent="0.25">
      <c r="A1667" s="212">
        <f>IF(B1667&lt;&gt;"",MAX(A$1:A1666)+1,"")</f>
        <v>1505</v>
      </c>
      <c r="B1667" s="223" t="s">
        <v>1200</v>
      </c>
      <c r="C1667" s="56">
        <v>1958</v>
      </c>
      <c r="D1667" s="212" t="s">
        <v>1844</v>
      </c>
      <c r="E1667" s="213" t="s">
        <v>16</v>
      </c>
      <c r="F1667" s="210">
        <v>2</v>
      </c>
      <c r="G1667" s="210">
        <v>1</v>
      </c>
      <c r="H1667" s="211">
        <v>493.8</v>
      </c>
      <c r="I1667" s="211">
        <v>0</v>
      </c>
      <c r="J1667" s="211">
        <v>274.3</v>
      </c>
      <c r="K1667" s="211">
        <f t="shared" si="546"/>
        <v>14788.64</v>
      </c>
      <c r="L1667" s="211">
        <v>0</v>
      </c>
      <c r="M1667" s="211">
        <v>0</v>
      </c>
      <c r="N1667" s="211">
        <v>0</v>
      </c>
      <c r="O1667" s="211">
        <f>IFERROR(
  IF(LOOKUP(2,1/($R$16:$R1667&lt;&gt;""),$R$16:$R1667)="12.2026",
    VLOOKUP(LOOKUP(2,1/($B$16:$B1667&lt;&gt;""),$B$16:$B1667), [1]Лист1!$C$12:$D$1205, 2, 0),
  IF(LOOKUP(2,1/($R$16:$R1667&lt;&gt;""),$R$16:$R1667)="12.2027",
    VLOOKUP(LOOKUP(2,1/($B$16:$B1667&lt;&gt;""),$B$16:$B1667), [1]Лист1!$C$1209:$D$2016, 2, 0),
  IF(LOOKUP(2,1/($R$16:$R1667&lt;&gt;""),$R$16:$R1667)="12.2028",
    VLOOKUP(LOOKUP(2,1/($B$16:$B1667&lt;&gt;""),$B$16:$B1667), [1]Лист1!$C$2020:$D$2907, 2, 0),
  ""))), "")</f>
        <v>14788.64</v>
      </c>
      <c r="P1667" s="211">
        <f t="shared" si="547"/>
        <v>29.948643175374645</v>
      </c>
      <c r="Q1667" s="211">
        <v>9673</v>
      </c>
      <c r="R1667" s="218" t="s">
        <v>565</v>
      </c>
      <c r="S1667" s="38"/>
      <c r="T1667" s="20"/>
      <c r="U1667" s="20"/>
    </row>
    <row r="1668" spans="1:21" s="21" customFormat="1" ht="30" customHeight="1" x14ac:dyDescent="0.25">
      <c r="A1668" s="285">
        <f>IF(B1668&lt;&gt;"",MAX(A$1:A1667)+1,"")</f>
        <v>1506</v>
      </c>
      <c r="B1668" s="283" t="s">
        <v>1201</v>
      </c>
      <c r="C1668" s="56">
        <v>1958</v>
      </c>
      <c r="D1668" s="285" t="s">
        <v>1844</v>
      </c>
      <c r="E1668" s="284" t="s">
        <v>16</v>
      </c>
      <c r="F1668" s="287">
        <v>2</v>
      </c>
      <c r="G1668" s="287">
        <v>1</v>
      </c>
      <c r="H1668" s="282">
        <v>676.87</v>
      </c>
      <c r="I1668" s="282">
        <v>0</v>
      </c>
      <c r="J1668" s="282">
        <v>436.77</v>
      </c>
      <c r="K1668" s="282">
        <f t="shared" si="546"/>
        <v>23714.7</v>
      </c>
      <c r="L1668" s="282">
        <v>0</v>
      </c>
      <c r="M1668" s="282">
        <v>0</v>
      </c>
      <c r="N1668" s="282">
        <v>0</v>
      </c>
      <c r="O1668" s="282">
        <f>IFERROR(
  IF(LOOKUP(2,1/($R$16:$R1668&lt;&gt;""),$R$16:$R1668)="12.2026",
    VLOOKUP(LOOKUP(2,1/($B$16:$B1668&lt;&gt;""),$B$16:$B1668), [1]Лист1!$C$12:$D$1205, 2, 0),
  IF(LOOKUP(2,1/($R$16:$R1668&lt;&gt;""),$R$16:$R1668)="12.2027",
    VLOOKUP(LOOKUP(2,1/($B$16:$B1668&lt;&gt;""),$B$16:$B1668), [1]Лист1!$C$1209:$D$2016, 2, 0),
  IF(LOOKUP(2,1/($R$16:$R1668&lt;&gt;""),$R$16:$R1668)="12.2028",
    VLOOKUP(LOOKUP(2,1/($B$16:$B1668&lt;&gt;""),$B$16:$B1668), [1]Лист1!$C$2020:$D$2907, 2, 0),
  ""))), "")</f>
        <v>23714.7</v>
      </c>
      <c r="P1668" s="282">
        <f t="shared" si="547"/>
        <v>35.035826672773204</v>
      </c>
      <c r="Q1668" s="282">
        <v>9673</v>
      </c>
      <c r="R1668" s="294" t="s">
        <v>565</v>
      </c>
      <c r="S1668" s="38"/>
      <c r="T1668" s="20"/>
      <c r="U1668" s="20"/>
    </row>
    <row r="1669" spans="1:21" s="21" customFormat="1" ht="30" customHeight="1" x14ac:dyDescent="0.25">
      <c r="A1669" s="212">
        <f>IF(B1669&lt;&gt;"",MAX(A$1:A1668)+1,"")</f>
        <v>1507</v>
      </c>
      <c r="B1669" s="223" t="s">
        <v>1202</v>
      </c>
      <c r="C1669" s="56">
        <v>1960</v>
      </c>
      <c r="D1669" s="212" t="s">
        <v>1844</v>
      </c>
      <c r="E1669" s="213" t="s">
        <v>16</v>
      </c>
      <c r="F1669" s="210">
        <v>2</v>
      </c>
      <c r="G1669" s="210">
        <v>1</v>
      </c>
      <c r="H1669" s="211">
        <v>501.2</v>
      </c>
      <c r="I1669" s="211">
        <v>0</v>
      </c>
      <c r="J1669" s="211">
        <v>272.89999999999998</v>
      </c>
      <c r="K1669" s="211">
        <f t="shared" si="546"/>
        <v>14116.44</v>
      </c>
      <c r="L1669" s="211">
        <v>0</v>
      </c>
      <c r="M1669" s="211">
        <v>0</v>
      </c>
      <c r="N1669" s="211">
        <v>0</v>
      </c>
      <c r="O1669" s="211">
        <f>IFERROR(
  IF(LOOKUP(2,1/($R$16:$R1669&lt;&gt;""),$R$16:$R1669)="12.2026",
    VLOOKUP(LOOKUP(2,1/($B$16:$B1669&lt;&gt;""),$B$16:$B1669), [1]Лист1!$C$12:$D$1205, 2, 0),
  IF(LOOKUP(2,1/($R$16:$R1669&lt;&gt;""),$R$16:$R1669)="12.2027",
    VLOOKUP(LOOKUP(2,1/($B$16:$B1669&lt;&gt;""),$B$16:$B1669), [1]Лист1!$C$1209:$D$2016, 2, 0),
  IF(LOOKUP(2,1/($R$16:$R1669&lt;&gt;""),$R$16:$R1669)="12.2028",
    VLOOKUP(LOOKUP(2,1/($B$16:$B1669&lt;&gt;""),$B$16:$B1669), [1]Лист1!$C$2020:$D$2907, 2, 0),
  ""))), "")</f>
        <v>14116.44</v>
      </c>
      <c r="P1669" s="211">
        <f t="shared" si="547"/>
        <v>28.165283320031925</v>
      </c>
      <c r="Q1669" s="211">
        <v>9673</v>
      </c>
      <c r="R1669" s="218" t="s">
        <v>565</v>
      </c>
      <c r="S1669" s="38"/>
      <c r="T1669" s="20"/>
      <c r="U1669" s="20"/>
    </row>
    <row r="1670" spans="1:21" s="21" customFormat="1" ht="30" customHeight="1" x14ac:dyDescent="0.25">
      <c r="A1670" s="212">
        <f>IF(B1670&lt;&gt;"",MAX(A$1:A1669)+1,"")</f>
        <v>1508</v>
      </c>
      <c r="B1670" s="223" t="s">
        <v>1203</v>
      </c>
      <c r="C1670" s="56">
        <v>1959</v>
      </c>
      <c r="D1670" s="212" t="s">
        <v>1844</v>
      </c>
      <c r="E1670" s="213" t="s">
        <v>16</v>
      </c>
      <c r="F1670" s="210">
        <v>3</v>
      </c>
      <c r="G1670" s="210">
        <v>3</v>
      </c>
      <c r="H1670" s="211">
        <v>2306.17</v>
      </c>
      <c r="I1670" s="211">
        <v>0</v>
      </c>
      <c r="J1670" s="211">
        <v>1490.77</v>
      </c>
      <c r="K1670" s="211">
        <f t="shared" si="546"/>
        <v>60283.91</v>
      </c>
      <c r="L1670" s="211">
        <v>0</v>
      </c>
      <c r="M1670" s="211">
        <v>0</v>
      </c>
      <c r="N1670" s="211">
        <v>0</v>
      </c>
      <c r="O1670" s="211">
        <f>IFERROR(
  IF(LOOKUP(2,1/($R$16:$R1670&lt;&gt;""),$R$16:$R1670)="12.2026",
    VLOOKUP(LOOKUP(2,1/($B$16:$B1670&lt;&gt;""),$B$16:$B1670), [1]Лист1!$C$12:$D$1205, 2, 0),
  IF(LOOKUP(2,1/($R$16:$R1670&lt;&gt;""),$R$16:$R1670)="12.2027",
    VLOOKUP(LOOKUP(2,1/($B$16:$B1670&lt;&gt;""),$B$16:$B1670), [1]Лист1!$C$1209:$D$2016, 2, 0),
  IF(LOOKUP(2,1/($R$16:$R1670&lt;&gt;""),$R$16:$R1670)="12.2028",
    VLOOKUP(LOOKUP(2,1/($B$16:$B1670&lt;&gt;""),$B$16:$B1670), [1]Лист1!$C$2020:$D$2907, 2, 0),
  ""))), "")</f>
        <v>60283.91</v>
      </c>
      <c r="P1670" s="211">
        <f t="shared" si="547"/>
        <v>26.140271532454243</v>
      </c>
      <c r="Q1670" s="211">
        <v>9673</v>
      </c>
      <c r="R1670" s="218" t="s">
        <v>565</v>
      </c>
      <c r="S1670" s="38"/>
      <c r="T1670" s="20"/>
      <c r="U1670" s="20"/>
    </row>
    <row r="1671" spans="1:21" s="21" customFormat="1" ht="30" customHeight="1" x14ac:dyDescent="0.25">
      <c r="A1671" s="212">
        <f>IF(B1671&lt;&gt;"",MAX(A$1:A1670)+1,"")</f>
        <v>1509</v>
      </c>
      <c r="B1671" s="223" t="s">
        <v>1537</v>
      </c>
      <c r="C1671" s="213">
        <v>1970</v>
      </c>
      <c r="D1671" s="212" t="s">
        <v>1844</v>
      </c>
      <c r="E1671" s="213" t="s">
        <v>16</v>
      </c>
      <c r="F1671" s="210">
        <v>5</v>
      </c>
      <c r="G1671" s="210">
        <v>4</v>
      </c>
      <c r="H1671" s="211">
        <v>4212.71</v>
      </c>
      <c r="I1671" s="211">
        <v>241.4</v>
      </c>
      <c r="J1671" s="211">
        <v>3143.3</v>
      </c>
      <c r="K1671" s="211">
        <f t="shared" si="546"/>
        <v>27242160.449999999</v>
      </c>
      <c r="L1671" s="211">
        <v>0</v>
      </c>
      <c r="M1671" s="211">
        <v>0</v>
      </c>
      <c r="N1671" s="211">
        <v>0</v>
      </c>
      <c r="O1671" s="211">
        <f>IFERROR(
  IF(LOOKUP(2,1/($R$16:$R1671&lt;&gt;""),$R$16:$R1671)="12.2026",
    VLOOKUP(LOOKUP(2,1/($B$16:$B1671&lt;&gt;""),$B$16:$B1671), [1]Лист1!$C$12:$D$1205, 2, 0),
  IF(LOOKUP(2,1/($R$16:$R1671&lt;&gt;""),$R$16:$R1671)="12.2027",
    VLOOKUP(LOOKUP(2,1/($B$16:$B1671&lt;&gt;""),$B$16:$B1671), [1]Лист1!$C$1209:$D$2016, 2, 0),
  IF(LOOKUP(2,1/($R$16:$R1671&lt;&gt;""),$R$16:$R1671)="12.2028",
    VLOOKUP(LOOKUP(2,1/($B$16:$B1671&lt;&gt;""),$B$16:$B1671), [1]Лист1!$C$2020:$D$2907, 2, 0),
  ""))), "")</f>
        <v>27242160.449999999</v>
      </c>
      <c r="P1671" s="211">
        <f t="shared" si="547"/>
        <v>6466.6593356770345</v>
      </c>
      <c r="Q1671" s="211">
        <v>9673</v>
      </c>
      <c r="R1671" s="218" t="s">
        <v>563</v>
      </c>
      <c r="S1671" s="38"/>
      <c r="T1671" s="20"/>
      <c r="U1671" s="20"/>
    </row>
    <row r="1672" spans="1:21" s="21" customFormat="1" ht="30" customHeight="1" x14ac:dyDescent="0.25">
      <c r="A1672" s="212">
        <f>IF(B1672&lt;&gt;"",MAX(A$1:A1671)+1,"")</f>
        <v>1510</v>
      </c>
      <c r="B1672" s="58" t="s">
        <v>1204</v>
      </c>
      <c r="C1672" s="56">
        <v>1959</v>
      </c>
      <c r="D1672" s="212" t="s">
        <v>1844</v>
      </c>
      <c r="E1672" s="213" t="s">
        <v>16</v>
      </c>
      <c r="F1672" s="210">
        <v>3</v>
      </c>
      <c r="G1672" s="210">
        <v>3</v>
      </c>
      <c r="H1672" s="211">
        <v>2947.6</v>
      </c>
      <c r="I1672" s="211">
        <v>178.5</v>
      </c>
      <c r="J1672" s="211">
        <v>1279.9000000000001</v>
      </c>
      <c r="K1672" s="211">
        <f t="shared" si="546"/>
        <v>58708.82</v>
      </c>
      <c r="L1672" s="211">
        <v>0</v>
      </c>
      <c r="M1672" s="211">
        <v>0</v>
      </c>
      <c r="N1672" s="211">
        <v>0</v>
      </c>
      <c r="O1672" s="211">
        <f>IFERROR(
  IF(LOOKUP(2,1/($R$16:$R1672&lt;&gt;""),$R$16:$R1672)="12.2026",
    VLOOKUP(LOOKUP(2,1/($B$16:$B1672&lt;&gt;""),$B$16:$B1672), [1]Лист1!$C$12:$D$1205, 2, 0),
  IF(LOOKUP(2,1/($R$16:$R1672&lt;&gt;""),$R$16:$R1672)="12.2027",
    VLOOKUP(LOOKUP(2,1/($B$16:$B1672&lt;&gt;""),$B$16:$B1672), [1]Лист1!$C$1209:$D$2016, 2, 0),
  IF(LOOKUP(2,1/($R$16:$R1672&lt;&gt;""),$R$16:$R1672)="12.2028",
    VLOOKUP(LOOKUP(2,1/($B$16:$B1672&lt;&gt;""),$B$16:$B1672), [1]Лист1!$C$2020:$D$2907, 2, 0),
  ""))), "")</f>
        <v>58708.82</v>
      </c>
      <c r="P1672" s="211">
        <f t="shared" si="547"/>
        <v>19.917498982222824</v>
      </c>
      <c r="Q1672" s="211">
        <v>9673</v>
      </c>
      <c r="R1672" s="218" t="s">
        <v>565</v>
      </c>
      <c r="S1672" s="38"/>
      <c r="T1672" s="20"/>
      <c r="U1672" s="20"/>
    </row>
    <row r="1673" spans="1:21" s="21" customFormat="1" ht="30" customHeight="1" x14ac:dyDescent="0.25">
      <c r="A1673" s="212">
        <f>IF(B1673&lt;&gt;"",MAX(A$1:A1672)+1,"")</f>
        <v>1511</v>
      </c>
      <c r="B1673" s="58" t="s">
        <v>1205</v>
      </c>
      <c r="C1673" s="56">
        <v>1959</v>
      </c>
      <c r="D1673" s="212" t="s">
        <v>1844</v>
      </c>
      <c r="E1673" s="213" t="s">
        <v>16</v>
      </c>
      <c r="F1673" s="210">
        <v>2</v>
      </c>
      <c r="G1673" s="210">
        <v>1</v>
      </c>
      <c r="H1673" s="211">
        <v>495.9</v>
      </c>
      <c r="I1673" s="211">
        <v>0</v>
      </c>
      <c r="J1673" s="211">
        <v>278.3</v>
      </c>
      <c r="K1673" s="211">
        <f t="shared" si="546"/>
        <v>13576.5</v>
      </c>
      <c r="L1673" s="211">
        <v>0</v>
      </c>
      <c r="M1673" s="211">
        <v>0</v>
      </c>
      <c r="N1673" s="211">
        <v>0</v>
      </c>
      <c r="O1673" s="211">
        <f>IFERROR(
  IF(LOOKUP(2,1/($R$16:$R1673&lt;&gt;""),$R$16:$R1673)="12.2026",
    VLOOKUP(LOOKUP(2,1/($B$16:$B1673&lt;&gt;""),$B$16:$B1673), [1]Лист1!$C$12:$D$1205, 2, 0),
  IF(LOOKUP(2,1/($R$16:$R1673&lt;&gt;""),$R$16:$R1673)="12.2027",
    VLOOKUP(LOOKUP(2,1/($B$16:$B1673&lt;&gt;""),$B$16:$B1673), [1]Лист1!$C$1209:$D$2016, 2, 0),
  IF(LOOKUP(2,1/($R$16:$R1673&lt;&gt;""),$R$16:$R1673)="12.2028",
    VLOOKUP(LOOKUP(2,1/($B$16:$B1673&lt;&gt;""),$B$16:$B1673), [1]Лист1!$C$2020:$D$2907, 2, 0),
  ""))), "")</f>
        <v>13576.5</v>
      </c>
      <c r="P1673" s="211">
        <f t="shared" si="547"/>
        <v>27.377495462794919</v>
      </c>
      <c r="Q1673" s="211">
        <v>9673</v>
      </c>
      <c r="R1673" s="218" t="s">
        <v>565</v>
      </c>
      <c r="S1673" s="38"/>
      <c r="T1673" s="20"/>
      <c r="U1673" s="20"/>
    </row>
    <row r="1674" spans="1:21" s="21" customFormat="1" ht="30" customHeight="1" x14ac:dyDescent="0.25">
      <c r="A1674" s="212">
        <f>IF(B1674&lt;&gt;"",MAX(A$1:A1673)+1,"")</f>
        <v>1512</v>
      </c>
      <c r="B1674" s="58" t="s">
        <v>1206</v>
      </c>
      <c r="C1674" s="56">
        <v>1959</v>
      </c>
      <c r="D1674" s="212" t="s">
        <v>1844</v>
      </c>
      <c r="E1674" s="213" t="s">
        <v>16</v>
      </c>
      <c r="F1674" s="210">
        <v>2</v>
      </c>
      <c r="G1674" s="210">
        <v>2</v>
      </c>
      <c r="H1674" s="211">
        <v>950.1</v>
      </c>
      <c r="I1674" s="211">
        <v>0</v>
      </c>
      <c r="J1674" s="211">
        <v>589.29999999999995</v>
      </c>
      <c r="K1674" s="211">
        <f t="shared" si="546"/>
        <v>28287.95</v>
      </c>
      <c r="L1674" s="211">
        <v>0</v>
      </c>
      <c r="M1674" s="211">
        <v>0</v>
      </c>
      <c r="N1674" s="211">
        <v>0</v>
      </c>
      <c r="O1674" s="211">
        <f>IFERROR(
  IF(LOOKUP(2,1/($R$16:$R1674&lt;&gt;""),$R$16:$R1674)="12.2026",
    VLOOKUP(LOOKUP(2,1/($B$16:$B1674&lt;&gt;""),$B$16:$B1674), [1]Лист1!$C$12:$D$1205, 2, 0),
  IF(LOOKUP(2,1/($R$16:$R1674&lt;&gt;""),$R$16:$R1674)="12.2027",
    VLOOKUP(LOOKUP(2,1/($B$16:$B1674&lt;&gt;""),$B$16:$B1674), [1]Лист1!$C$1209:$D$2016, 2, 0),
  IF(LOOKUP(2,1/($R$16:$R1674&lt;&gt;""),$R$16:$R1674)="12.2028",
    VLOOKUP(LOOKUP(2,1/($B$16:$B1674&lt;&gt;""),$B$16:$B1674), [1]Лист1!$C$2020:$D$2907, 2, 0),
  ""))), "")</f>
        <v>28287.95</v>
      </c>
      <c r="P1674" s="211">
        <f t="shared" si="547"/>
        <v>29.773655404694242</v>
      </c>
      <c r="Q1674" s="211">
        <v>9673</v>
      </c>
      <c r="R1674" s="218" t="s">
        <v>565</v>
      </c>
      <c r="S1674" s="38"/>
      <c r="T1674" s="20"/>
      <c r="U1674" s="20"/>
    </row>
    <row r="1675" spans="1:21" s="21" customFormat="1" ht="30" customHeight="1" x14ac:dyDescent="0.25">
      <c r="A1675" s="212">
        <f>IF(B1675&lt;&gt;"",MAX(A$1:A1674)+1,"")</f>
        <v>1513</v>
      </c>
      <c r="B1675" s="223" t="s">
        <v>1538</v>
      </c>
      <c r="C1675" s="213">
        <v>1970</v>
      </c>
      <c r="D1675" s="212" t="s">
        <v>1844</v>
      </c>
      <c r="E1675" s="213" t="s">
        <v>16</v>
      </c>
      <c r="F1675" s="210">
        <v>5</v>
      </c>
      <c r="G1675" s="210">
        <v>4</v>
      </c>
      <c r="H1675" s="211">
        <v>4479.09</v>
      </c>
      <c r="I1675" s="211">
        <v>413</v>
      </c>
      <c r="J1675" s="211">
        <v>2559.9</v>
      </c>
      <c r="K1675" s="211">
        <f t="shared" si="546"/>
        <v>32740028.550000001</v>
      </c>
      <c r="L1675" s="211">
        <v>0</v>
      </c>
      <c r="M1675" s="211">
        <v>0</v>
      </c>
      <c r="N1675" s="211">
        <v>0</v>
      </c>
      <c r="O1675" s="211">
        <f>IFERROR(
  IF(LOOKUP(2,1/($R$16:$R1675&lt;&gt;""),$R$16:$R1675)="12.2026",
    VLOOKUP(LOOKUP(2,1/($B$16:$B1675&lt;&gt;""),$B$16:$B1675), [1]Лист1!$C$12:$D$1205, 2, 0),
  IF(LOOKUP(2,1/($R$16:$R1675&lt;&gt;""),$R$16:$R1675)="12.2027",
    VLOOKUP(LOOKUP(2,1/($B$16:$B1675&lt;&gt;""),$B$16:$B1675), [1]Лист1!$C$1209:$D$2016, 2, 0),
  IF(LOOKUP(2,1/($R$16:$R1675&lt;&gt;""),$R$16:$R1675)="12.2028",
    VLOOKUP(LOOKUP(2,1/($B$16:$B1675&lt;&gt;""),$B$16:$B1675), [1]Лист1!$C$2020:$D$2907, 2, 0),
  ""))), "")</f>
        <v>32740028.550000001</v>
      </c>
      <c r="P1675" s="211">
        <f t="shared" si="547"/>
        <v>7309.5268346918683</v>
      </c>
      <c r="Q1675" s="211">
        <v>9673</v>
      </c>
      <c r="R1675" s="218" t="s">
        <v>563</v>
      </c>
      <c r="S1675" s="38"/>
      <c r="T1675" s="20"/>
      <c r="U1675" s="20"/>
    </row>
    <row r="1676" spans="1:21" ht="30" customHeight="1" x14ac:dyDescent="0.25">
      <c r="A1676" s="212">
        <f>IF(B1676&lt;&gt;"",MAX(A$1:A1675)+1,"")</f>
        <v>1514</v>
      </c>
      <c r="B1676" s="223" t="s">
        <v>1539</v>
      </c>
      <c r="C1676" s="213">
        <v>1972</v>
      </c>
      <c r="D1676" s="212" t="s">
        <v>1844</v>
      </c>
      <c r="E1676" s="213" t="s">
        <v>16</v>
      </c>
      <c r="F1676" s="210">
        <v>5</v>
      </c>
      <c r="G1676" s="210">
        <v>4</v>
      </c>
      <c r="H1676" s="211">
        <v>4639.2</v>
      </c>
      <c r="I1676" s="211">
        <v>1513.6</v>
      </c>
      <c r="J1676" s="211">
        <v>2718.8</v>
      </c>
      <c r="K1676" s="211">
        <f t="shared" si="546"/>
        <v>34941580</v>
      </c>
      <c r="L1676" s="211">
        <v>0</v>
      </c>
      <c r="M1676" s="211">
        <v>0</v>
      </c>
      <c r="N1676" s="211">
        <v>0</v>
      </c>
      <c r="O1676" s="211">
        <f>IFERROR(
  IF(LOOKUP(2,1/($R$16:$R1676&lt;&gt;""),$R$16:$R1676)="12.2026",
    VLOOKUP(LOOKUP(2,1/($B$16:$B1676&lt;&gt;""),$B$16:$B1676), [1]Лист1!$C$12:$D$1205, 2, 0),
  IF(LOOKUP(2,1/($R$16:$R1676&lt;&gt;""),$R$16:$R1676)="12.2027",
    VLOOKUP(LOOKUP(2,1/($B$16:$B1676&lt;&gt;""),$B$16:$B1676), [1]Лист1!$C$1209:$D$2016, 2, 0),
  IF(LOOKUP(2,1/($R$16:$R1676&lt;&gt;""),$R$16:$R1676)="12.2028",
    VLOOKUP(LOOKUP(2,1/($B$16:$B1676&lt;&gt;""),$B$16:$B1676), [1]Лист1!$C$2020:$D$2907, 2, 0),
  ""))), "")</f>
        <v>34941580</v>
      </c>
      <c r="P1676" s="211">
        <f t="shared" si="547"/>
        <v>7531.8115192274536</v>
      </c>
      <c r="Q1676" s="211">
        <v>9673</v>
      </c>
      <c r="R1676" s="218" t="s">
        <v>563</v>
      </c>
    </row>
    <row r="1677" spans="1:21" ht="30" customHeight="1" x14ac:dyDescent="0.25">
      <c r="A1677" s="212">
        <f>IF(B1677&lt;&gt;"",MAX(A$1:A1676)+1,"")</f>
        <v>1515</v>
      </c>
      <c r="B1677" s="193" t="s">
        <v>1540</v>
      </c>
      <c r="C1677" s="207">
        <v>1969</v>
      </c>
      <c r="D1677" s="198" t="s">
        <v>1844</v>
      </c>
      <c r="E1677" s="207" t="s">
        <v>16</v>
      </c>
      <c r="F1677" s="189">
        <v>5</v>
      </c>
      <c r="G1677" s="189">
        <v>3</v>
      </c>
      <c r="H1677" s="191">
        <v>4155.7</v>
      </c>
      <c r="I1677" s="191">
        <v>206.7</v>
      </c>
      <c r="J1677" s="191">
        <v>2227.6</v>
      </c>
      <c r="K1677" s="191">
        <f t="shared" si="546"/>
        <v>14074400</v>
      </c>
      <c r="L1677" s="191">
        <v>0</v>
      </c>
      <c r="M1677" s="191">
        <v>0</v>
      </c>
      <c r="N1677" s="191">
        <v>0</v>
      </c>
      <c r="O1677" s="211">
        <f>IFERROR(
  IF(LOOKUP(2,1/($R$16:$R1677&lt;&gt;""),$R$16:$R1677)="12.2026",
    VLOOKUP(LOOKUP(2,1/($B$16:$B1677&lt;&gt;""),$B$16:$B1677), [1]Лист1!$C$12:$D$1205, 2, 0),
  IF(LOOKUP(2,1/($R$16:$R1677&lt;&gt;""),$R$16:$R1677)="12.2027",
    VLOOKUP(LOOKUP(2,1/($B$16:$B1677&lt;&gt;""),$B$16:$B1677), [1]Лист1!$C$1209:$D$2016, 2, 0),
  IF(LOOKUP(2,1/($R$16:$R1677&lt;&gt;""),$R$16:$R1677)="12.2028",
    VLOOKUP(LOOKUP(2,1/($B$16:$B1677&lt;&gt;""),$B$16:$B1677), [1]Лист1!$C$2020:$D$2907, 2, 0),
  ""))), "")</f>
        <v>14074400</v>
      </c>
      <c r="P1677" s="191">
        <f t="shared" si="547"/>
        <v>3386.7699785836321</v>
      </c>
      <c r="Q1677" s="191">
        <v>9673</v>
      </c>
      <c r="R1677" s="101" t="s">
        <v>563</v>
      </c>
      <c r="S1677" s="49"/>
      <c r="T1677" s="49"/>
      <c r="U1677" s="49"/>
    </row>
    <row r="1678" spans="1:21" s="112" customFormat="1" ht="30" customHeight="1" x14ac:dyDescent="0.25">
      <c r="A1678" s="212">
        <f>IF(B1678&lt;&gt;"",MAX(A$1:A1677)+1,"")</f>
        <v>1516</v>
      </c>
      <c r="B1678" s="223" t="s">
        <v>1207</v>
      </c>
      <c r="C1678" s="56">
        <v>1958</v>
      </c>
      <c r="D1678" s="212" t="s">
        <v>1844</v>
      </c>
      <c r="E1678" s="213" t="s">
        <v>16</v>
      </c>
      <c r="F1678" s="210">
        <v>2</v>
      </c>
      <c r="G1678" s="210">
        <v>1</v>
      </c>
      <c r="H1678" s="211">
        <v>907.89</v>
      </c>
      <c r="I1678" s="211">
        <v>0</v>
      </c>
      <c r="J1678" s="211">
        <v>355.89</v>
      </c>
      <c r="K1678" s="211">
        <f t="shared" si="546"/>
        <v>20375.72</v>
      </c>
      <c r="L1678" s="211">
        <v>0</v>
      </c>
      <c r="M1678" s="211">
        <v>0</v>
      </c>
      <c r="N1678" s="211">
        <v>0</v>
      </c>
      <c r="O1678" s="211">
        <f>IFERROR(
  IF(LOOKUP(2,1/($R$16:$R1678&lt;&gt;""),$R$16:$R1678)="12.2026",
    VLOOKUP(LOOKUP(2,1/($B$16:$B1678&lt;&gt;""),$B$16:$B1678), [1]Лист1!$C$12:$D$1205, 2, 0),
  IF(LOOKUP(2,1/($R$16:$R1678&lt;&gt;""),$R$16:$R1678)="12.2027",
    VLOOKUP(LOOKUP(2,1/($B$16:$B1678&lt;&gt;""),$B$16:$B1678), [1]Лист1!$C$1209:$D$2016, 2, 0),
  IF(LOOKUP(2,1/($R$16:$R1678&lt;&gt;""),$R$16:$R1678)="12.2028",
    VLOOKUP(LOOKUP(2,1/($B$16:$B1678&lt;&gt;""),$B$16:$B1678), [1]Лист1!$C$2020:$D$2907, 2, 0),
  ""))), "")</f>
        <v>20375.72</v>
      </c>
      <c r="P1678" s="211">
        <f t="shared" si="547"/>
        <v>22.442939122580931</v>
      </c>
      <c r="Q1678" s="211">
        <v>9673</v>
      </c>
      <c r="R1678" s="218" t="s">
        <v>565</v>
      </c>
      <c r="S1678" s="141"/>
      <c r="T1678" s="111"/>
      <c r="U1678" s="111"/>
    </row>
    <row r="1679" spans="1:21" s="21" customFormat="1" ht="30" customHeight="1" x14ac:dyDescent="0.25">
      <c r="A1679" s="212">
        <f>IF(B1679&lt;&gt;"",MAX(A$1:A1678)+1,"")</f>
        <v>1517</v>
      </c>
      <c r="B1679" s="223" t="s">
        <v>1420</v>
      </c>
      <c r="C1679" s="56">
        <v>1961</v>
      </c>
      <c r="D1679" s="212" t="s">
        <v>1844</v>
      </c>
      <c r="E1679" s="213" t="s">
        <v>16</v>
      </c>
      <c r="F1679" s="210">
        <v>3</v>
      </c>
      <c r="G1679" s="210">
        <v>3</v>
      </c>
      <c r="H1679" s="211">
        <v>2405.6999999999998</v>
      </c>
      <c r="I1679" s="211">
        <v>181.4</v>
      </c>
      <c r="J1679" s="211">
        <v>908.4</v>
      </c>
      <c r="K1679" s="211">
        <f t="shared" si="546"/>
        <v>89757.26</v>
      </c>
      <c r="L1679" s="211">
        <v>0</v>
      </c>
      <c r="M1679" s="211">
        <v>0</v>
      </c>
      <c r="N1679" s="211">
        <v>0</v>
      </c>
      <c r="O1679" s="211">
        <f>IFERROR(
  IF(LOOKUP(2,1/($R$16:$R1679&lt;&gt;""),$R$16:$R1679)="12.2026",
    VLOOKUP(LOOKUP(2,1/($B$16:$B1679&lt;&gt;""),$B$16:$B1679), [1]Лист1!$C$12:$D$1205, 2, 0),
  IF(LOOKUP(2,1/($R$16:$R1679&lt;&gt;""),$R$16:$R1679)="12.2027",
    VLOOKUP(LOOKUP(2,1/($B$16:$B1679&lt;&gt;""),$B$16:$B1679), [1]Лист1!$C$1209:$D$2016, 2, 0),
  IF(LOOKUP(2,1/($R$16:$R1679&lt;&gt;""),$R$16:$R1679)="12.2028",
    VLOOKUP(LOOKUP(2,1/($B$16:$B1679&lt;&gt;""),$B$16:$B1679), [1]Лист1!$C$2020:$D$2907, 2, 0),
  ""))), "")</f>
        <v>89757.26</v>
      </c>
      <c r="P1679" s="211">
        <f t="shared" si="547"/>
        <v>37.31024649790082</v>
      </c>
      <c r="Q1679" s="211">
        <v>9673</v>
      </c>
      <c r="R1679" s="218" t="s">
        <v>564</v>
      </c>
      <c r="S1679" s="38"/>
      <c r="T1679" s="20"/>
      <c r="U1679" s="20"/>
    </row>
    <row r="1680" spans="1:21" s="112" customFormat="1" ht="30" customHeight="1" x14ac:dyDescent="0.25">
      <c r="A1680" s="212">
        <f>IF(B1680&lt;&gt;"",MAX(A$1:A1679)+1,"")</f>
        <v>1518</v>
      </c>
      <c r="B1680" s="223" t="s">
        <v>1208</v>
      </c>
      <c r="C1680" s="213">
        <v>1953</v>
      </c>
      <c r="D1680" s="212" t="s">
        <v>1844</v>
      </c>
      <c r="E1680" s="213" t="s">
        <v>16</v>
      </c>
      <c r="F1680" s="210">
        <v>3</v>
      </c>
      <c r="G1680" s="210">
        <v>3</v>
      </c>
      <c r="H1680" s="211">
        <v>2873.53</v>
      </c>
      <c r="I1680" s="211">
        <v>0</v>
      </c>
      <c r="J1680" s="211">
        <v>1308.6500000000001</v>
      </c>
      <c r="K1680" s="211">
        <f t="shared" si="546"/>
        <v>27697.97</v>
      </c>
      <c r="L1680" s="211">
        <v>0</v>
      </c>
      <c r="M1680" s="211">
        <v>0</v>
      </c>
      <c r="N1680" s="211">
        <v>0</v>
      </c>
      <c r="O1680" s="211">
        <f>IFERROR(
  IF(LOOKUP(2,1/($R$16:$R1680&lt;&gt;""),$R$16:$R1680)="12.2026",
    VLOOKUP(LOOKUP(2,1/($B$16:$B1680&lt;&gt;""),$B$16:$B1680), [1]Лист1!$C$12:$D$1205, 2, 0),
  IF(LOOKUP(2,1/($R$16:$R1680&lt;&gt;""),$R$16:$R1680)="12.2027",
    VLOOKUP(LOOKUP(2,1/($B$16:$B1680&lt;&gt;""),$B$16:$B1680), [1]Лист1!$C$1209:$D$2016, 2, 0),
  IF(LOOKUP(2,1/($R$16:$R1680&lt;&gt;""),$R$16:$R1680)="12.2028",
    VLOOKUP(LOOKUP(2,1/($B$16:$B1680&lt;&gt;""),$B$16:$B1680), [1]Лист1!$C$2020:$D$2907, 2, 0),
  ""))), "")</f>
        <v>27697.97</v>
      </c>
      <c r="P1680" s="211">
        <f t="shared" si="547"/>
        <v>9.639004986897648</v>
      </c>
      <c r="Q1680" s="211">
        <v>9673</v>
      </c>
      <c r="R1680" s="218" t="s">
        <v>565</v>
      </c>
    </row>
    <row r="1681" spans="1:21" s="21" customFormat="1" ht="30" customHeight="1" x14ac:dyDescent="0.25">
      <c r="A1681" s="212">
        <f>IF(B1681&lt;&gt;"",MAX(A$1:A1680)+1,"")</f>
        <v>1519</v>
      </c>
      <c r="B1681" s="223" t="s">
        <v>1541</v>
      </c>
      <c r="C1681" s="213">
        <v>1973</v>
      </c>
      <c r="D1681" s="212" t="s">
        <v>1844</v>
      </c>
      <c r="E1681" s="213" t="s">
        <v>16</v>
      </c>
      <c r="F1681" s="210">
        <v>5</v>
      </c>
      <c r="G1681" s="210">
        <v>4</v>
      </c>
      <c r="H1681" s="211">
        <v>5785</v>
      </c>
      <c r="I1681" s="211">
        <v>0</v>
      </c>
      <c r="J1681" s="211">
        <v>2529</v>
      </c>
      <c r="K1681" s="211">
        <f t="shared" si="546"/>
        <v>42282125</v>
      </c>
      <c r="L1681" s="211">
        <v>0</v>
      </c>
      <c r="M1681" s="211">
        <v>0</v>
      </c>
      <c r="N1681" s="211">
        <v>0</v>
      </c>
      <c r="O1681" s="211">
        <f>IFERROR(
  IF(LOOKUP(2,1/($R$16:$R1681&lt;&gt;""),$R$16:$R1681)="12.2026",
    VLOOKUP(LOOKUP(2,1/($B$16:$B1681&lt;&gt;""),$B$16:$B1681), [1]Лист1!$C$12:$D$1205, 2, 0),
  IF(LOOKUP(2,1/($R$16:$R1681&lt;&gt;""),$R$16:$R1681)="12.2027",
    VLOOKUP(LOOKUP(2,1/($B$16:$B1681&lt;&gt;""),$B$16:$B1681), [1]Лист1!$C$1209:$D$2016, 2, 0),
  IF(LOOKUP(2,1/($R$16:$R1681&lt;&gt;""),$R$16:$R1681)="12.2028",
    VLOOKUP(LOOKUP(2,1/($B$16:$B1681&lt;&gt;""),$B$16:$B1681), [1]Лист1!$C$2020:$D$2907, 2, 0),
  ""))), "")</f>
        <v>42282125</v>
      </c>
      <c r="P1681" s="211">
        <f t="shared" si="547"/>
        <v>7308.9239412273118</v>
      </c>
      <c r="Q1681" s="211">
        <v>9673</v>
      </c>
      <c r="R1681" s="218" t="s">
        <v>563</v>
      </c>
      <c r="S1681" s="38"/>
      <c r="T1681" s="20"/>
      <c r="U1681" s="20"/>
    </row>
    <row r="1682" spans="1:21" s="33" customFormat="1" ht="30" customHeight="1" x14ac:dyDescent="0.25">
      <c r="A1682" s="212">
        <f>IF(B1682&lt;&gt;"",MAX(A$1:A1681)+1,"")</f>
        <v>1520</v>
      </c>
      <c r="B1682" s="223" t="s">
        <v>2178</v>
      </c>
      <c r="C1682" s="210">
        <v>2002</v>
      </c>
      <c r="D1682" s="212" t="s">
        <v>1844</v>
      </c>
      <c r="E1682" s="210" t="s">
        <v>16</v>
      </c>
      <c r="F1682" s="210">
        <v>10</v>
      </c>
      <c r="G1682" s="210">
        <v>3</v>
      </c>
      <c r="H1682" s="211">
        <v>8634.7999999999993</v>
      </c>
      <c r="I1682" s="211">
        <v>0</v>
      </c>
      <c r="J1682" s="211">
        <v>7787.1</v>
      </c>
      <c r="K1682" s="211">
        <f t="shared" si="546"/>
        <v>10805000</v>
      </c>
      <c r="L1682" s="211">
        <v>0</v>
      </c>
      <c r="M1682" s="211">
        <v>0</v>
      </c>
      <c r="N1682" s="211">
        <v>0</v>
      </c>
      <c r="O1682" s="211">
        <f>IFERROR(
  IF(LOOKUP(2,1/($R$16:$R1682&lt;&gt;""),$R$16:$R1682)="12.2026",
    VLOOKUP(LOOKUP(2,1/($B$16:$B1682&lt;&gt;""),$B$16:$B1682), [1]Лист1!$C$12:$D$1205, 2, 0),
  IF(LOOKUP(2,1/($R$16:$R1682&lt;&gt;""),$R$16:$R1682)="12.2027",
    VLOOKUP(LOOKUP(2,1/($B$16:$B1682&lt;&gt;""),$B$16:$B1682), [1]Лист1!$C$1209:$D$2016, 2, 0),
  IF(LOOKUP(2,1/($R$16:$R1682&lt;&gt;""),$R$16:$R1682)="12.2028",
    VLOOKUP(LOOKUP(2,1/($B$16:$B1682&lt;&gt;""),$B$16:$B1682), [1]Лист1!$C$2020:$D$2907, 2, 0),
  ""))), "")</f>
        <v>10805000</v>
      </c>
      <c r="P1682" s="211">
        <f t="shared" si="547"/>
        <v>1251.3318200768983</v>
      </c>
      <c r="Q1682" s="211">
        <v>9673</v>
      </c>
      <c r="R1682" s="218" t="s">
        <v>564</v>
      </c>
      <c r="S1682" s="32"/>
      <c r="T1682" s="32"/>
      <c r="U1682" s="32"/>
    </row>
    <row r="1683" spans="1:21" s="21" customFormat="1" ht="30" customHeight="1" x14ac:dyDescent="0.25">
      <c r="A1683" s="212">
        <f>IF(B1683&lt;&gt;"",MAX(A$1:A1682)+1,"")</f>
        <v>1521</v>
      </c>
      <c r="B1683" s="223" t="s">
        <v>2036</v>
      </c>
      <c r="C1683" s="213">
        <v>1993</v>
      </c>
      <c r="D1683" s="212" t="s">
        <v>1844</v>
      </c>
      <c r="E1683" s="213" t="s">
        <v>16</v>
      </c>
      <c r="F1683" s="210">
        <v>9</v>
      </c>
      <c r="G1683" s="210">
        <v>1</v>
      </c>
      <c r="H1683" s="211">
        <v>2585.1</v>
      </c>
      <c r="I1683" s="211">
        <v>0</v>
      </c>
      <c r="J1683" s="211">
        <v>1992.84</v>
      </c>
      <c r="K1683" s="211">
        <f t="shared" si="546"/>
        <v>3719503.08</v>
      </c>
      <c r="L1683" s="211">
        <v>0</v>
      </c>
      <c r="M1683" s="211">
        <v>0</v>
      </c>
      <c r="N1683" s="211">
        <v>0</v>
      </c>
      <c r="O1683" s="211">
        <f>IFERROR(
  IF(LOOKUP(2,1/($R$16:$R1683&lt;&gt;""),$R$16:$R1683)="12.2026",
    VLOOKUP(LOOKUP(2,1/($B$16:$B1683&lt;&gt;""),$B$16:$B1683), [1]Лист1!$C$12:$D$1205, 2, 0),
  IF(LOOKUP(2,1/($R$16:$R1683&lt;&gt;""),$R$16:$R1683)="12.2027",
    VLOOKUP(LOOKUP(2,1/($B$16:$B1683&lt;&gt;""),$B$16:$B1683), [1]Лист1!$C$1209:$D$2016, 2, 0),
  IF(LOOKUP(2,1/($R$16:$R1683&lt;&gt;""),$R$16:$R1683)="12.2028",
    VLOOKUP(LOOKUP(2,1/($B$16:$B1683&lt;&gt;""),$B$16:$B1683), [1]Лист1!$C$2020:$D$2907, 2, 0),
  ""))), "")</f>
        <v>3719503.08</v>
      </c>
      <c r="P1683" s="211">
        <f t="shared" si="547"/>
        <v>1438.8236741325288</v>
      </c>
      <c r="Q1683" s="211">
        <v>9673</v>
      </c>
      <c r="R1683" s="218" t="s">
        <v>563</v>
      </c>
      <c r="S1683" s="38"/>
      <c r="T1683" s="20"/>
      <c r="U1683" s="20"/>
    </row>
    <row r="1684" spans="1:21" s="21" customFormat="1" ht="30" customHeight="1" x14ac:dyDescent="0.25">
      <c r="A1684" s="212">
        <f>IF(B1684&lt;&gt;"",MAX(A$1:A1683)+1,"")</f>
        <v>1522</v>
      </c>
      <c r="B1684" s="223" t="s">
        <v>1209</v>
      </c>
      <c r="C1684" s="213">
        <v>1952</v>
      </c>
      <c r="D1684" s="212" t="s">
        <v>1844</v>
      </c>
      <c r="E1684" s="213" t="s">
        <v>16</v>
      </c>
      <c r="F1684" s="210">
        <v>2</v>
      </c>
      <c r="G1684" s="210">
        <v>2</v>
      </c>
      <c r="H1684" s="211">
        <v>745.83</v>
      </c>
      <c r="I1684" s="211">
        <v>0</v>
      </c>
      <c r="J1684" s="211">
        <v>675.17</v>
      </c>
      <c r="K1684" s="211">
        <f t="shared" si="546"/>
        <v>15489.91</v>
      </c>
      <c r="L1684" s="211">
        <v>0</v>
      </c>
      <c r="M1684" s="211">
        <v>0</v>
      </c>
      <c r="N1684" s="211">
        <v>0</v>
      </c>
      <c r="O1684" s="211">
        <f>IFERROR(
  IF(LOOKUP(2,1/($R$16:$R1684&lt;&gt;""),$R$16:$R1684)="12.2026",
    VLOOKUP(LOOKUP(2,1/($B$16:$B1684&lt;&gt;""),$B$16:$B1684), [1]Лист1!$C$12:$D$1205, 2, 0),
  IF(LOOKUP(2,1/($R$16:$R1684&lt;&gt;""),$R$16:$R1684)="12.2027",
    VLOOKUP(LOOKUP(2,1/($B$16:$B1684&lt;&gt;""),$B$16:$B1684), [1]Лист1!$C$1209:$D$2016, 2, 0),
  IF(LOOKUP(2,1/($R$16:$R1684&lt;&gt;""),$R$16:$R1684)="12.2028",
    VLOOKUP(LOOKUP(2,1/($B$16:$B1684&lt;&gt;""),$B$16:$B1684), [1]Лист1!$C$2020:$D$2907, 2, 0),
  ""))), "")</f>
        <v>15489.91</v>
      </c>
      <c r="P1684" s="211">
        <f t="shared" si="547"/>
        <v>20.768687234356353</v>
      </c>
      <c r="Q1684" s="211">
        <v>9673</v>
      </c>
      <c r="R1684" s="218" t="s">
        <v>565</v>
      </c>
      <c r="S1684" s="38"/>
      <c r="T1684" s="20"/>
      <c r="U1684" s="20"/>
    </row>
    <row r="1685" spans="1:21" s="21" customFormat="1" ht="30" customHeight="1" x14ac:dyDescent="0.25">
      <c r="A1685" s="212">
        <f>IF(B1685&lt;&gt;"",MAX(A$1:A1684)+1,"")</f>
        <v>1523</v>
      </c>
      <c r="B1685" s="223" t="s">
        <v>1210</v>
      </c>
      <c r="C1685" s="213">
        <v>1952</v>
      </c>
      <c r="D1685" s="212" t="s">
        <v>1844</v>
      </c>
      <c r="E1685" s="213" t="s">
        <v>16</v>
      </c>
      <c r="F1685" s="210">
        <v>3</v>
      </c>
      <c r="G1685" s="210">
        <v>3</v>
      </c>
      <c r="H1685" s="211">
        <v>1522.98</v>
      </c>
      <c r="I1685" s="211">
        <v>0</v>
      </c>
      <c r="J1685" s="211">
        <v>832.65</v>
      </c>
      <c r="K1685" s="211">
        <f t="shared" si="546"/>
        <v>21636.66</v>
      </c>
      <c r="L1685" s="211">
        <v>0</v>
      </c>
      <c r="M1685" s="211">
        <v>0</v>
      </c>
      <c r="N1685" s="211">
        <v>0</v>
      </c>
      <c r="O1685" s="211">
        <f>IFERROR(
  IF(LOOKUP(2,1/($R$16:$R1685&lt;&gt;""),$R$16:$R1685)="12.2026",
    VLOOKUP(LOOKUP(2,1/($B$16:$B1685&lt;&gt;""),$B$16:$B1685), [1]Лист1!$C$12:$D$1205, 2, 0),
  IF(LOOKUP(2,1/($R$16:$R1685&lt;&gt;""),$R$16:$R1685)="12.2027",
    VLOOKUP(LOOKUP(2,1/($B$16:$B1685&lt;&gt;""),$B$16:$B1685), [1]Лист1!$C$1209:$D$2016, 2, 0),
  IF(LOOKUP(2,1/($R$16:$R1685&lt;&gt;""),$R$16:$R1685)="12.2028",
    VLOOKUP(LOOKUP(2,1/($B$16:$B1685&lt;&gt;""),$B$16:$B1685), [1]Лист1!$C$2020:$D$2907, 2, 0),
  ""))), "")</f>
        <v>21636.66</v>
      </c>
      <c r="P1685" s="211">
        <f t="shared" si="547"/>
        <v>14.206791947366348</v>
      </c>
      <c r="Q1685" s="211">
        <v>9673</v>
      </c>
      <c r="R1685" s="218" t="s">
        <v>565</v>
      </c>
      <c r="S1685" s="38"/>
      <c r="T1685" s="20"/>
      <c r="U1685" s="20"/>
    </row>
    <row r="1686" spans="1:21" s="21" customFormat="1" ht="30" customHeight="1" x14ac:dyDescent="0.25">
      <c r="A1686" s="212">
        <f>IF(B1686&lt;&gt;"",MAX(A$1:A1685)+1,"")</f>
        <v>1524</v>
      </c>
      <c r="B1686" s="223" t="s">
        <v>1211</v>
      </c>
      <c r="C1686" s="213">
        <v>1952</v>
      </c>
      <c r="D1686" s="212" t="s">
        <v>1844</v>
      </c>
      <c r="E1686" s="213" t="s">
        <v>16</v>
      </c>
      <c r="F1686" s="210">
        <v>2</v>
      </c>
      <c r="G1686" s="210">
        <v>2</v>
      </c>
      <c r="H1686" s="211">
        <v>755.2</v>
      </c>
      <c r="I1686" s="211">
        <v>0</v>
      </c>
      <c r="J1686" s="211">
        <v>729.02</v>
      </c>
      <c r="K1686" s="211">
        <f t="shared" si="546"/>
        <v>18414.099999999999</v>
      </c>
      <c r="L1686" s="211">
        <v>0</v>
      </c>
      <c r="M1686" s="211">
        <v>0</v>
      </c>
      <c r="N1686" s="211">
        <v>0</v>
      </c>
      <c r="O1686" s="211">
        <f>IFERROR(
  IF(LOOKUP(2,1/($R$16:$R1686&lt;&gt;""),$R$16:$R1686)="12.2026",
    VLOOKUP(LOOKUP(2,1/($B$16:$B1686&lt;&gt;""),$B$16:$B1686), [1]Лист1!$C$12:$D$1205, 2, 0),
  IF(LOOKUP(2,1/($R$16:$R1686&lt;&gt;""),$R$16:$R1686)="12.2027",
    VLOOKUP(LOOKUP(2,1/($B$16:$B1686&lt;&gt;""),$B$16:$B1686), [1]Лист1!$C$1209:$D$2016, 2, 0),
  IF(LOOKUP(2,1/($R$16:$R1686&lt;&gt;""),$R$16:$R1686)="12.2028",
    VLOOKUP(LOOKUP(2,1/($B$16:$B1686&lt;&gt;""),$B$16:$B1686), [1]Лист1!$C$2020:$D$2907, 2, 0),
  ""))), "")</f>
        <v>18414.099999999999</v>
      </c>
      <c r="P1686" s="211">
        <f t="shared" si="547"/>
        <v>24.38307733050847</v>
      </c>
      <c r="Q1686" s="211">
        <v>9673</v>
      </c>
      <c r="R1686" s="218" t="s">
        <v>565</v>
      </c>
      <c r="S1686" s="38"/>
      <c r="T1686" s="20"/>
      <c r="U1686" s="20"/>
    </row>
    <row r="1687" spans="1:21" ht="30" customHeight="1" x14ac:dyDescent="0.25">
      <c r="A1687" s="212">
        <f>IF(B1687&lt;&gt;"",MAX(A$1:A1686)+1,"")</f>
        <v>1525</v>
      </c>
      <c r="B1687" s="223" t="s">
        <v>1212</v>
      </c>
      <c r="C1687" s="213">
        <v>1953</v>
      </c>
      <c r="D1687" s="212" t="s">
        <v>1844</v>
      </c>
      <c r="E1687" s="213" t="s">
        <v>16</v>
      </c>
      <c r="F1687" s="210">
        <v>2</v>
      </c>
      <c r="G1687" s="210">
        <v>3</v>
      </c>
      <c r="H1687" s="211">
        <v>2211.8200000000002</v>
      </c>
      <c r="I1687" s="211">
        <v>0</v>
      </c>
      <c r="J1687" s="211">
        <v>669.59</v>
      </c>
      <c r="K1687" s="211">
        <f t="shared" si="546"/>
        <v>30347.65</v>
      </c>
      <c r="L1687" s="211">
        <v>0</v>
      </c>
      <c r="M1687" s="211">
        <v>0</v>
      </c>
      <c r="N1687" s="211">
        <v>0</v>
      </c>
      <c r="O1687" s="211">
        <f>IFERROR(
  IF(LOOKUP(2,1/($R$16:$R1687&lt;&gt;""),$R$16:$R1687)="12.2026",
    VLOOKUP(LOOKUP(2,1/($B$16:$B1687&lt;&gt;""),$B$16:$B1687), [1]Лист1!$C$12:$D$1205, 2, 0),
  IF(LOOKUP(2,1/($R$16:$R1687&lt;&gt;""),$R$16:$R1687)="12.2027",
    VLOOKUP(LOOKUP(2,1/($B$16:$B1687&lt;&gt;""),$B$16:$B1687), [1]Лист1!$C$1209:$D$2016, 2, 0),
  IF(LOOKUP(2,1/($R$16:$R1687&lt;&gt;""),$R$16:$R1687)="12.2028",
    VLOOKUP(LOOKUP(2,1/($B$16:$B1687&lt;&gt;""),$B$16:$B1687), [1]Лист1!$C$2020:$D$2907, 2, 0),
  ""))), "")</f>
        <v>30347.65</v>
      </c>
      <c r="P1687" s="211">
        <f t="shared" si="547"/>
        <v>13.720668951361322</v>
      </c>
      <c r="Q1687" s="211">
        <v>9673</v>
      </c>
      <c r="R1687" s="218" t="s">
        <v>565</v>
      </c>
    </row>
    <row r="1688" spans="1:21" ht="30" customHeight="1" x14ac:dyDescent="0.25">
      <c r="A1688" s="212">
        <f>IF(B1688&lt;&gt;"",MAX(A$1:A1687)+1,"")</f>
        <v>1526</v>
      </c>
      <c r="B1688" s="223" t="s">
        <v>1213</v>
      </c>
      <c r="C1688" s="213">
        <v>1953</v>
      </c>
      <c r="D1688" s="212" t="s">
        <v>1844</v>
      </c>
      <c r="E1688" s="213" t="s">
        <v>16</v>
      </c>
      <c r="F1688" s="210">
        <v>2</v>
      </c>
      <c r="G1688" s="210">
        <v>3</v>
      </c>
      <c r="H1688" s="211">
        <v>1273.7</v>
      </c>
      <c r="I1688" s="211">
        <v>0</v>
      </c>
      <c r="J1688" s="211">
        <v>812.1</v>
      </c>
      <c r="K1688" s="211">
        <f t="shared" si="546"/>
        <v>16601.66</v>
      </c>
      <c r="L1688" s="211">
        <v>0</v>
      </c>
      <c r="M1688" s="211">
        <v>0</v>
      </c>
      <c r="N1688" s="211">
        <v>0</v>
      </c>
      <c r="O1688" s="211">
        <f>IFERROR(
  IF(LOOKUP(2,1/($R$16:$R1688&lt;&gt;""),$R$16:$R1688)="12.2026",
    VLOOKUP(LOOKUP(2,1/($B$16:$B1688&lt;&gt;""),$B$16:$B1688), [1]Лист1!$C$12:$D$1205, 2, 0),
  IF(LOOKUP(2,1/($R$16:$R1688&lt;&gt;""),$R$16:$R1688)="12.2027",
    VLOOKUP(LOOKUP(2,1/($B$16:$B1688&lt;&gt;""),$B$16:$B1688), [1]Лист1!$C$1209:$D$2016, 2, 0),
  IF(LOOKUP(2,1/($R$16:$R1688&lt;&gt;""),$R$16:$R1688)="12.2028",
    VLOOKUP(LOOKUP(2,1/($B$16:$B1688&lt;&gt;""),$B$16:$B1688), [1]Лист1!$C$2020:$D$2907, 2, 0),
  ""))), "")</f>
        <v>16601.66</v>
      </c>
      <c r="P1688" s="211">
        <f t="shared" si="547"/>
        <v>13.034199576038313</v>
      </c>
      <c r="Q1688" s="211">
        <v>9673</v>
      </c>
      <c r="R1688" s="218" t="s">
        <v>565</v>
      </c>
      <c r="S1688" s="49"/>
      <c r="T1688" s="49"/>
      <c r="U1688" s="49"/>
    </row>
    <row r="1689" spans="1:21" s="21" customFormat="1" ht="30" customHeight="1" x14ac:dyDescent="0.25">
      <c r="A1689" s="212">
        <f>IF(B1689&lt;&gt;"",MAX(A$1:A1688)+1,"")</f>
        <v>1527</v>
      </c>
      <c r="B1689" s="223" t="s">
        <v>1214</v>
      </c>
      <c r="C1689" s="213">
        <v>1953</v>
      </c>
      <c r="D1689" s="212" t="s">
        <v>1844</v>
      </c>
      <c r="E1689" s="213" t="s">
        <v>16</v>
      </c>
      <c r="F1689" s="210">
        <v>2</v>
      </c>
      <c r="G1689" s="210">
        <v>3</v>
      </c>
      <c r="H1689" s="211">
        <v>2340.7399999999998</v>
      </c>
      <c r="I1689" s="211">
        <v>0</v>
      </c>
      <c r="J1689" s="211">
        <v>898.53</v>
      </c>
      <c r="K1689" s="211">
        <f t="shared" si="546"/>
        <v>21538.42</v>
      </c>
      <c r="L1689" s="211">
        <v>0</v>
      </c>
      <c r="M1689" s="211">
        <v>0</v>
      </c>
      <c r="N1689" s="211">
        <v>0</v>
      </c>
      <c r="O1689" s="211">
        <f>IFERROR(
  IF(LOOKUP(2,1/($R$16:$R1689&lt;&gt;""),$R$16:$R1689)="12.2026",
    VLOOKUP(LOOKUP(2,1/($B$16:$B1689&lt;&gt;""),$B$16:$B1689), [1]Лист1!$C$12:$D$1205, 2, 0),
  IF(LOOKUP(2,1/($R$16:$R1689&lt;&gt;""),$R$16:$R1689)="12.2027",
    VLOOKUP(LOOKUP(2,1/($B$16:$B1689&lt;&gt;""),$B$16:$B1689), [1]Лист1!$C$1209:$D$2016, 2, 0),
  IF(LOOKUP(2,1/($R$16:$R1689&lt;&gt;""),$R$16:$R1689)="12.2028",
    VLOOKUP(LOOKUP(2,1/($B$16:$B1689&lt;&gt;""),$B$16:$B1689), [1]Лист1!$C$2020:$D$2907, 2, 0),
  ""))), "")</f>
        <v>21538.42</v>
      </c>
      <c r="P1689" s="211">
        <f t="shared" si="547"/>
        <v>9.2015431017541456</v>
      </c>
      <c r="Q1689" s="211">
        <v>9673</v>
      </c>
      <c r="R1689" s="218" t="s">
        <v>565</v>
      </c>
      <c r="S1689" s="38"/>
      <c r="T1689" s="20"/>
      <c r="U1689" s="20"/>
    </row>
    <row r="1690" spans="1:21" s="33" customFormat="1" ht="30" customHeight="1" x14ac:dyDescent="0.25">
      <c r="A1690" s="212">
        <f>IF(B1690&lt;&gt;"",MAX(A$1:A1689)+1,"")</f>
        <v>1528</v>
      </c>
      <c r="B1690" s="223" t="s">
        <v>2179</v>
      </c>
      <c r="C1690" s="210">
        <v>2005</v>
      </c>
      <c r="D1690" s="212" t="s">
        <v>1844</v>
      </c>
      <c r="E1690" s="210" t="s">
        <v>16</v>
      </c>
      <c r="F1690" s="210">
        <v>10</v>
      </c>
      <c r="G1690" s="210">
        <v>6</v>
      </c>
      <c r="H1690" s="211">
        <v>15294.7</v>
      </c>
      <c r="I1690" s="211">
        <v>357.8</v>
      </c>
      <c r="J1690" s="211">
        <v>13638.8</v>
      </c>
      <c r="K1690" s="211">
        <f t="shared" si="546"/>
        <v>14340000</v>
      </c>
      <c r="L1690" s="211">
        <v>0</v>
      </c>
      <c r="M1690" s="211">
        <v>0</v>
      </c>
      <c r="N1690" s="211">
        <v>0</v>
      </c>
      <c r="O1690" s="211">
        <f>IFERROR(
  IF(LOOKUP(2,1/($R$16:$R1690&lt;&gt;""),$R$16:$R1690)="12.2026",
    VLOOKUP(LOOKUP(2,1/($B$16:$B1690&lt;&gt;""),$B$16:$B1690), [1]Лист1!$C$12:$D$1205, 2, 0),
  IF(LOOKUP(2,1/($R$16:$R1690&lt;&gt;""),$R$16:$R1690)="12.2027",
    VLOOKUP(LOOKUP(2,1/($B$16:$B1690&lt;&gt;""),$B$16:$B1690), [1]Лист1!$C$1209:$D$2016, 2, 0),
  IF(LOOKUP(2,1/($R$16:$R1690&lt;&gt;""),$R$16:$R1690)="12.2028",
    VLOOKUP(LOOKUP(2,1/($B$16:$B1690&lt;&gt;""),$B$16:$B1690), [1]Лист1!$C$2020:$D$2907, 2, 0),
  ""))), "")</f>
        <v>14340000</v>
      </c>
      <c r="P1690" s="211">
        <f t="shared" si="547"/>
        <v>937.57968446586062</v>
      </c>
      <c r="Q1690" s="211">
        <v>9673</v>
      </c>
      <c r="R1690" s="30" t="s">
        <v>565</v>
      </c>
      <c r="S1690" s="32"/>
      <c r="T1690" s="32"/>
      <c r="U1690" s="32"/>
    </row>
    <row r="1691" spans="1:21" ht="30" customHeight="1" x14ac:dyDescent="0.25">
      <c r="A1691" s="309">
        <f>IF(B1691&lt;&gt;"",MAX(A$1:A1690)+1,"")</f>
        <v>1529</v>
      </c>
      <c r="B1691" s="317" t="s">
        <v>228</v>
      </c>
      <c r="C1691" s="313">
        <v>1967</v>
      </c>
      <c r="D1691" s="309" t="s">
        <v>1844</v>
      </c>
      <c r="E1691" s="313" t="s">
        <v>16</v>
      </c>
      <c r="F1691" s="307">
        <v>5</v>
      </c>
      <c r="G1691" s="307">
        <v>8</v>
      </c>
      <c r="H1691" s="311">
        <v>8264.2000000000007</v>
      </c>
      <c r="I1691" s="311">
        <v>0</v>
      </c>
      <c r="J1691" s="311">
        <v>4960.7</v>
      </c>
      <c r="K1691" s="211">
        <f t="shared" ref="K1691" si="548">SUM(L1691:O1691)</f>
        <v>7402320</v>
      </c>
      <c r="L1691" s="211">
        <v>0</v>
      </c>
      <c r="M1691" s="211">
        <v>0</v>
      </c>
      <c r="N1691" s="211">
        <v>0</v>
      </c>
      <c r="O1691" s="211">
        <f>IFERROR(
  IF(LOOKUP(2,1/($R$16:$R1691&lt;&gt;""),$R$16:$R1691)="12.2026",
    VLOOKUP(LOOKUP(2,1/($B$16:$B1691&lt;&gt;""),$B$16:$B1691), [1]Лист1!$C$12:$D$1205, 2, 0),
  IF(LOOKUP(2,1/($R$16:$R1691&lt;&gt;""),$R$16:$R1691)="12.2027",
    VLOOKUP(LOOKUP(2,1/($B$16:$B1691&lt;&gt;""),$B$16:$B1691), [1]Лист1!$C$1209:$D$2016, 2, 0),
  IF(LOOKUP(2,1/($R$16:$R1691&lt;&gt;""),$R$16:$R1691)="12.2028",
    VLOOKUP(LOOKUP(2,1/($B$16:$B1691&lt;&gt;""),$B$16:$B1691), [1]Лист1!$C$2020:$D$2907, 2, 0),
  ""))), "")</f>
        <v>7402320</v>
      </c>
      <c r="P1691" s="211">
        <f t="shared" ref="P1691:P1716" si="549">K1691/H1691</f>
        <v>895.70920355267288</v>
      </c>
      <c r="Q1691" s="211">
        <v>9673</v>
      </c>
      <c r="R1691" s="218" t="s">
        <v>565</v>
      </c>
    </row>
    <row r="1692" spans="1:21" ht="30" customHeight="1" x14ac:dyDescent="0.25">
      <c r="A1692" s="310"/>
      <c r="B1692" s="318"/>
      <c r="C1692" s="314"/>
      <c r="D1692" s="310"/>
      <c r="E1692" s="314"/>
      <c r="F1692" s="308"/>
      <c r="G1692" s="308"/>
      <c r="H1692" s="312"/>
      <c r="I1692" s="312"/>
      <c r="J1692" s="312"/>
      <c r="K1692" s="211">
        <f t="shared" ref="K1692" si="550">SUM(L1692:O1692)</f>
        <v>51937809</v>
      </c>
      <c r="L1692" s="211">
        <v>0</v>
      </c>
      <c r="M1692" s="211">
        <v>0</v>
      </c>
      <c r="N1692" s="211">
        <v>0</v>
      </c>
      <c r="O1692" s="211">
        <f>IFERROR(
  IF(LOOKUP(2,1/($R$16:$R1692&lt;&gt;""),$R$16:$R1692)="12.2026",
    VLOOKUP(LOOKUP(2,1/($B$16:$B1692&lt;&gt;""),$B$16:$B1692), [1]Лист1!$C$12:$D$1205, 2, 0),
  IF(LOOKUP(2,1/($R$16:$R1692&lt;&gt;""),$R$16:$R1692)="12.2027",
    VLOOKUP(LOOKUP(2,1/($B$16:$B1692&lt;&gt;""),$B$16:$B1692), [1]Лист1!$C$1209:$D$2016, 2, 0),
  IF(LOOKUP(2,1/($R$16:$R1692&lt;&gt;""),$R$16:$R1692)="12.2028",
    VLOOKUP(LOOKUP(2,1/($B$16:$B1692&lt;&gt;""),$B$16:$B1692), [1]Лист1!$C$2020:$D$2907, 2, 0),
  ""))), "")</f>
        <v>51937809</v>
      </c>
      <c r="P1692" s="211">
        <f>K1692/H1691</f>
        <v>6284.6747416567841</v>
      </c>
      <c r="Q1692" s="237">
        <v>9673</v>
      </c>
      <c r="R1692" s="218" t="s">
        <v>563</v>
      </c>
    </row>
    <row r="1693" spans="1:21" s="21" customFormat="1" ht="30" customHeight="1" x14ac:dyDescent="0.25">
      <c r="A1693" s="212">
        <f>IF(B1693&lt;&gt;"",MAX(A$1:A1692)+1,"")</f>
        <v>1530</v>
      </c>
      <c r="B1693" s="223" t="s">
        <v>1215</v>
      </c>
      <c r="C1693" s="56">
        <v>1959</v>
      </c>
      <c r="D1693" s="212" t="s">
        <v>1844</v>
      </c>
      <c r="E1693" s="213" t="s">
        <v>16</v>
      </c>
      <c r="F1693" s="210">
        <v>2</v>
      </c>
      <c r="G1693" s="210">
        <v>1</v>
      </c>
      <c r="H1693" s="211">
        <v>308.2</v>
      </c>
      <c r="I1693" s="211">
        <v>0</v>
      </c>
      <c r="J1693" s="211">
        <v>283.2</v>
      </c>
      <c r="K1693" s="211">
        <f t="shared" ref="K1693:K1707" si="551">SUM(L1693:O1693)</f>
        <v>13223.8</v>
      </c>
      <c r="L1693" s="211">
        <v>0</v>
      </c>
      <c r="M1693" s="211">
        <v>0</v>
      </c>
      <c r="N1693" s="211">
        <v>0</v>
      </c>
      <c r="O1693" s="211">
        <f>IFERROR(
  IF(LOOKUP(2,1/($R$16:$R1693&lt;&gt;""),$R$16:$R1693)="12.2026",
    VLOOKUP(LOOKUP(2,1/($B$16:$B1693&lt;&gt;""),$B$16:$B1693), [1]Лист1!$C$12:$D$1205, 2, 0),
  IF(LOOKUP(2,1/($R$16:$R1693&lt;&gt;""),$R$16:$R1693)="12.2027",
    VLOOKUP(LOOKUP(2,1/($B$16:$B1693&lt;&gt;""),$B$16:$B1693), [1]Лист1!$C$1209:$D$2016, 2, 0),
  IF(LOOKUP(2,1/($R$16:$R1693&lt;&gt;""),$R$16:$R1693)="12.2028",
    VLOOKUP(LOOKUP(2,1/($B$16:$B1693&lt;&gt;""),$B$16:$B1693), [1]Лист1!$C$2020:$D$2907, 2, 0),
  ""))), "")</f>
        <v>13223.8</v>
      </c>
      <c r="P1693" s="211">
        <f t="shared" si="549"/>
        <v>42.90655418559377</v>
      </c>
      <c r="Q1693" s="211">
        <v>9673</v>
      </c>
      <c r="R1693" s="218" t="s">
        <v>565</v>
      </c>
      <c r="S1693" s="38"/>
      <c r="T1693" s="20"/>
      <c r="U1693" s="20"/>
    </row>
    <row r="1694" spans="1:21" s="21" customFormat="1" ht="30" customHeight="1" x14ac:dyDescent="0.25">
      <c r="A1694" s="212">
        <f>IF(B1694&lt;&gt;"",MAX(A$1:A1693)+1,"")</f>
        <v>1531</v>
      </c>
      <c r="B1694" s="223" t="s">
        <v>1216</v>
      </c>
      <c r="C1694" s="213">
        <v>1953</v>
      </c>
      <c r="D1694" s="212" t="s">
        <v>1844</v>
      </c>
      <c r="E1694" s="213" t="s">
        <v>16</v>
      </c>
      <c r="F1694" s="210">
        <v>2</v>
      </c>
      <c r="G1694" s="210">
        <v>3</v>
      </c>
      <c r="H1694" s="211">
        <v>2312.34</v>
      </c>
      <c r="I1694" s="211">
        <v>0</v>
      </c>
      <c r="J1694" s="211">
        <v>938.64</v>
      </c>
      <c r="K1694" s="211">
        <f t="shared" si="551"/>
        <v>20895.599999999999</v>
      </c>
      <c r="L1694" s="211">
        <v>0</v>
      </c>
      <c r="M1694" s="211">
        <v>0</v>
      </c>
      <c r="N1694" s="211">
        <v>0</v>
      </c>
      <c r="O1694" s="211">
        <f>IFERROR(
  IF(LOOKUP(2,1/($R$16:$R1694&lt;&gt;""),$R$16:$R1694)="12.2026",
    VLOOKUP(LOOKUP(2,1/($B$16:$B1694&lt;&gt;""),$B$16:$B1694), [1]Лист1!$C$12:$D$1205, 2, 0),
  IF(LOOKUP(2,1/($R$16:$R1694&lt;&gt;""),$R$16:$R1694)="12.2027",
    VLOOKUP(LOOKUP(2,1/($B$16:$B1694&lt;&gt;""),$B$16:$B1694), [1]Лист1!$C$1209:$D$2016, 2, 0),
  IF(LOOKUP(2,1/($R$16:$R1694&lt;&gt;""),$R$16:$R1694)="12.2028",
    VLOOKUP(LOOKUP(2,1/($B$16:$B1694&lt;&gt;""),$B$16:$B1694), [1]Лист1!$C$2020:$D$2907, 2, 0),
  ""))), "")</f>
        <v>20895.599999999999</v>
      </c>
      <c r="P1694" s="211">
        <f t="shared" ref="P1694:P1707" si="552">K1694/H1694</f>
        <v>9.0365603674200141</v>
      </c>
      <c r="Q1694" s="211">
        <v>9673</v>
      </c>
      <c r="R1694" s="218" t="s">
        <v>565</v>
      </c>
      <c r="S1694" s="38"/>
      <c r="T1694" s="20"/>
      <c r="U1694" s="20"/>
    </row>
    <row r="1695" spans="1:21" ht="30" customHeight="1" x14ac:dyDescent="0.25">
      <c r="A1695" s="212">
        <f>IF(B1695&lt;&gt;"",MAX(A$1:A1694)+1,"")</f>
        <v>1532</v>
      </c>
      <c r="B1695" s="223" t="s">
        <v>1217</v>
      </c>
      <c r="C1695" s="56">
        <v>1958</v>
      </c>
      <c r="D1695" s="212" t="s">
        <v>1844</v>
      </c>
      <c r="E1695" s="213" t="s">
        <v>16</v>
      </c>
      <c r="F1695" s="210">
        <v>2</v>
      </c>
      <c r="G1695" s="210">
        <v>1</v>
      </c>
      <c r="H1695" s="211">
        <v>296.3</v>
      </c>
      <c r="I1695" s="211">
        <v>0</v>
      </c>
      <c r="J1695" s="211">
        <v>273.3</v>
      </c>
      <c r="K1695" s="211">
        <f t="shared" si="551"/>
        <v>13157.66</v>
      </c>
      <c r="L1695" s="211">
        <v>0</v>
      </c>
      <c r="M1695" s="211">
        <v>0</v>
      </c>
      <c r="N1695" s="211">
        <v>0</v>
      </c>
      <c r="O1695" s="211">
        <f>IFERROR(
  IF(LOOKUP(2,1/($R$16:$R1695&lt;&gt;""),$R$16:$R1695)="12.2026",
    VLOOKUP(LOOKUP(2,1/($B$16:$B1695&lt;&gt;""),$B$16:$B1695), [1]Лист1!$C$12:$D$1205, 2, 0),
  IF(LOOKUP(2,1/($R$16:$R1695&lt;&gt;""),$R$16:$R1695)="12.2027",
    VLOOKUP(LOOKUP(2,1/($B$16:$B1695&lt;&gt;""),$B$16:$B1695), [1]Лист1!$C$1209:$D$2016, 2, 0),
  IF(LOOKUP(2,1/($R$16:$R1695&lt;&gt;""),$R$16:$R1695)="12.2028",
    VLOOKUP(LOOKUP(2,1/($B$16:$B1695&lt;&gt;""),$B$16:$B1695), [1]Лист1!$C$2020:$D$2907, 2, 0),
  ""))), "")</f>
        <v>13157.66</v>
      </c>
      <c r="P1695" s="211">
        <f t="shared" si="552"/>
        <v>44.406547418157274</v>
      </c>
      <c r="Q1695" s="211">
        <v>9673</v>
      </c>
      <c r="R1695" s="218" t="s">
        <v>565</v>
      </c>
    </row>
    <row r="1696" spans="1:21" ht="30" customHeight="1" x14ac:dyDescent="0.25">
      <c r="A1696" s="212">
        <f>IF(B1696&lt;&gt;"",MAX(A$1:A1695)+1,"")</f>
        <v>1533</v>
      </c>
      <c r="B1696" s="223" t="s">
        <v>1218</v>
      </c>
      <c r="C1696" s="213">
        <v>1953</v>
      </c>
      <c r="D1696" s="212" t="s">
        <v>1844</v>
      </c>
      <c r="E1696" s="213" t="s">
        <v>16</v>
      </c>
      <c r="F1696" s="210">
        <v>2</v>
      </c>
      <c r="G1696" s="210">
        <v>2</v>
      </c>
      <c r="H1696" s="211">
        <v>1278.5899999999999</v>
      </c>
      <c r="I1696" s="211">
        <v>0</v>
      </c>
      <c r="J1696" s="211">
        <v>689.5</v>
      </c>
      <c r="K1696" s="211">
        <f t="shared" si="551"/>
        <v>16127.44</v>
      </c>
      <c r="L1696" s="211">
        <v>0</v>
      </c>
      <c r="M1696" s="211">
        <v>0</v>
      </c>
      <c r="N1696" s="211">
        <v>0</v>
      </c>
      <c r="O1696" s="211">
        <f>IFERROR(
  IF(LOOKUP(2,1/($R$16:$R1696&lt;&gt;""),$R$16:$R1696)="12.2026",
    VLOOKUP(LOOKUP(2,1/($B$16:$B1696&lt;&gt;""),$B$16:$B1696), [1]Лист1!$C$12:$D$1205, 2, 0),
  IF(LOOKUP(2,1/($R$16:$R1696&lt;&gt;""),$R$16:$R1696)="12.2027",
    VLOOKUP(LOOKUP(2,1/($B$16:$B1696&lt;&gt;""),$B$16:$B1696), [1]Лист1!$C$1209:$D$2016, 2, 0),
  IF(LOOKUP(2,1/($R$16:$R1696&lt;&gt;""),$R$16:$R1696)="12.2028",
    VLOOKUP(LOOKUP(2,1/($B$16:$B1696&lt;&gt;""),$B$16:$B1696), [1]Лист1!$C$2020:$D$2907, 2, 0),
  ""))), "")</f>
        <v>16127.44</v>
      </c>
      <c r="P1696" s="211">
        <f t="shared" si="552"/>
        <v>12.613457011238944</v>
      </c>
      <c r="Q1696" s="211">
        <v>9673</v>
      </c>
      <c r="R1696" s="218" t="s">
        <v>565</v>
      </c>
      <c r="S1696" s="49"/>
      <c r="T1696" s="49"/>
      <c r="U1696" s="49"/>
    </row>
    <row r="1697" spans="1:21" s="21" customFormat="1" ht="30" customHeight="1" x14ac:dyDescent="0.25">
      <c r="A1697" s="212">
        <f>IF(B1697&lt;&gt;"",MAX(A$1:A1696)+1,"")</f>
        <v>1534</v>
      </c>
      <c r="B1697" s="223" t="s">
        <v>1542</v>
      </c>
      <c r="C1697" s="213">
        <v>1971</v>
      </c>
      <c r="D1697" s="212" t="s">
        <v>1844</v>
      </c>
      <c r="E1697" s="213" t="s">
        <v>16</v>
      </c>
      <c r="F1697" s="210">
        <v>5</v>
      </c>
      <c r="G1697" s="210">
        <v>4</v>
      </c>
      <c r="H1697" s="211">
        <v>5130.5</v>
      </c>
      <c r="I1697" s="211">
        <v>38.799999999999997</v>
      </c>
      <c r="J1697" s="211">
        <v>3144.4</v>
      </c>
      <c r="K1697" s="211">
        <f t="shared" si="551"/>
        <v>40180597.5</v>
      </c>
      <c r="L1697" s="211">
        <v>0</v>
      </c>
      <c r="M1697" s="211">
        <v>0</v>
      </c>
      <c r="N1697" s="211">
        <v>0</v>
      </c>
      <c r="O1697" s="211">
        <f>IFERROR(
  IF(LOOKUP(2,1/($R$16:$R1697&lt;&gt;""),$R$16:$R1697)="12.2026",
    VLOOKUP(LOOKUP(2,1/($B$16:$B1697&lt;&gt;""),$B$16:$B1697), [1]Лист1!$C$12:$D$1205, 2, 0),
  IF(LOOKUP(2,1/($R$16:$R1697&lt;&gt;""),$R$16:$R1697)="12.2027",
    VLOOKUP(LOOKUP(2,1/($B$16:$B1697&lt;&gt;""),$B$16:$B1697), [1]Лист1!$C$1209:$D$2016, 2, 0),
  IF(LOOKUP(2,1/($R$16:$R1697&lt;&gt;""),$R$16:$R1697)="12.2028",
    VLOOKUP(LOOKUP(2,1/($B$16:$B1697&lt;&gt;""),$B$16:$B1697), [1]Лист1!$C$2020:$D$2907, 2, 0),
  ""))), "")</f>
        <v>40180597.5</v>
      </c>
      <c r="P1697" s="211">
        <f t="shared" si="552"/>
        <v>7831.7118214598968</v>
      </c>
      <c r="Q1697" s="211">
        <v>9673</v>
      </c>
      <c r="R1697" s="218" t="s">
        <v>563</v>
      </c>
      <c r="S1697" s="38"/>
      <c r="T1697" s="20"/>
      <c r="U1697" s="20"/>
    </row>
    <row r="1698" spans="1:21" s="21" customFormat="1" ht="30" customHeight="1" x14ac:dyDescent="0.25">
      <c r="A1698" s="212">
        <f>IF(B1698&lt;&gt;"",MAX(A$1:A1697)+1,"")</f>
        <v>1535</v>
      </c>
      <c r="B1698" s="223" t="s">
        <v>1219</v>
      </c>
      <c r="C1698" s="213">
        <v>1953</v>
      </c>
      <c r="D1698" s="212" t="s">
        <v>1844</v>
      </c>
      <c r="E1698" s="213" t="s">
        <v>16</v>
      </c>
      <c r="F1698" s="210">
        <v>2</v>
      </c>
      <c r="G1698" s="210">
        <v>3</v>
      </c>
      <c r="H1698" s="211">
        <v>1655.55</v>
      </c>
      <c r="I1698" s="211">
        <v>0</v>
      </c>
      <c r="J1698" s="211">
        <v>888</v>
      </c>
      <c r="K1698" s="211">
        <f t="shared" si="551"/>
        <v>21432.98</v>
      </c>
      <c r="L1698" s="211">
        <v>0</v>
      </c>
      <c r="M1698" s="211">
        <v>0</v>
      </c>
      <c r="N1698" s="211">
        <v>0</v>
      </c>
      <c r="O1698" s="211">
        <f>IFERROR(
  IF(LOOKUP(2,1/($R$16:$R1698&lt;&gt;""),$R$16:$R1698)="12.2026",
    VLOOKUP(LOOKUP(2,1/($B$16:$B1698&lt;&gt;""),$B$16:$B1698), [1]Лист1!$C$12:$D$1205, 2, 0),
  IF(LOOKUP(2,1/($R$16:$R1698&lt;&gt;""),$R$16:$R1698)="12.2027",
    VLOOKUP(LOOKUP(2,1/($B$16:$B1698&lt;&gt;""),$B$16:$B1698), [1]Лист1!$C$1209:$D$2016, 2, 0),
  IF(LOOKUP(2,1/($R$16:$R1698&lt;&gt;""),$R$16:$R1698)="12.2028",
    VLOOKUP(LOOKUP(2,1/($B$16:$B1698&lt;&gt;""),$B$16:$B1698), [1]Лист1!$C$2020:$D$2907, 2, 0),
  ""))), "")</f>
        <v>21432.98</v>
      </c>
      <c r="P1698" s="211">
        <f t="shared" si="552"/>
        <v>12.946138745432032</v>
      </c>
      <c r="Q1698" s="211">
        <v>9673</v>
      </c>
      <c r="R1698" s="218" t="s">
        <v>565</v>
      </c>
      <c r="S1698" s="38"/>
      <c r="T1698" s="20"/>
      <c r="U1698" s="20"/>
    </row>
    <row r="1699" spans="1:21" ht="30" customHeight="1" x14ac:dyDescent="0.25">
      <c r="A1699" s="212">
        <f>IF(B1699&lt;&gt;"",MAX(A$1:A1698)+1,"")</f>
        <v>1536</v>
      </c>
      <c r="B1699" s="223" t="s">
        <v>229</v>
      </c>
      <c r="C1699" s="213">
        <v>1964</v>
      </c>
      <c r="D1699" s="212" t="s">
        <v>1844</v>
      </c>
      <c r="E1699" s="213" t="s">
        <v>16</v>
      </c>
      <c r="F1699" s="210">
        <v>5</v>
      </c>
      <c r="G1699" s="210">
        <v>3</v>
      </c>
      <c r="H1699" s="211">
        <v>4404.8999999999996</v>
      </c>
      <c r="I1699" s="211">
        <v>657.4</v>
      </c>
      <c r="J1699" s="211">
        <v>2026.5</v>
      </c>
      <c r="K1699" s="211">
        <f t="shared" si="551"/>
        <v>18380604</v>
      </c>
      <c r="L1699" s="211">
        <v>0</v>
      </c>
      <c r="M1699" s="211">
        <v>0</v>
      </c>
      <c r="N1699" s="211">
        <v>0</v>
      </c>
      <c r="O1699" s="211">
        <f>IFERROR(
  IF(LOOKUP(2,1/($R$16:$R1699&lt;&gt;""),$R$16:$R1699)="12.2026",
    VLOOKUP(LOOKUP(2,1/($B$16:$B1699&lt;&gt;""),$B$16:$B1699), [1]Лист1!$C$12:$D$1205, 2, 0),
  IF(LOOKUP(2,1/($R$16:$R1699&lt;&gt;""),$R$16:$R1699)="12.2027",
    VLOOKUP(LOOKUP(2,1/($B$16:$B1699&lt;&gt;""),$B$16:$B1699), [1]Лист1!$C$1209:$D$2016, 2, 0),
  IF(LOOKUP(2,1/($R$16:$R1699&lt;&gt;""),$R$16:$R1699)="12.2028",
    VLOOKUP(LOOKUP(2,1/($B$16:$B1699&lt;&gt;""),$B$16:$B1699), [1]Лист1!$C$2020:$D$2907, 2, 0),
  ""))), "")</f>
        <v>18380604</v>
      </c>
      <c r="P1699" s="211">
        <f t="shared" si="552"/>
        <v>4172.763059320303</v>
      </c>
      <c r="Q1699" s="211">
        <v>9673</v>
      </c>
      <c r="R1699" s="218" t="s">
        <v>564</v>
      </c>
      <c r="S1699" s="49"/>
      <c r="T1699" s="49"/>
      <c r="U1699" s="49"/>
    </row>
    <row r="1700" spans="1:21" s="21" customFormat="1" ht="30" customHeight="1" x14ac:dyDescent="0.25">
      <c r="A1700" s="212">
        <f>IF(B1700&lt;&gt;"",MAX(A$1:A1699)+1,"")</f>
        <v>1537</v>
      </c>
      <c r="B1700" s="223" t="s">
        <v>1220</v>
      </c>
      <c r="C1700" s="56">
        <v>1959</v>
      </c>
      <c r="D1700" s="212" t="s">
        <v>1844</v>
      </c>
      <c r="E1700" s="213" t="s">
        <v>16</v>
      </c>
      <c r="F1700" s="210">
        <v>2</v>
      </c>
      <c r="G1700" s="210">
        <v>3</v>
      </c>
      <c r="H1700" s="211">
        <v>1772</v>
      </c>
      <c r="I1700" s="211">
        <v>0</v>
      </c>
      <c r="J1700" s="211">
        <v>874.2</v>
      </c>
      <c r="K1700" s="211">
        <f t="shared" si="551"/>
        <v>44498.18</v>
      </c>
      <c r="L1700" s="211">
        <v>0</v>
      </c>
      <c r="M1700" s="211">
        <v>0</v>
      </c>
      <c r="N1700" s="211">
        <v>0</v>
      </c>
      <c r="O1700" s="211">
        <f>IFERROR(
  IF(LOOKUP(2,1/($R$16:$R1700&lt;&gt;""),$R$16:$R1700)="12.2026",
    VLOOKUP(LOOKUP(2,1/($B$16:$B1700&lt;&gt;""),$B$16:$B1700), [1]Лист1!$C$12:$D$1205, 2, 0),
  IF(LOOKUP(2,1/($R$16:$R1700&lt;&gt;""),$R$16:$R1700)="12.2027",
    VLOOKUP(LOOKUP(2,1/($B$16:$B1700&lt;&gt;""),$B$16:$B1700), [1]Лист1!$C$1209:$D$2016, 2, 0),
  IF(LOOKUP(2,1/($R$16:$R1700&lt;&gt;""),$R$16:$R1700)="12.2028",
    VLOOKUP(LOOKUP(2,1/($B$16:$B1700&lt;&gt;""),$B$16:$B1700), [1]Лист1!$C$2020:$D$2907, 2, 0),
  ""))), "")</f>
        <v>44498.18</v>
      </c>
      <c r="P1700" s="211">
        <f t="shared" si="552"/>
        <v>25.111839729119637</v>
      </c>
      <c r="Q1700" s="211">
        <v>9673</v>
      </c>
      <c r="R1700" s="218" t="s">
        <v>565</v>
      </c>
      <c r="S1700" s="38"/>
      <c r="T1700" s="20"/>
      <c r="U1700" s="20"/>
    </row>
    <row r="1701" spans="1:21" s="21" customFormat="1" ht="30" customHeight="1" x14ac:dyDescent="0.25">
      <c r="A1701" s="212">
        <f>IF(B1701&lt;&gt;"",MAX(A$1:A1700)+1,"")</f>
        <v>1538</v>
      </c>
      <c r="B1701" s="223" t="s">
        <v>230</v>
      </c>
      <c r="C1701" s="213">
        <v>1964</v>
      </c>
      <c r="D1701" s="212" t="s">
        <v>1844</v>
      </c>
      <c r="E1701" s="213" t="s">
        <v>16</v>
      </c>
      <c r="F1701" s="210">
        <v>5</v>
      </c>
      <c r="G1701" s="210">
        <v>1</v>
      </c>
      <c r="H1701" s="211">
        <v>2330.54</v>
      </c>
      <c r="I1701" s="211">
        <v>0</v>
      </c>
      <c r="J1701" s="211">
        <v>1380.04</v>
      </c>
      <c r="K1701" s="211">
        <f t="shared" si="551"/>
        <v>5812500</v>
      </c>
      <c r="L1701" s="211">
        <v>0</v>
      </c>
      <c r="M1701" s="211">
        <v>0</v>
      </c>
      <c r="N1701" s="211">
        <v>0</v>
      </c>
      <c r="O1701" s="211">
        <f>IFERROR(
  IF(LOOKUP(2,1/($R$16:$R1701&lt;&gt;""),$R$16:$R1701)="12.2026",
    VLOOKUP(LOOKUP(2,1/($B$16:$B1701&lt;&gt;""),$B$16:$B1701), [1]Лист1!$C$12:$D$1205, 2, 0),
  IF(LOOKUP(2,1/($R$16:$R1701&lt;&gt;""),$R$16:$R1701)="12.2027",
    VLOOKUP(LOOKUP(2,1/($B$16:$B1701&lt;&gt;""),$B$16:$B1701), [1]Лист1!$C$1209:$D$2016, 2, 0),
  IF(LOOKUP(2,1/($R$16:$R1701&lt;&gt;""),$R$16:$R1701)="12.2028",
    VLOOKUP(LOOKUP(2,1/($B$16:$B1701&lt;&gt;""),$B$16:$B1701), [1]Лист1!$C$2020:$D$2907, 2, 0),
  ""))), "")</f>
        <v>5812500</v>
      </c>
      <c r="P1701" s="211">
        <f t="shared" si="552"/>
        <v>2494.0571712993556</v>
      </c>
      <c r="Q1701" s="211">
        <v>9673</v>
      </c>
      <c r="R1701" s="218" t="s">
        <v>564</v>
      </c>
      <c r="S1701" s="38"/>
      <c r="T1701" s="20"/>
      <c r="U1701" s="20"/>
    </row>
    <row r="1702" spans="1:21" s="21" customFormat="1" ht="30" customHeight="1" x14ac:dyDescent="0.25">
      <c r="A1702" s="212">
        <f>IF(B1702&lt;&gt;"",MAX(A$1:A1701)+1,"")</f>
        <v>1539</v>
      </c>
      <c r="B1702" s="223" t="s">
        <v>231</v>
      </c>
      <c r="C1702" s="213">
        <v>1967</v>
      </c>
      <c r="D1702" s="212" t="s">
        <v>1844</v>
      </c>
      <c r="E1702" s="213" t="s">
        <v>16</v>
      </c>
      <c r="F1702" s="210">
        <v>5</v>
      </c>
      <c r="G1702" s="210">
        <v>2</v>
      </c>
      <c r="H1702" s="211">
        <v>2580.48</v>
      </c>
      <c r="I1702" s="211">
        <v>0</v>
      </c>
      <c r="J1702" s="211">
        <v>1558.08</v>
      </c>
      <c r="K1702" s="211">
        <f t="shared" si="551"/>
        <v>15917209.6</v>
      </c>
      <c r="L1702" s="211">
        <v>0</v>
      </c>
      <c r="M1702" s="211">
        <v>0</v>
      </c>
      <c r="N1702" s="211">
        <v>0</v>
      </c>
      <c r="O1702" s="211">
        <f>IFERROR(
  IF(LOOKUP(2,1/($R$16:$R1702&lt;&gt;""),$R$16:$R1702)="12.2026",
    VLOOKUP(LOOKUP(2,1/($B$16:$B1702&lt;&gt;""),$B$16:$B1702), [1]Лист1!$C$12:$D$1205, 2, 0),
  IF(LOOKUP(2,1/($R$16:$R1702&lt;&gt;""),$R$16:$R1702)="12.2027",
    VLOOKUP(LOOKUP(2,1/($B$16:$B1702&lt;&gt;""),$B$16:$B1702), [1]Лист1!$C$1209:$D$2016, 2, 0),
  IF(LOOKUP(2,1/($R$16:$R1702&lt;&gt;""),$R$16:$R1702)="12.2028",
    VLOOKUP(LOOKUP(2,1/($B$16:$B1702&lt;&gt;""),$B$16:$B1702), [1]Лист1!$C$2020:$D$2907, 2, 0),
  ""))), "")</f>
        <v>15917209.6</v>
      </c>
      <c r="P1702" s="211">
        <f t="shared" si="552"/>
        <v>6168.313492063492</v>
      </c>
      <c r="Q1702" s="211">
        <v>9673</v>
      </c>
      <c r="R1702" s="218" t="s">
        <v>563</v>
      </c>
      <c r="S1702" s="38"/>
      <c r="T1702" s="20"/>
      <c r="U1702" s="20"/>
    </row>
    <row r="1703" spans="1:21" ht="30" customHeight="1" x14ac:dyDescent="0.25">
      <c r="A1703" s="212">
        <f>IF(B1703&lt;&gt;"",MAX(A$1:A1702)+1,"")</f>
        <v>1540</v>
      </c>
      <c r="B1703" s="223" t="s">
        <v>232</v>
      </c>
      <c r="C1703" s="213">
        <v>1967</v>
      </c>
      <c r="D1703" s="212" t="s">
        <v>1844</v>
      </c>
      <c r="E1703" s="213" t="s">
        <v>16</v>
      </c>
      <c r="F1703" s="210">
        <v>5</v>
      </c>
      <c r="G1703" s="210">
        <v>2</v>
      </c>
      <c r="H1703" s="211">
        <v>2550.42</v>
      </c>
      <c r="I1703" s="211">
        <v>74.900000000000006</v>
      </c>
      <c r="J1703" s="211">
        <v>1558.52</v>
      </c>
      <c r="K1703" s="211">
        <f t="shared" si="551"/>
        <v>20740445.899999999</v>
      </c>
      <c r="L1703" s="211">
        <v>0</v>
      </c>
      <c r="M1703" s="211">
        <v>0</v>
      </c>
      <c r="N1703" s="211">
        <v>0</v>
      </c>
      <c r="O1703" s="211">
        <f>IFERROR(
  IF(LOOKUP(2,1/($R$16:$R1703&lt;&gt;""),$R$16:$R1703)="12.2026",
    VLOOKUP(LOOKUP(2,1/($B$16:$B1703&lt;&gt;""),$B$16:$B1703), [1]Лист1!$C$12:$D$1205, 2, 0),
  IF(LOOKUP(2,1/($R$16:$R1703&lt;&gt;""),$R$16:$R1703)="12.2027",
    VLOOKUP(LOOKUP(2,1/($B$16:$B1703&lt;&gt;""),$B$16:$B1703), [1]Лист1!$C$1209:$D$2016, 2, 0),
  IF(LOOKUP(2,1/($R$16:$R1703&lt;&gt;""),$R$16:$R1703)="12.2028",
    VLOOKUP(LOOKUP(2,1/($B$16:$B1703&lt;&gt;""),$B$16:$B1703), [1]Лист1!$C$2020:$D$2907, 2, 0),
  ""))), "")</f>
        <v>20740445.899999999</v>
      </c>
      <c r="P1703" s="211">
        <f t="shared" si="552"/>
        <v>8132.1687800440704</v>
      </c>
      <c r="Q1703" s="211">
        <v>9673</v>
      </c>
      <c r="R1703" s="218" t="s">
        <v>563</v>
      </c>
    </row>
    <row r="1704" spans="1:21" s="21" customFormat="1" ht="30" customHeight="1" x14ac:dyDescent="0.25">
      <c r="A1704" s="212">
        <f>IF(B1704&lt;&gt;"",MAX(A$1:A1703)+1,"")</f>
        <v>1541</v>
      </c>
      <c r="B1704" s="223" t="s">
        <v>1543</v>
      </c>
      <c r="C1704" s="213">
        <v>1972</v>
      </c>
      <c r="D1704" s="212" t="s">
        <v>1844</v>
      </c>
      <c r="E1704" s="213" t="s">
        <v>18</v>
      </c>
      <c r="F1704" s="210">
        <v>5</v>
      </c>
      <c r="G1704" s="210">
        <v>6</v>
      </c>
      <c r="H1704" s="211">
        <v>5985.2</v>
      </c>
      <c r="I1704" s="211">
        <v>0</v>
      </c>
      <c r="J1704" s="211">
        <v>4444.3999999999996</v>
      </c>
      <c r="K1704" s="211">
        <f t="shared" si="551"/>
        <v>43033330</v>
      </c>
      <c r="L1704" s="211">
        <v>0</v>
      </c>
      <c r="M1704" s="211">
        <v>0</v>
      </c>
      <c r="N1704" s="211">
        <v>0</v>
      </c>
      <c r="O1704" s="211">
        <f>IFERROR(
  IF(LOOKUP(2,1/($R$16:$R1704&lt;&gt;""),$R$16:$R1704)="12.2026",
    VLOOKUP(LOOKUP(2,1/($B$16:$B1704&lt;&gt;""),$B$16:$B1704), [1]Лист1!$C$12:$D$1205, 2, 0),
  IF(LOOKUP(2,1/($R$16:$R1704&lt;&gt;""),$R$16:$R1704)="12.2027",
    VLOOKUP(LOOKUP(2,1/($B$16:$B1704&lt;&gt;""),$B$16:$B1704), [1]Лист1!$C$1209:$D$2016, 2, 0),
  IF(LOOKUP(2,1/($R$16:$R1704&lt;&gt;""),$R$16:$R1704)="12.2028",
    VLOOKUP(LOOKUP(2,1/($B$16:$B1704&lt;&gt;""),$B$16:$B1704), [1]Лист1!$C$2020:$D$2907, 2, 0),
  ""))), "")</f>
        <v>43033330</v>
      </c>
      <c r="P1704" s="211">
        <f t="shared" si="552"/>
        <v>7189.9568936710557</v>
      </c>
      <c r="Q1704" s="211">
        <v>9673</v>
      </c>
      <c r="R1704" s="218" t="s">
        <v>563</v>
      </c>
      <c r="S1704" s="38"/>
      <c r="T1704" s="20"/>
      <c r="U1704" s="20"/>
    </row>
    <row r="1705" spans="1:21" s="21" customFormat="1" ht="30" customHeight="1" x14ac:dyDescent="0.25">
      <c r="A1705" s="212">
        <f>IF(B1705&lt;&gt;"",MAX(A$1:A1704)+1,"")</f>
        <v>1542</v>
      </c>
      <c r="B1705" s="223" t="s">
        <v>2037</v>
      </c>
      <c r="C1705" s="56">
        <v>1994</v>
      </c>
      <c r="D1705" s="212" t="s">
        <v>1844</v>
      </c>
      <c r="E1705" s="213" t="s">
        <v>16</v>
      </c>
      <c r="F1705" s="210">
        <v>9</v>
      </c>
      <c r="G1705" s="210">
        <v>1</v>
      </c>
      <c r="H1705" s="211">
        <v>5876.4</v>
      </c>
      <c r="I1705" s="211">
        <v>8</v>
      </c>
      <c r="J1705" s="211">
        <v>4701</v>
      </c>
      <c r="K1705" s="211">
        <f t="shared" si="551"/>
        <v>3753885.62</v>
      </c>
      <c r="L1705" s="211">
        <v>0</v>
      </c>
      <c r="M1705" s="211">
        <v>0</v>
      </c>
      <c r="N1705" s="211">
        <v>0</v>
      </c>
      <c r="O1705" s="211">
        <f>IFERROR(
  IF(LOOKUP(2,1/($R$16:$R1705&lt;&gt;""),$R$16:$R1705)="12.2026",
    VLOOKUP(LOOKUP(2,1/($B$16:$B1705&lt;&gt;""),$B$16:$B1705), [1]Лист1!$C$12:$D$1205, 2, 0),
  IF(LOOKUP(2,1/($R$16:$R1705&lt;&gt;""),$R$16:$R1705)="12.2027",
    VLOOKUP(LOOKUP(2,1/($B$16:$B1705&lt;&gt;""),$B$16:$B1705), [1]Лист1!$C$1209:$D$2016, 2, 0),
  IF(LOOKUP(2,1/($R$16:$R1705&lt;&gt;""),$R$16:$R1705)="12.2028",
    VLOOKUP(LOOKUP(2,1/($B$16:$B1705&lt;&gt;""),$B$16:$B1705), [1]Лист1!$C$2020:$D$2907, 2, 0),
  ""))), "")</f>
        <v>3753885.62</v>
      </c>
      <c r="P1705" s="211">
        <f t="shared" si="552"/>
        <v>638.80702811244987</v>
      </c>
      <c r="Q1705" s="211">
        <v>9673</v>
      </c>
      <c r="R1705" s="218" t="s">
        <v>563</v>
      </c>
      <c r="S1705" s="38"/>
      <c r="T1705" s="20"/>
      <c r="U1705" s="20"/>
    </row>
    <row r="1706" spans="1:21" ht="30" customHeight="1" x14ac:dyDescent="0.25">
      <c r="A1706" s="253">
        <f>IF(B1706&lt;&gt;"",MAX(A$1:A1705)+1,"")</f>
        <v>1543</v>
      </c>
      <c r="B1706" s="257" t="s">
        <v>2730</v>
      </c>
      <c r="C1706" s="267">
        <v>1982</v>
      </c>
      <c r="D1706" s="253" t="s">
        <v>1844</v>
      </c>
      <c r="E1706" s="265" t="s">
        <v>16</v>
      </c>
      <c r="F1706" s="251">
        <v>9</v>
      </c>
      <c r="G1706" s="251">
        <v>1</v>
      </c>
      <c r="H1706" s="255">
        <v>5680.9</v>
      </c>
      <c r="I1706" s="255">
        <v>0</v>
      </c>
      <c r="J1706" s="255">
        <v>4855.3</v>
      </c>
      <c r="K1706" s="255">
        <f t="shared" ref="K1706" si="553">SUM(L1706:O1706)</f>
        <v>3735000</v>
      </c>
      <c r="L1706" s="255">
        <v>0</v>
      </c>
      <c r="M1706" s="255">
        <v>0</v>
      </c>
      <c r="N1706" s="255">
        <v>0</v>
      </c>
      <c r="O1706" s="255">
        <f>IFERROR(
  IF(LOOKUP(2,1/($R$16:$R1706&lt;&gt;""),$R$16:$R1706)="12.2026",
    VLOOKUP(LOOKUP(2,1/($B$16:$B1706&lt;&gt;""),$B$16:$B1706), [1]Лист1!$C$12:$D$1205, 2, 0),
  IF(LOOKUP(2,1/($R$16:$R1706&lt;&gt;""),$R$16:$R1706)="12.2027",
    VLOOKUP(LOOKUP(2,1/($B$16:$B1706&lt;&gt;""),$B$16:$B1706), [1]Лист1!$C$1209:$D$2016, 2, 0),
  IF(LOOKUP(2,1/($R$16:$R1706&lt;&gt;""),$R$16:$R1706)="12.2028",
    VLOOKUP(LOOKUP(2,1/($B$16:$B1706&lt;&gt;""),$B$16:$B1706), [1]Лист1!$C$2020:$D$2907, 2, 0),
  ""))), "")</f>
        <v>3735000</v>
      </c>
      <c r="P1706" s="255">
        <f t="shared" si="552"/>
        <v>657.46624654544178</v>
      </c>
      <c r="Q1706" s="255">
        <v>9673</v>
      </c>
      <c r="R1706" s="101" t="s">
        <v>564</v>
      </c>
    </row>
    <row r="1707" spans="1:21" s="112" customFormat="1" ht="30" customHeight="1" x14ac:dyDescent="0.25">
      <c r="A1707" s="285">
        <f>IF(B1707&lt;&gt;"",MAX(A$1:A1706)+1,"")</f>
        <v>1544</v>
      </c>
      <c r="B1707" s="283" t="s">
        <v>2676</v>
      </c>
      <c r="C1707" s="56">
        <v>1982</v>
      </c>
      <c r="D1707" s="285" t="s">
        <v>1844</v>
      </c>
      <c r="E1707" s="284" t="s">
        <v>16</v>
      </c>
      <c r="F1707" s="287">
        <v>9</v>
      </c>
      <c r="G1707" s="287">
        <v>1</v>
      </c>
      <c r="H1707" s="282">
        <v>3631</v>
      </c>
      <c r="I1707" s="282">
        <v>0</v>
      </c>
      <c r="J1707" s="282">
        <v>3380.8</v>
      </c>
      <c r="K1707" s="282">
        <f t="shared" si="551"/>
        <v>3754234.83</v>
      </c>
      <c r="L1707" s="282">
        <v>0</v>
      </c>
      <c r="M1707" s="282">
        <v>0</v>
      </c>
      <c r="N1707" s="282">
        <v>0</v>
      </c>
      <c r="O1707" s="282">
        <f>IFERROR(
  IF(LOOKUP(2,1/($R$16:$R1707&lt;&gt;""),$R$16:$R1707)="12.2026",
    VLOOKUP(LOOKUP(2,1/($B$16:$B1707&lt;&gt;""),$B$16:$B1707), [1]Лист1!$C$12:$D$1205, 2, 0),
  IF(LOOKUP(2,1/($R$16:$R1707&lt;&gt;""),$R$16:$R1707)="12.2027",
    VLOOKUP(LOOKUP(2,1/($B$16:$B1707&lt;&gt;""),$B$16:$B1707), [1]Лист1!$C$1209:$D$2016, 2, 0),
  IF(LOOKUP(2,1/($R$16:$R1707&lt;&gt;""),$R$16:$R1707)="12.2028",
    VLOOKUP(LOOKUP(2,1/($B$16:$B1707&lt;&gt;""),$B$16:$B1707), [1]Лист1!$C$2020:$D$2907, 2, 0),
  ""))), "")</f>
        <v>3754234.83</v>
      </c>
      <c r="P1707" s="282">
        <f t="shared" si="552"/>
        <v>1033.9396392178464</v>
      </c>
      <c r="Q1707" s="282">
        <v>9673</v>
      </c>
      <c r="R1707" s="294" t="s">
        <v>565</v>
      </c>
      <c r="S1707" s="141"/>
      <c r="T1707" s="111"/>
      <c r="U1707" s="111"/>
    </row>
    <row r="1708" spans="1:21" s="21" customFormat="1" ht="30" customHeight="1" x14ac:dyDescent="0.25">
      <c r="A1708" s="212">
        <f>IF(B1708&lt;&gt;"",MAX(A$1:A1707)+1,"")</f>
        <v>1545</v>
      </c>
      <c r="B1708" s="223" t="s">
        <v>1544</v>
      </c>
      <c r="C1708" s="213">
        <v>1971</v>
      </c>
      <c r="D1708" s="212" t="s">
        <v>1844</v>
      </c>
      <c r="E1708" s="213" t="s">
        <v>16</v>
      </c>
      <c r="F1708" s="210">
        <v>5</v>
      </c>
      <c r="G1708" s="210">
        <v>1</v>
      </c>
      <c r="H1708" s="211">
        <v>1842.6</v>
      </c>
      <c r="I1708" s="211">
        <v>92.5</v>
      </c>
      <c r="J1708" s="211">
        <v>1611.9</v>
      </c>
      <c r="K1708" s="211">
        <f t="shared" ref="K1708" si="554">SUM(L1708:O1708)</f>
        <v>15834801</v>
      </c>
      <c r="L1708" s="211">
        <v>0</v>
      </c>
      <c r="M1708" s="211">
        <v>0</v>
      </c>
      <c r="N1708" s="211">
        <v>0</v>
      </c>
      <c r="O1708" s="211">
        <f>IFERROR(
  IF(LOOKUP(2,1/($R$16:$R1708&lt;&gt;""),$R$16:$R1708)="12.2026",
    VLOOKUP(LOOKUP(2,1/($B$16:$B1708&lt;&gt;""),$B$16:$B1708), [1]Лист1!$C$12:$D$1205, 2, 0),
  IF(LOOKUP(2,1/($R$16:$R1708&lt;&gt;""),$R$16:$R1708)="12.2027",
    VLOOKUP(LOOKUP(2,1/($B$16:$B1708&lt;&gt;""),$B$16:$B1708), [1]Лист1!$C$1209:$D$2016, 2, 0),
  IF(LOOKUP(2,1/($R$16:$R1708&lt;&gt;""),$R$16:$R1708)="12.2028",
    VLOOKUP(LOOKUP(2,1/($B$16:$B1708&lt;&gt;""),$B$16:$B1708), [1]Лист1!$C$2020:$D$2907, 2, 0),
  ""))), "")</f>
        <v>15834801</v>
      </c>
      <c r="P1708" s="211">
        <f t="shared" ref="P1708" si="555">K1708/H1708</f>
        <v>8593.7267990882447</v>
      </c>
      <c r="Q1708" s="211">
        <v>9673</v>
      </c>
      <c r="R1708" s="218" t="s">
        <v>563</v>
      </c>
      <c r="S1708" s="38"/>
      <c r="T1708" s="20"/>
      <c r="U1708" s="20"/>
    </row>
    <row r="1709" spans="1:21" ht="30" customHeight="1" x14ac:dyDescent="0.25">
      <c r="A1709" s="212">
        <f>IF(B1709&lt;&gt;"",MAX(A$1:A1708)+1,"")</f>
        <v>1546</v>
      </c>
      <c r="B1709" s="223" t="s">
        <v>235</v>
      </c>
      <c r="C1709" s="213">
        <v>1964</v>
      </c>
      <c r="D1709" s="212" t="s">
        <v>1844</v>
      </c>
      <c r="E1709" s="213" t="s">
        <v>16</v>
      </c>
      <c r="F1709" s="212">
        <v>5</v>
      </c>
      <c r="G1709" s="212">
        <v>4</v>
      </c>
      <c r="H1709" s="211">
        <v>5612.47</v>
      </c>
      <c r="I1709" s="211">
        <v>1089.23</v>
      </c>
      <c r="J1709" s="211">
        <v>2530</v>
      </c>
      <c r="K1709" s="211">
        <f>SUM(L1709:O1709)</f>
        <v>15938902.57</v>
      </c>
      <c r="L1709" s="211">
        <v>0</v>
      </c>
      <c r="M1709" s="211">
        <v>0</v>
      </c>
      <c r="N1709" s="211">
        <v>0</v>
      </c>
      <c r="O1709" s="211">
        <f>IFERROR(
  IF(LOOKUP(2,1/($R$16:$R1709&lt;&gt;""),$R$16:$R1709)="12.2026",
    VLOOKUP(LOOKUP(2,1/($B$16:$B1709&lt;&gt;""),$B$16:$B1709), [1]Лист1!$C$12:$D$1205, 2, 0),
  IF(LOOKUP(2,1/($R$16:$R1709&lt;&gt;""),$R$16:$R1709)="12.2027",
    VLOOKUP(LOOKUP(2,1/($B$16:$B1709&lt;&gt;""),$B$16:$B1709), [1]Лист1!$C$1209:$D$2016, 2, 0),
  IF(LOOKUP(2,1/($R$16:$R1709&lt;&gt;""),$R$16:$R1709)="12.2028",
    VLOOKUP(LOOKUP(2,1/($B$16:$B1709&lt;&gt;""),$B$16:$B1709), [1]Лист1!$C$2020:$D$2907, 2, 0),
  ""))), "")</f>
        <v>15938902.57</v>
      </c>
      <c r="P1709" s="211">
        <f>K1709/H1709</f>
        <v>2839.9087335878853</v>
      </c>
      <c r="Q1709" s="211">
        <v>9673</v>
      </c>
      <c r="R1709" s="218" t="s">
        <v>564</v>
      </c>
      <c r="S1709" s="48"/>
    </row>
    <row r="1710" spans="1:21" ht="30" customHeight="1" x14ac:dyDescent="0.25">
      <c r="A1710" s="309">
        <f>IF(B1710&lt;&gt;"",MAX(A$1:A1709)+1,"")</f>
        <v>1547</v>
      </c>
      <c r="B1710" s="317" t="s">
        <v>237</v>
      </c>
      <c r="C1710" s="313">
        <v>1963</v>
      </c>
      <c r="D1710" s="309" t="s">
        <v>1844</v>
      </c>
      <c r="E1710" s="313" t="s">
        <v>16</v>
      </c>
      <c r="F1710" s="307">
        <v>5</v>
      </c>
      <c r="G1710" s="307">
        <v>4</v>
      </c>
      <c r="H1710" s="311">
        <v>5203.82</v>
      </c>
      <c r="I1710" s="311">
        <v>405.7</v>
      </c>
      <c r="J1710" s="311">
        <v>2797.3</v>
      </c>
      <c r="K1710" s="211">
        <f t="shared" ref="K1710:K1736" si="556">SUM(L1710:O1710)</f>
        <v>23553309</v>
      </c>
      <c r="L1710" s="211">
        <v>0</v>
      </c>
      <c r="M1710" s="211">
        <v>0</v>
      </c>
      <c r="N1710" s="211">
        <v>0</v>
      </c>
      <c r="O1710" s="211">
        <f>IFERROR(
  IF(LOOKUP(2,1/($R$16:$R1710&lt;&gt;""),$R$16:$R1710)="12.2026",
    VLOOKUP(LOOKUP(2,1/($B$16:$B1710&lt;&gt;""),$B$16:$B1710), [1]Лист1!$C$12:$D$1205, 2, 0),
  IF(LOOKUP(2,1/($R$16:$R1710&lt;&gt;""),$R$16:$R1710)="12.2027",
    VLOOKUP(LOOKUP(2,1/($B$16:$B1710&lt;&gt;""),$B$16:$B1710), [1]Лист1!$C$1209:$D$2016, 2, 0),
  IF(LOOKUP(2,1/($R$16:$R1710&lt;&gt;""),$R$16:$R1710)="12.2028",
    VLOOKUP(LOOKUP(2,1/($B$16:$B1710&lt;&gt;""),$B$16:$B1710), [1]Лист1!$C$2020:$D$2907, 2, 0),
  ""))), "")</f>
        <v>23553309</v>
      </c>
      <c r="P1710" s="211">
        <f>K1710/H1710</f>
        <v>4526.1575150562476</v>
      </c>
      <c r="Q1710" s="211">
        <v>9673</v>
      </c>
      <c r="R1710" s="218" t="s">
        <v>565</v>
      </c>
      <c r="S1710" s="48"/>
    </row>
    <row r="1711" spans="1:21" ht="30" customHeight="1" x14ac:dyDescent="0.25">
      <c r="A1711" s="310"/>
      <c r="B1711" s="318"/>
      <c r="C1711" s="314"/>
      <c r="D1711" s="310"/>
      <c r="E1711" s="314"/>
      <c r="F1711" s="308"/>
      <c r="G1711" s="308"/>
      <c r="H1711" s="312"/>
      <c r="I1711" s="312"/>
      <c r="J1711" s="312"/>
      <c r="K1711" s="211">
        <f t="shared" si="556"/>
        <v>14782014.419999998</v>
      </c>
      <c r="L1711" s="211">
        <v>0</v>
      </c>
      <c r="M1711" s="211">
        <v>0</v>
      </c>
      <c r="N1711" s="211">
        <v>0</v>
      </c>
      <c r="O1711" s="211">
        <f>IFERROR(
  IF(LOOKUP(2,1/($R$16:$R1711&lt;&gt;""),$R$16:$R1711)="12.2026",
    VLOOKUP(LOOKUP(2,1/($B$16:$B1711&lt;&gt;""),$B$16:$B1711), [1]Лист1!$C$12:$D$1205, 2, 0),
  IF(LOOKUP(2,1/($R$16:$R1711&lt;&gt;""),$R$16:$R1711)="12.2027",
    VLOOKUP(LOOKUP(2,1/($B$16:$B1711&lt;&gt;""),$B$16:$B1711), [1]Лист1!$C$1209:$D$2016, 2, 0),
  IF(LOOKUP(2,1/($R$16:$R1711&lt;&gt;""),$R$16:$R1711)="12.2028",
    VLOOKUP(LOOKUP(2,1/($B$16:$B1711&lt;&gt;""),$B$16:$B1711), [1]Лист1!$C$2020:$D$2907, 2, 0),
  ""))), "")</f>
        <v>14782014.419999998</v>
      </c>
      <c r="P1711" s="211">
        <f>K1711/H1710</f>
        <v>2840.608326191144</v>
      </c>
      <c r="Q1711" s="211">
        <v>9673</v>
      </c>
      <c r="R1711" s="218" t="s">
        <v>564</v>
      </c>
      <c r="S1711" s="49"/>
      <c r="T1711" s="49"/>
      <c r="U1711" s="49"/>
    </row>
    <row r="1712" spans="1:21" s="21" customFormat="1" ht="30" customHeight="1" x14ac:dyDescent="0.25">
      <c r="A1712" s="212">
        <f>IF(B1712&lt;&gt;"",MAX(A$1:A1711)+1,"")</f>
        <v>1548</v>
      </c>
      <c r="B1712" s="223" t="s">
        <v>1421</v>
      </c>
      <c r="C1712" s="56">
        <v>1961</v>
      </c>
      <c r="D1712" s="212" t="s">
        <v>1844</v>
      </c>
      <c r="E1712" s="213" t="s">
        <v>16</v>
      </c>
      <c r="F1712" s="210">
        <v>5</v>
      </c>
      <c r="G1712" s="210">
        <v>4</v>
      </c>
      <c r="H1712" s="211">
        <v>5053.78</v>
      </c>
      <c r="I1712" s="211">
        <v>0</v>
      </c>
      <c r="J1712" s="211">
        <v>3115.88</v>
      </c>
      <c r="K1712" s="211">
        <f t="shared" si="556"/>
        <v>140963.93</v>
      </c>
      <c r="L1712" s="211">
        <v>0</v>
      </c>
      <c r="M1712" s="211">
        <v>0</v>
      </c>
      <c r="N1712" s="211">
        <v>0</v>
      </c>
      <c r="O1712" s="211">
        <f>IFERROR(
  IF(LOOKUP(2,1/($R$16:$R1712&lt;&gt;""),$R$16:$R1712)="12.2026",
    VLOOKUP(LOOKUP(2,1/($B$16:$B1712&lt;&gt;""),$B$16:$B1712), [1]Лист1!$C$12:$D$1205, 2, 0),
  IF(LOOKUP(2,1/($R$16:$R1712&lt;&gt;""),$R$16:$R1712)="12.2027",
    VLOOKUP(LOOKUP(2,1/($B$16:$B1712&lt;&gt;""),$B$16:$B1712), [1]Лист1!$C$1209:$D$2016, 2, 0),
  IF(LOOKUP(2,1/($R$16:$R1712&lt;&gt;""),$R$16:$R1712)="12.2028",
    VLOOKUP(LOOKUP(2,1/($B$16:$B1712&lt;&gt;""),$B$16:$B1712), [1]Лист1!$C$2020:$D$2907, 2, 0),
  ""))), "")</f>
        <v>140963.93</v>
      </c>
      <c r="P1712" s="211">
        <f t="shared" si="549"/>
        <v>27.892771351344933</v>
      </c>
      <c r="Q1712" s="211">
        <v>9673</v>
      </c>
      <c r="R1712" s="218" t="s">
        <v>564</v>
      </c>
      <c r="S1712" s="38"/>
      <c r="T1712" s="20"/>
      <c r="U1712" s="20"/>
    </row>
    <row r="1713" spans="1:21" s="21" customFormat="1" ht="30" customHeight="1" x14ac:dyDescent="0.25">
      <c r="A1713" s="309">
        <f>IF(B1713&lt;&gt;"",MAX(A$1:A1712)+1,"")</f>
        <v>1549</v>
      </c>
      <c r="B1713" s="317" t="s">
        <v>238</v>
      </c>
      <c r="C1713" s="313">
        <v>1964</v>
      </c>
      <c r="D1713" s="309" t="s">
        <v>1844</v>
      </c>
      <c r="E1713" s="313" t="s">
        <v>16</v>
      </c>
      <c r="F1713" s="307">
        <v>5</v>
      </c>
      <c r="G1713" s="307">
        <v>4</v>
      </c>
      <c r="H1713" s="311">
        <v>5146.17</v>
      </c>
      <c r="I1713" s="311">
        <v>205.4</v>
      </c>
      <c r="J1713" s="311">
        <v>3119.07</v>
      </c>
      <c r="K1713" s="211">
        <f t="shared" si="556"/>
        <v>15672900</v>
      </c>
      <c r="L1713" s="211">
        <v>0</v>
      </c>
      <c r="M1713" s="211">
        <v>0</v>
      </c>
      <c r="N1713" s="211">
        <v>0</v>
      </c>
      <c r="O1713" s="211">
        <f>IFERROR(
  IF(LOOKUP(2,1/($R$16:$R1713&lt;&gt;""),$R$16:$R1713)="12.2026",
    VLOOKUP(LOOKUP(2,1/($B$16:$B1713&lt;&gt;""),$B$16:$B1713), [1]Лист1!$C$12:$D$1205, 2, 0),
  IF(LOOKUP(2,1/($R$16:$R1713&lt;&gt;""),$R$16:$R1713)="12.2027",
    VLOOKUP(LOOKUP(2,1/($B$16:$B1713&lt;&gt;""),$B$16:$B1713), [1]Лист1!$C$1209:$D$2016, 2, 0),
  IF(LOOKUP(2,1/($R$16:$R1713&lt;&gt;""),$R$16:$R1713)="12.2028",
    VLOOKUP(LOOKUP(2,1/($B$16:$B1713&lt;&gt;""),$B$16:$B1713), [1]Лист1!$C$2020:$D$2907, 2, 0),
  ""))), "")</f>
        <v>15672900</v>
      </c>
      <c r="P1713" s="211">
        <f>K1713/H1713</f>
        <v>3045.5464938002438</v>
      </c>
      <c r="Q1713" s="211">
        <v>9673</v>
      </c>
      <c r="R1713" s="218" t="s">
        <v>565</v>
      </c>
      <c r="S1713" s="38"/>
      <c r="T1713" s="20"/>
      <c r="U1713" s="20"/>
    </row>
    <row r="1714" spans="1:21" s="21" customFormat="1" ht="30" customHeight="1" x14ac:dyDescent="0.25">
      <c r="A1714" s="310"/>
      <c r="B1714" s="318"/>
      <c r="C1714" s="314"/>
      <c r="D1714" s="310"/>
      <c r="E1714" s="314"/>
      <c r="F1714" s="308"/>
      <c r="G1714" s="308"/>
      <c r="H1714" s="312"/>
      <c r="I1714" s="312"/>
      <c r="J1714" s="312"/>
      <c r="K1714" s="211">
        <f t="shared" si="556"/>
        <v>15527674.57</v>
      </c>
      <c r="L1714" s="211">
        <v>0</v>
      </c>
      <c r="M1714" s="211">
        <v>0</v>
      </c>
      <c r="N1714" s="211">
        <v>0</v>
      </c>
      <c r="O1714" s="211">
        <f>IFERROR(
  IF(LOOKUP(2,1/($R$16:$R1714&lt;&gt;""),$R$16:$R1714)="12.2026",
    VLOOKUP(LOOKUP(2,1/($B$16:$B1714&lt;&gt;""),$B$16:$B1714), [1]Лист1!$C$12:$D$1205, 2, 0),
  IF(LOOKUP(2,1/($R$16:$R1714&lt;&gt;""),$R$16:$R1714)="12.2027",
    VLOOKUP(LOOKUP(2,1/($B$16:$B1714&lt;&gt;""),$B$16:$B1714), [1]Лист1!$C$1209:$D$2016, 2, 0),
  IF(LOOKUP(2,1/($R$16:$R1714&lt;&gt;""),$R$16:$R1714)="12.2028",
    VLOOKUP(LOOKUP(2,1/($B$16:$B1714&lt;&gt;""),$B$16:$B1714), [1]Лист1!$C$2020:$D$2907, 2, 0),
  ""))), "")</f>
        <v>15527674.57</v>
      </c>
      <c r="P1714" s="211">
        <f>K1714/H1713</f>
        <v>3017.3263941921855</v>
      </c>
      <c r="Q1714" s="211">
        <v>9673</v>
      </c>
      <c r="R1714" s="218" t="s">
        <v>564</v>
      </c>
      <c r="S1714" s="38"/>
      <c r="T1714" s="20"/>
      <c r="U1714" s="20"/>
    </row>
    <row r="1715" spans="1:21" s="21" customFormat="1" ht="30" customHeight="1" x14ac:dyDescent="0.25">
      <c r="A1715" s="212">
        <f>IF(B1715&lt;&gt;"",MAX(A$1:A1714)+1,"")</f>
        <v>1550</v>
      </c>
      <c r="B1715" s="223" t="s">
        <v>239</v>
      </c>
      <c r="C1715" s="212">
        <v>1964</v>
      </c>
      <c r="D1715" s="212" t="s">
        <v>1844</v>
      </c>
      <c r="E1715" s="212" t="s">
        <v>16</v>
      </c>
      <c r="F1715" s="210">
        <v>5</v>
      </c>
      <c r="G1715" s="210">
        <v>3</v>
      </c>
      <c r="H1715" s="211">
        <v>2945.23</v>
      </c>
      <c r="I1715" s="211">
        <v>0</v>
      </c>
      <c r="J1715" s="211">
        <v>2567.13</v>
      </c>
      <c r="K1715" s="211">
        <f t="shared" si="556"/>
        <v>13903153.15</v>
      </c>
      <c r="L1715" s="211">
        <v>0</v>
      </c>
      <c r="M1715" s="211">
        <v>0</v>
      </c>
      <c r="N1715" s="211">
        <v>0</v>
      </c>
      <c r="O1715" s="211">
        <f>IFERROR(
  IF(LOOKUP(2,1/($R$16:$R1715&lt;&gt;""),$R$16:$R1715)="12.2026",
    VLOOKUP(LOOKUP(2,1/($B$16:$B1715&lt;&gt;""),$B$16:$B1715), [1]Лист1!$C$12:$D$1205, 2, 0),
  IF(LOOKUP(2,1/($R$16:$R1715&lt;&gt;""),$R$16:$R1715)="12.2027",
    VLOOKUP(LOOKUP(2,1/($B$16:$B1715&lt;&gt;""),$B$16:$B1715), [1]Лист1!$C$1209:$D$2016, 2, 0),
  IF(LOOKUP(2,1/($R$16:$R1715&lt;&gt;""),$R$16:$R1715)="12.2028",
    VLOOKUP(LOOKUP(2,1/($B$16:$B1715&lt;&gt;""),$B$16:$B1715), [1]Лист1!$C$2020:$D$2907, 2, 0),
  ""))), "")</f>
        <v>13903153.15</v>
      </c>
      <c r="P1715" s="211">
        <f t="shared" si="549"/>
        <v>4720.5661866815153</v>
      </c>
      <c r="Q1715" s="211">
        <v>9673</v>
      </c>
      <c r="R1715" s="218" t="s">
        <v>564</v>
      </c>
      <c r="S1715" s="38"/>
      <c r="T1715" s="20"/>
      <c r="U1715" s="20"/>
    </row>
    <row r="1716" spans="1:21" ht="30" customHeight="1" x14ac:dyDescent="0.25">
      <c r="A1716" s="212">
        <f>IF(B1716&lt;&gt;"",MAX(A$1:A1715)+1,"")</f>
        <v>1551</v>
      </c>
      <c r="B1716" s="223" t="s">
        <v>233</v>
      </c>
      <c r="C1716" s="213">
        <v>1965</v>
      </c>
      <c r="D1716" s="212" t="s">
        <v>1844</v>
      </c>
      <c r="E1716" s="212" t="s">
        <v>16</v>
      </c>
      <c r="F1716" s="210">
        <v>5</v>
      </c>
      <c r="G1716" s="210">
        <v>3</v>
      </c>
      <c r="H1716" s="211">
        <v>3876.55</v>
      </c>
      <c r="I1716" s="211">
        <v>16.600000000000001</v>
      </c>
      <c r="J1716" s="211">
        <v>2539.35</v>
      </c>
      <c r="K1716" s="211">
        <f t="shared" si="556"/>
        <v>29053012.550000001</v>
      </c>
      <c r="L1716" s="211">
        <v>0</v>
      </c>
      <c r="M1716" s="211">
        <v>0</v>
      </c>
      <c r="N1716" s="211">
        <v>0</v>
      </c>
      <c r="O1716" s="211">
        <f>IFERROR(
  IF(LOOKUP(2,1/($R$16:$R1716&lt;&gt;""),$R$16:$R1716)="12.2026",
    VLOOKUP(LOOKUP(2,1/($B$16:$B1716&lt;&gt;""),$B$16:$B1716), [1]Лист1!$C$12:$D$1205, 2, 0),
  IF(LOOKUP(2,1/($R$16:$R1716&lt;&gt;""),$R$16:$R1716)="12.2027",
    VLOOKUP(LOOKUP(2,1/($B$16:$B1716&lt;&gt;""),$B$16:$B1716), [1]Лист1!$C$1209:$D$2016, 2, 0),
  IF(LOOKUP(2,1/($R$16:$R1716&lt;&gt;""),$R$16:$R1716)="12.2028",
    VLOOKUP(LOOKUP(2,1/($B$16:$B1716&lt;&gt;""),$B$16:$B1716), [1]Лист1!$C$2020:$D$2907, 2, 0),
  ""))), "")</f>
        <v>29053012.550000001</v>
      </c>
      <c r="P1716" s="211">
        <f t="shared" si="549"/>
        <v>7494.5538042847375</v>
      </c>
      <c r="Q1716" s="211">
        <v>9673</v>
      </c>
      <c r="R1716" s="218" t="s">
        <v>563</v>
      </c>
    </row>
    <row r="1717" spans="1:21" s="21" customFormat="1" ht="30" customHeight="1" x14ac:dyDescent="0.25">
      <c r="A1717" s="212">
        <f>IF(B1717&lt;&gt;"",MAX(A$1:A1716)+1,"")</f>
        <v>1552</v>
      </c>
      <c r="B1717" s="223" t="s">
        <v>1221</v>
      </c>
      <c r="C1717" s="56">
        <v>1959</v>
      </c>
      <c r="D1717" s="212" t="s">
        <v>1844</v>
      </c>
      <c r="E1717" s="213" t="s">
        <v>16</v>
      </c>
      <c r="F1717" s="210">
        <v>2</v>
      </c>
      <c r="G1717" s="210">
        <v>2</v>
      </c>
      <c r="H1717" s="211">
        <v>850.2</v>
      </c>
      <c r="I1717" s="211">
        <v>0</v>
      </c>
      <c r="J1717" s="211">
        <v>476.2</v>
      </c>
      <c r="K1717" s="211">
        <f>SUM(L1717:O1717)</f>
        <v>23141.74</v>
      </c>
      <c r="L1717" s="211">
        <v>0</v>
      </c>
      <c r="M1717" s="211">
        <v>0</v>
      </c>
      <c r="N1717" s="211">
        <v>0</v>
      </c>
      <c r="O1717" s="211">
        <f>IFERROR(
  IF(LOOKUP(2,1/($R$16:$R1717&lt;&gt;""),$R$16:$R1717)="12.2026",
    VLOOKUP(LOOKUP(2,1/($B$16:$B1717&lt;&gt;""),$B$16:$B1717), [1]Лист1!$C$12:$D$1205, 2, 0),
  IF(LOOKUP(2,1/($R$16:$R1717&lt;&gt;""),$R$16:$R1717)="12.2027",
    VLOOKUP(LOOKUP(2,1/($B$16:$B1717&lt;&gt;""),$B$16:$B1717), [1]Лист1!$C$1209:$D$2016, 2, 0),
  IF(LOOKUP(2,1/($R$16:$R1717&lt;&gt;""),$R$16:$R1717)="12.2028",
    VLOOKUP(LOOKUP(2,1/($B$16:$B1717&lt;&gt;""),$B$16:$B1717), [1]Лист1!$C$2020:$D$2907, 2, 0),
  ""))), "")</f>
        <v>23141.74</v>
      </c>
      <c r="P1717" s="211">
        <f>K1717/H1717</f>
        <v>27.219171959538933</v>
      </c>
      <c r="Q1717" s="211">
        <v>9673</v>
      </c>
      <c r="R1717" s="218" t="s">
        <v>565</v>
      </c>
      <c r="S1717" s="38"/>
      <c r="T1717" s="20"/>
      <c r="U1717" s="20"/>
    </row>
    <row r="1718" spans="1:21" s="112" customFormat="1" ht="30" customHeight="1" x14ac:dyDescent="0.25">
      <c r="A1718" s="212">
        <f>IF(B1718&lt;&gt;"",MAX(A$1:A1717)+1,"")</f>
        <v>1553</v>
      </c>
      <c r="B1718" s="223" t="s">
        <v>234</v>
      </c>
      <c r="C1718" s="213">
        <v>1965</v>
      </c>
      <c r="D1718" s="212" t="s">
        <v>1844</v>
      </c>
      <c r="E1718" s="212" t="s">
        <v>16</v>
      </c>
      <c r="F1718" s="210">
        <v>5</v>
      </c>
      <c r="G1718" s="210">
        <v>4</v>
      </c>
      <c r="H1718" s="211">
        <v>3491.7</v>
      </c>
      <c r="I1718" s="211">
        <v>216.1</v>
      </c>
      <c r="J1718" s="211">
        <v>3009.2</v>
      </c>
      <c r="K1718" s="211">
        <f>SUM(L1718:O1718)</f>
        <v>29680821.5</v>
      </c>
      <c r="L1718" s="211">
        <v>0</v>
      </c>
      <c r="M1718" s="211">
        <v>0</v>
      </c>
      <c r="N1718" s="211">
        <v>0</v>
      </c>
      <c r="O1718" s="211">
        <f>IFERROR(
  IF(LOOKUP(2,1/($R$16:$R1718&lt;&gt;""),$R$16:$R1718)="12.2026",
    VLOOKUP(LOOKUP(2,1/($B$16:$B1718&lt;&gt;""),$B$16:$B1718), [1]Лист1!$C$12:$D$1205, 2, 0),
  IF(LOOKUP(2,1/($R$16:$R1718&lt;&gt;""),$R$16:$R1718)="12.2027",
    VLOOKUP(LOOKUP(2,1/($B$16:$B1718&lt;&gt;""),$B$16:$B1718), [1]Лист1!$C$1209:$D$2016, 2, 0),
  IF(LOOKUP(2,1/($R$16:$R1718&lt;&gt;""),$R$16:$R1718)="12.2028",
    VLOOKUP(LOOKUP(2,1/($B$16:$B1718&lt;&gt;""),$B$16:$B1718), [1]Лист1!$C$2020:$D$2907, 2, 0),
  ""))), "")</f>
        <v>29680821.5</v>
      </c>
      <c r="P1718" s="211">
        <f>K1718/H1718</f>
        <v>8500.3927886129968</v>
      </c>
      <c r="Q1718" s="211">
        <v>9673</v>
      </c>
      <c r="R1718" s="218" t="s">
        <v>563</v>
      </c>
    </row>
    <row r="1719" spans="1:21" ht="30" customHeight="1" x14ac:dyDescent="0.25">
      <c r="A1719" s="309">
        <f>IF(B1719&lt;&gt;"",MAX(A$1:A1718)+1,"")</f>
        <v>1554</v>
      </c>
      <c r="B1719" s="317" t="s">
        <v>236</v>
      </c>
      <c r="C1719" s="313">
        <v>1964</v>
      </c>
      <c r="D1719" s="309" t="s">
        <v>1844</v>
      </c>
      <c r="E1719" s="313" t="s">
        <v>18</v>
      </c>
      <c r="F1719" s="307">
        <v>5</v>
      </c>
      <c r="G1719" s="307">
        <v>4</v>
      </c>
      <c r="H1719" s="311">
        <v>4681.83</v>
      </c>
      <c r="I1719" s="311">
        <v>0</v>
      </c>
      <c r="J1719" s="311">
        <v>3505.35</v>
      </c>
      <c r="K1719" s="192">
        <f t="shared" si="556"/>
        <v>5540640</v>
      </c>
      <c r="L1719" s="192">
        <v>0</v>
      </c>
      <c r="M1719" s="192">
        <v>0</v>
      </c>
      <c r="N1719" s="192">
        <v>0</v>
      </c>
      <c r="O1719" s="211">
        <f>IFERROR(
  IF(LOOKUP(2,1/($R$16:$R1719&lt;&gt;""),$R$16:$R1719)="12.2026",
    VLOOKUP(LOOKUP(2,1/($B$16:$B1719&lt;&gt;""),$B$16:$B1719), [1]Лист1!$C$12:$D$1205, 2, 0),
  IF(LOOKUP(2,1/($R$16:$R1719&lt;&gt;""),$R$16:$R1719)="12.2027",
    VLOOKUP(LOOKUP(2,1/($B$16:$B1719&lt;&gt;""),$B$16:$B1719), [1]Лист1!$C$1209:$D$2016, 2, 0),
  IF(LOOKUP(2,1/($R$16:$R1719&lt;&gt;""),$R$16:$R1719)="12.2028",
    VLOOKUP(LOOKUP(2,1/($B$16:$B1719&lt;&gt;""),$B$16:$B1719), [1]Лист1!$C$2020:$D$2907, 2, 0),
  ""))), "")</f>
        <v>5540640</v>
      </c>
      <c r="P1719" s="192">
        <f>K1719/H1719</f>
        <v>1183.4346825920634</v>
      </c>
      <c r="Q1719" s="192">
        <v>9673</v>
      </c>
      <c r="R1719" s="188" t="s">
        <v>565</v>
      </c>
      <c r="S1719" s="49"/>
      <c r="T1719" s="49"/>
      <c r="U1719" s="49"/>
    </row>
    <row r="1720" spans="1:21" s="21" customFormat="1" ht="30" customHeight="1" x14ac:dyDescent="0.25">
      <c r="A1720" s="310"/>
      <c r="B1720" s="318"/>
      <c r="C1720" s="314"/>
      <c r="D1720" s="310"/>
      <c r="E1720" s="314"/>
      <c r="F1720" s="308"/>
      <c r="G1720" s="308"/>
      <c r="H1720" s="312"/>
      <c r="I1720" s="312"/>
      <c r="J1720" s="312"/>
      <c r="K1720" s="211">
        <f t="shared" si="556"/>
        <v>22306660.73</v>
      </c>
      <c r="L1720" s="211">
        <v>0</v>
      </c>
      <c r="M1720" s="211">
        <v>0</v>
      </c>
      <c r="N1720" s="211">
        <v>0</v>
      </c>
      <c r="O1720" s="211">
        <f>IFERROR(
  IF(LOOKUP(2,1/($R$16:$R1720&lt;&gt;""),$R$16:$R1720)="12.2026",
    VLOOKUP(LOOKUP(2,1/($B$16:$B1720&lt;&gt;""),$B$16:$B1720), [1]Лист1!$C$12:$D$1205, 2, 0),
  IF(LOOKUP(2,1/($R$16:$R1720&lt;&gt;""),$R$16:$R1720)="12.2027",
    VLOOKUP(LOOKUP(2,1/($B$16:$B1720&lt;&gt;""),$B$16:$B1720), [1]Лист1!$C$1209:$D$2016, 2, 0),
  IF(LOOKUP(2,1/($R$16:$R1720&lt;&gt;""),$R$16:$R1720)="12.2028",
    VLOOKUP(LOOKUP(2,1/($B$16:$B1720&lt;&gt;""),$B$16:$B1720), [1]Лист1!$C$2020:$D$2907, 2, 0),
  ""))), "")</f>
        <v>22306660.73</v>
      </c>
      <c r="P1720" s="211">
        <f>K1720/H1719</f>
        <v>4764.5174493734294</v>
      </c>
      <c r="Q1720" s="211">
        <v>9673</v>
      </c>
      <c r="R1720" s="218" t="s">
        <v>564</v>
      </c>
      <c r="S1720" s="38"/>
      <c r="T1720" s="20"/>
      <c r="U1720" s="20"/>
    </row>
    <row r="1721" spans="1:21" s="112" customFormat="1" ht="30" customHeight="1" x14ac:dyDescent="0.25">
      <c r="A1721" s="212">
        <f>IF(B1721&lt;&gt;"",MAX(A$1:A1720)+1,"")</f>
        <v>1555</v>
      </c>
      <c r="B1721" s="223" t="s">
        <v>1545</v>
      </c>
      <c r="C1721" s="212">
        <v>1977</v>
      </c>
      <c r="D1721" s="212" t="s">
        <v>1844</v>
      </c>
      <c r="E1721" s="213" t="s">
        <v>16</v>
      </c>
      <c r="F1721" s="210">
        <v>5</v>
      </c>
      <c r="G1721" s="210">
        <v>6</v>
      </c>
      <c r="H1721" s="211">
        <v>5911</v>
      </c>
      <c r="I1721" s="211">
        <v>78.5</v>
      </c>
      <c r="J1721" s="211">
        <v>4527.7</v>
      </c>
      <c r="K1721" s="211">
        <f t="shared" ref="K1721:K1733" si="557">SUM(L1721:O1721)</f>
        <v>35703911</v>
      </c>
      <c r="L1721" s="211">
        <v>0</v>
      </c>
      <c r="M1721" s="211">
        <v>0</v>
      </c>
      <c r="N1721" s="211">
        <v>0</v>
      </c>
      <c r="O1721" s="211">
        <f>IFERROR(
  IF(LOOKUP(2,1/($R$16:$R1721&lt;&gt;""),$R$16:$R1721)="12.2026",
    VLOOKUP(LOOKUP(2,1/($B$16:$B1721&lt;&gt;""),$B$16:$B1721), [1]Лист1!$C$12:$D$1205, 2, 0),
  IF(LOOKUP(2,1/($R$16:$R1721&lt;&gt;""),$R$16:$R1721)="12.2027",
    VLOOKUP(LOOKUP(2,1/($B$16:$B1721&lt;&gt;""),$B$16:$B1721), [1]Лист1!$C$1209:$D$2016, 2, 0),
  IF(LOOKUP(2,1/($R$16:$R1721&lt;&gt;""),$R$16:$R1721)="12.2028",
    VLOOKUP(LOOKUP(2,1/($B$16:$B1721&lt;&gt;""),$B$16:$B1721), [1]Лист1!$C$2020:$D$2907, 2, 0),
  ""))), "")</f>
        <v>35703911</v>
      </c>
      <c r="P1721" s="211">
        <f t="shared" ref="P1721:P1733" si="558">K1721/H1721</f>
        <v>6040.2488580612417</v>
      </c>
      <c r="Q1721" s="211">
        <v>9673</v>
      </c>
      <c r="R1721" s="218" t="s">
        <v>563</v>
      </c>
    </row>
    <row r="1722" spans="1:21" s="21" customFormat="1" ht="30" customHeight="1" x14ac:dyDescent="0.25">
      <c r="A1722" s="212">
        <f>IF(B1722&lt;&gt;"",MAX(A$1:A1721)+1,"")</f>
        <v>1556</v>
      </c>
      <c r="B1722" s="223" t="s">
        <v>1905</v>
      </c>
      <c r="C1722" s="56">
        <v>1980</v>
      </c>
      <c r="D1722" s="212" t="s">
        <v>1844</v>
      </c>
      <c r="E1722" s="213" t="s">
        <v>16</v>
      </c>
      <c r="F1722" s="210">
        <v>9</v>
      </c>
      <c r="G1722" s="210">
        <v>1</v>
      </c>
      <c r="H1722" s="211">
        <v>5284.4</v>
      </c>
      <c r="I1722" s="211">
        <v>231.8</v>
      </c>
      <c r="J1722" s="211">
        <v>4251.1000000000004</v>
      </c>
      <c r="K1722" s="211">
        <f t="shared" si="557"/>
        <v>3750310</v>
      </c>
      <c r="L1722" s="211">
        <v>0</v>
      </c>
      <c r="M1722" s="211">
        <v>0</v>
      </c>
      <c r="N1722" s="211">
        <v>0</v>
      </c>
      <c r="O1722" s="211">
        <f>IFERROR(
  IF(LOOKUP(2,1/($R$16:$R1722&lt;&gt;""),$R$16:$R1722)="12.2026",
    VLOOKUP(LOOKUP(2,1/($B$16:$B1722&lt;&gt;""),$B$16:$B1722), [1]Лист1!$C$12:$D$1205, 2, 0),
  IF(LOOKUP(2,1/($R$16:$R1722&lt;&gt;""),$R$16:$R1722)="12.2027",
    VLOOKUP(LOOKUP(2,1/($B$16:$B1722&lt;&gt;""),$B$16:$B1722), [1]Лист1!$C$1209:$D$2016, 2, 0),
  IF(LOOKUP(2,1/($R$16:$R1722&lt;&gt;""),$R$16:$R1722)="12.2028",
    VLOOKUP(LOOKUP(2,1/($B$16:$B1722&lt;&gt;""),$B$16:$B1722), [1]Лист1!$C$2020:$D$2907, 2, 0),
  ""))), "")</f>
        <v>3750310</v>
      </c>
      <c r="P1722" s="211">
        <f t="shared" si="558"/>
        <v>709.69457270456439</v>
      </c>
      <c r="Q1722" s="211">
        <v>9673</v>
      </c>
      <c r="R1722" s="218" t="s">
        <v>565</v>
      </c>
      <c r="S1722" s="38"/>
      <c r="T1722" s="20"/>
      <c r="U1722" s="20"/>
    </row>
    <row r="1723" spans="1:21" s="21" customFormat="1" ht="30" customHeight="1" x14ac:dyDescent="0.25">
      <c r="A1723" s="212">
        <f>IF(B1723&lt;&gt;"",MAX(A$1:A1722)+1,"")</f>
        <v>1557</v>
      </c>
      <c r="B1723" s="223" t="s">
        <v>509</v>
      </c>
      <c r="C1723" s="213">
        <v>1968</v>
      </c>
      <c r="D1723" s="212" t="s">
        <v>1844</v>
      </c>
      <c r="E1723" s="213" t="s">
        <v>16</v>
      </c>
      <c r="F1723" s="210">
        <v>5</v>
      </c>
      <c r="G1723" s="210">
        <v>4</v>
      </c>
      <c r="H1723" s="211">
        <v>4672.2299999999996</v>
      </c>
      <c r="I1723" s="211">
        <v>0</v>
      </c>
      <c r="J1723" s="211">
        <v>4672.2299999999996</v>
      </c>
      <c r="K1723" s="211">
        <f t="shared" si="557"/>
        <v>130394.82</v>
      </c>
      <c r="L1723" s="211">
        <v>0</v>
      </c>
      <c r="M1723" s="211">
        <v>0</v>
      </c>
      <c r="N1723" s="211">
        <v>0</v>
      </c>
      <c r="O1723" s="211">
        <f>IFERROR(
  IF(LOOKUP(2,1/($R$16:$R1723&lt;&gt;""),$R$16:$R1723)="12.2026",
    VLOOKUP(LOOKUP(2,1/($B$16:$B1723&lt;&gt;""),$B$16:$B1723), [1]Лист1!$C$12:$D$1205, 2, 0),
  IF(LOOKUP(2,1/($R$16:$R1723&lt;&gt;""),$R$16:$R1723)="12.2027",
    VLOOKUP(LOOKUP(2,1/($B$16:$B1723&lt;&gt;""),$B$16:$B1723), [1]Лист1!$C$1209:$D$2016, 2, 0),
  IF(LOOKUP(2,1/($R$16:$R1723&lt;&gt;""),$R$16:$R1723)="12.2028",
    VLOOKUP(LOOKUP(2,1/($B$16:$B1723&lt;&gt;""),$B$16:$B1723), [1]Лист1!$C$2020:$D$2907, 2, 0),
  ""))), "")</f>
        <v>130394.82</v>
      </c>
      <c r="P1723" s="211">
        <f t="shared" si="558"/>
        <v>27.9084762522393</v>
      </c>
      <c r="Q1723" s="211">
        <v>9673</v>
      </c>
      <c r="R1723" s="218" t="s">
        <v>564</v>
      </c>
      <c r="S1723" s="38"/>
      <c r="T1723" s="20"/>
      <c r="U1723" s="20"/>
    </row>
    <row r="1724" spans="1:21" s="21" customFormat="1" ht="30" customHeight="1" x14ac:dyDescent="0.25">
      <c r="A1724" s="212">
        <f>IF(B1724&lt;&gt;"",MAX(A$1:A1723)+1,"")</f>
        <v>1558</v>
      </c>
      <c r="B1724" s="223" t="s">
        <v>240</v>
      </c>
      <c r="C1724" s="213">
        <v>1963</v>
      </c>
      <c r="D1724" s="212" t="s">
        <v>1844</v>
      </c>
      <c r="E1724" s="213" t="s">
        <v>16</v>
      </c>
      <c r="F1724" s="210">
        <v>5</v>
      </c>
      <c r="G1724" s="210">
        <v>2</v>
      </c>
      <c r="H1724" s="211">
        <v>2278.67</v>
      </c>
      <c r="I1724" s="211">
        <v>163.4</v>
      </c>
      <c r="J1724" s="211">
        <v>1121.27</v>
      </c>
      <c r="K1724" s="211">
        <f t="shared" si="557"/>
        <v>69592.600000000006</v>
      </c>
      <c r="L1724" s="211">
        <v>0</v>
      </c>
      <c r="M1724" s="211">
        <v>0</v>
      </c>
      <c r="N1724" s="211">
        <v>0</v>
      </c>
      <c r="O1724" s="211">
        <f>IFERROR(
  IF(LOOKUP(2,1/($R$16:$R1724&lt;&gt;""),$R$16:$R1724)="12.2026",
    VLOOKUP(LOOKUP(2,1/($B$16:$B1724&lt;&gt;""),$B$16:$B1724), [1]Лист1!$C$12:$D$1205, 2, 0),
  IF(LOOKUP(2,1/($R$16:$R1724&lt;&gt;""),$R$16:$R1724)="12.2027",
    VLOOKUP(LOOKUP(2,1/($B$16:$B1724&lt;&gt;""),$B$16:$B1724), [1]Лист1!$C$1209:$D$2016, 2, 0),
  IF(LOOKUP(2,1/($R$16:$R1724&lt;&gt;""),$R$16:$R1724)="12.2028",
    VLOOKUP(LOOKUP(2,1/($B$16:$B1724&lt;&gt;""),$B$16:$B1724), [1]Лист1!$C$2020:$D$2907, 2, 0),
  ""))), "")</f>
        <v>69592.600000000006</v>
      </c>
      <c r="P1724" s="211">
        <f t="shared" si="558"/>
        <v>30.540885692092317</v>
      </c>
      <c r="Q1724" s="211">
        <v>9673</v>
      </c>
      <c r="R1724" s="218" t="s">
        <v>564</v>
      </c>
      <c r="S1724" s="38"/>
      <c r="T1724" s="20"/>
      <c r="U1724" s="20"/>
    </row>
    <row r="1725" spans="1:21" ht="30" customHeight="1" x14ac:dyDescent="0.25">
      <c r="A1725" s="212">
        <f>IF(B1725&lt;&gt;"",MAX(A$1:A1724)+1,"")</f>
        <v>1559</v>
      </c>
      <c r="B1725" s="223" t="s">
        <v>1422</v>
      </c>
      <c r="C1725" s="213">
        <v>1965</v>
      </c>
      <c r="D1725" s="212" t="s">
        <v>1844</v>
      </c>
      <c r="E1725" s="212" t="s">
        <v>16</v>
      </c>
      <c r="F1725" s="210">
        <v>5</v>
      </c>
      <c r="G1725" s="210">
        <v>4</v>
      </c>
      <c r="H1725" s="211">
        <v>4073.77</v>
      </c>
      <c r="I1725" s="211">
        <v>0</v>
      </c>
      <c r="J1725" s="211">
        <v>3042.33</v>
      </c>
      <c r="K1725" s="211">
        <f t="shared" si="557"/>
        <v>117435.57</v>
      </c>
      <c r="L1725" s="211">
        <v>0</v>
      </c>
      <c r="M1725" s="211">
        <v>0</v>
      </c>
      <c r="N1725" s="211">
        <v>0</v>
      </c>
      <c r="O1725" s="211">
        <f>IFERROR(
  IF(LOOKUP(2,1/($R$16:$R1725&lt;&gt;""),$R$16:$R1725)="12.2026",
    VLOOKUP(LOOKUP(2,1/($B$16:$B1725&lt;&gt;""),$B$16:$B1725), [1]Лист1!$C$12:$D$1205, 2, 0),
  IF(LOOKUP(2,1/($R$16:$R1725&lt;&gt;""),$R$16:$R1725)="12.2027",
    VLOOKUP(LOOKUP(2,1/($B$16:$B1725&lt;&gt;""),$B$16:$B1725), [1]Лист1!$C$1209:$D$2016, 2, 0),
  IF(LOOKUP(2,1/($R$16:$R1725&lt;&gt;""),$R$16:$R1725)="12.2028",
    VLOOKUP(LOOKUP(2,1/($B$16:$B1725&lt;&gt;""),$B$16:$B1725), [1]Лист1!$C$2020:$D$2907, 2, 0),
  ""))), "")</f>
        <v>117435.57</v>
      </c>
      <c r="P1725" s="211">
        <f t="shared" si="558"/>
        <v>28.827246015361695</v>
      </c>
      <c r="Q1725" s="211">
        <v>9673</v>
      </c>
      <c r="R1725" s="218" t="s">
        <v>564</v>
      </c>
    </row>
    <row r="1726" spans="1:21" s="21" customFormat="1" ht="30" customHeight="1" x14ac:dyDescent="0.25">
      <c r="A1726" s="212">
        <f>IF(B1726&lt;&gt;"",MAX(A$1:A1725)+1,"")</f>
        <v>1560</v>
      </c>
      <c r="B1726" s="223" t="s">
        <v>1546</v>
      </c>
      <c r="C1726" s="213">
        <v>1970</v>
      </c>
      <c r="D1726" s="212" t="s">
        <v>1844</v>
      </c>
      <c r="E1726" s="213" t="s">
        <v>16</v>
      </c>
      <c r="F1726" s="210">
        <v>5</v>
      </c>
      <c r="G1726" s="210">
        <v>4</v>
      </c>
      <c r="H1726" s="211">
        <v>4958.08</v>
      </c>
      <c r="I1726" s="211">
        <v>1269</v>
      </c>
      <c r="J1726" s="211">
        <v>2558.1</v>
      </c>
      <c r="K1726" s="211">
        <f t="shared" si="557"/>
        <v>33961587.599999994</v>
      </c>
      <c r="L1726" s="211">
        <v>0</v>
      </c>
      <c r="M1726" s="211">
        <v>0</v>
      </c>
      <c r="N1726" s="211">
        <v>0</v>
      </c>
      <c r="O1726" s="211">
        <f>IFERROR(
  IF(LOOKUP(2,1/($R$16:$R1726&lt;&gt;""),$R$16:$R1726)="12.2026",
    VLOOKUP(LOOKUP(2,1/($B$16:$B1726&lt;&gt;""),$B$16:$B1726), [1]Лист1!$C$12:$D$1205, 2, 0),
  IF(LOOKUP(2,1/($R$16:$R1726&lt;&gt;""),$R$16:$R1726)="12.2027",
    VLOOKUP(LOOKUP(2,1/($B$16:$B1726&lt;&gt;""),$B$16:$B1726), [1]Лист1!$C$1209:$D$2016, 2, 0),
  IF(LOOKUP(2,1/($R$16:$R1726&lt;&gt;""),$R$16:$R1726)="12.2028",
    VLOOKUP(LOOKUP(2,1/($B$16:$B1726&lt;&gt;""),$B$16:$B1726), [1]Лист1!$C$2020:$D$2907, 2, 0),
  ""))), "")</f>
        <v>33961587.599999994</v>
      </c>
      <c r="P1726" s="211">
        <f t="shared" si="558"/>
        <v>6849.7457886923958</v>
      </c>
      <c r="Q1726" s="211">
        <v>9673</v>
      </c>
      <c r="R1726" s="218" t="s">
        <v>563</v>
      </c>
      <c r="S1726" s="38"/>
      <c r="T1726" s="20"/>
      <c r="U1726" s="20"/>
    </row>
    <row r="1727" spans="1:21" s="21" customFormat="1" ht="30" customHeight="1" x14ac:dyDescent="0.25">
      <c r="A1727" s="212">
        <f>IF(B1727&lt;&gt;"",MAX(A$1:A1726)+1,"")</f>
        <v>1561</v>
      </c>
      <c r="B1727" s="223" t="s">
        <v>1547</v>
      </c>
      <c r="C1727" s="213">
        <v>1969</v>
      </c>
      <c r="D1727" s="212" t="s">
        <v>1844</v>
      </c>
      <c r="E1727" s="213" t="s">
        <v>16</v>
      </c>
      <c r="F1727" s="210">
        <v>5</v>
      </c>
      <c r="G1727" s="210">
        <v>4</v>
      </c>
      <c r="H1727" s="211">
        <v>5308.3</v>
      </c>
      <c r="I1727" s="211">
        <v>0</v>
      </c>
      <c r="J1727" s="211">
        <v>3222.1</v>
      </c>
      <c r="K1727" s="211">
        <f t="shared" si="557"/>
        <v>41138728.5</v>
      </c>
      <c r="L1727" s="211">
        <v>0</v>
      </c>
      <c r="M1727" s="211">
        <v>0</v>
      </c>
      <c r="N1727" s="211">
        <v>0</v>
      </c>
      <c r="O1727" s="211">
        <f>IFERROR(
  IF(LOOKUP(2,1/($R$16:$R1727&lt;&gt;""),$R$16:$R1727)="12.2026",
    VLOOKUP(LOOKUP(2,1/($B$16:$B1727&lt;&gt;""),$B$16:$B1727), [1]Лист1!$C$12:$D$1205, 2, 0),
  IF(LOOKUP(2,1/($R$16:$R1727&lt;&gt;""),$R$16:$R1727)="12.2027",
    VLOOKUP(LOOKUP(2,1/($B$16:$B1727&lt;&gt;""),$B$16:$B1727), [1]Лист1!$C$1209:$D$2016, 2, 0),
  IF(LOOKUP(2,1/($R$16:$R1727&lt;&gt;""),$R$16:$R1727)="12.2028",
    VLOOKUP(LOOKUP(2,1/($B$16:$B1727&lt;&gt;""),$B$16:$B1727), [1]Лист1!$C$2020:$D$2907, 2, 0),
  ""))), "")</f>
        <v>41138728.5</v>
      </c>
      <c r="P1727" s="211">
        <f t="shared" si="558"/>
        <v>7749.8876288077163</v>
      </c>
      <c r="Q1727" s="211">
        <v>9673</v>
      </c>
      <c r="R1727" s="218" t="s">
        <v>563</v>
      </c>
      <c r="S1727" s="38"/>
      <c r="T1727" s="20"/>
      <c r="U1727" s="20"/>
    </row>
    <row r="1728" spans="1:21" s="21" customFormat="1" ht="30" customHeight="1" x14ac:dyDescent="0.25">
      <c r="A1728" s="212">
        <f>IF(B1728&lt;&gt;"",MAX(A$1:A1727)+1,"")</f>
        <v>1562</v>
      </c>
      <c r="B1728" s="223" t="s">
        <v>1548</v>
      </c>
      <c r="C1728" s="213">
        <v>1970</v>
      </c>
      <c r="D1728" s="212" t="s">
        <v>1844</v>
      </c>
      <c r="E1728" s="212" t="s">
        <v>16</v>
      </c>
      <c r="F1728" s="210">
        <v>5</v>
      </c>
      <c r="G1728" s="210">
        <v>4</v>
      </c>
      <c r="H1728" s="211">
        <v>5143.8</v>
      </c>
      <c r="I1728" s="211">
        <v>636.9</v>
      </c>
      <c r="J1728" s="211">
        <v>2521.9</v>
      </c>
      <c r="K1728" s="211">
        <f t="shared" si="557"/>
        <v>40663751</v>
      </c>
      <c r="L1728" s="211">
        <v>0</v>
      </c>
      <c r="M1728" s="211">
        <v>0</v>
      </c>
      <c r="N1728" s="211">
        <v>0</v>
      </c>
      <c r="O1728" s="211">
        <f>IFERROR(
  IF(LOOKUP(2,1/($R$16:$R1728&lt;&gt;""),$R$16:$R1728)="12.2026",
    VLOOKUP(LOOKUP(2,1/($B$16:$B1728&lt;&gt;""),$B$16:$B1728), [1]Лист1!$C$12:$D$1205, 2, 0),
  IF(LOOKUP(2,1/($R$16:$R1728&lt;&gt;""),$R$16:$R1728)="12.2027",
    VLOOKUP(LOOKUP(2,1/($B$16:$B1728&lt;&gt;""),$B$16:$B1728), [1]Лист1!$C$1209:$D$2016, 2, 0),
  IF(LOOKUP(2,1/($R$16:$R1728&lt;&gt;""),$R$16:$R1728)="12.2028",
    VLOOKUP(LOOKUP(2,1/($B$16:$B1728&lt;&gt;""),$B$16:$B1728), [1]Лист1!$C$2020:$D$2907, 2, 0),
  ""))), "")</f>
        <v>40663751</v>
      </c>
      <c r="P1728" s="211">
        <f t="shared" si="558"/>
        <v>7905.3911505112947</v>
      </c>
      <c r="Q1728" s="211">
        <v>9673</v>
      </c>
      <c r="R1728" s="218" t="s">
        <v>563</v>
      </c>
      <c r="S1728" s="38"/>
      <c r="T1728" s="20"/>
      <c r="U1728" s="20"/>
    </row>
    <row r="1729" spans="1:21" ht="30" customHeight="1" x14ac:dyDescent="0.25">
      <c r="A1729" s="212">
        <f>IF(B1729&lt;&gt;"",MAX(A$1:A1728)+1,"")</f>
        <v>1563</v>
      </c>
      <c r="B1729" s="223" t="s">
        <v>1222</v>
      </c>
      <c r="C1729" s="56">
        <v>1957</v>
      </c>
      <c r="D1729" s="212" t="s">
        <v>1844</v>
      </c>
      <c r="E1729" s="213" t="s">
        <v>16</v>
      </c>
      <c r="F1729" s="210">
        <v>4</v>
      </c>
      <c r="G1729" s="210">
        <v>4</v>
      </c>
      <c r="H1729" s="211">
        <v>3803.34</v>
      </c>
      <c r="I1729" s="211">
        <v>0</v>
      </c>
      <c r="J1729" s="211">
        <v>2149.92</v>
      </c>
      <c r="K1729" s="211">
        <f t="shared" si="557"/>
        <v>114716.78</v>
      </c>
      <c r="L1729" s="211">
        <v>0</v>
      </c>
      <c r="M1729" s="211">
        <v>0</v>
      </c>
      <c r="N1729" s="211">
        <v>0</v>
      </c>
      <c r="O1729" s="211">
        <f>IFERROR(
  IF(LOOKUP(2,1/($R$16:$R1729&lt;&gt;""),$R$16:$R1729)="12.2026",
    VLOOKUP(LOOKUP(2,1/($B$16:$B1729&lt;&gt;""),$B$16:$B1729), [1]Лист1!$C$12:$D$1205, 2, 0),
  IF(LOOKUP(2,1/($R$16:$R1729&lt;&gt;""),$R$16:$R1729)="12.2027",
    VLOOKUP(LOOKUP(2,1/($B$16:$B1729&lt;&gt;""),$B$16:$B1729), [1]Лист1!$C$1209:$D$2016, 2, 0),
  IF(LOOKUP(2,1/($R$16:$R1729&lt;&gt;""),$R$16:$R1729)="12.2028",
    VLOOKUP(LOOKUP(2,1/($B$16:$B1729&lt;&gt;""),$B$16:$B1729), [1]Лист1!$C$2020:$D$2907, 2, 0),
  ""))), "")</f>
        <v>114716.78</v>
      </c>
      <c r="P1729" s="211">
        <f t="shared" si="558"/>
        <v>30.162115403829265</v>
      </c>
      <c r="Q1729" s="211">
        <v>9673</v>
      </c>
      <c r="R1729" s="218" t="s">
        <v>565</v>
      </c>
    </row>
    <row r="1730" spans="1:21" ht="30" customHeight="1" x14ac:dyDescent="0.25">
      <c r="A1730" s="212">
        <f>IF(B1730&lt;&gt;"",MAX(A$1:A1729)+1,"")</f>
        <v>1564</v>
      </c>
      <c r="B1730" s="223" t="s">
        <v>1549</v>
      </c>
      <c r="C1730" s="212">
        <v>1969</v>
      </c>
      <c r="D1730" s="212" t="s">
        <v>1844</v>
      </c>
      <c r="E1730" s="213" t="s">
        <v>16</v>
      </c>
      <c r="F1730" s="210">
        <v>5</v>
      </c>
      <c r="G1730" s="210">
        <v>2</v>
      </c>
      <c r="H1730" s="211">
        <v>1735.1</v>
      </c>
      <c r="I1730" s="211">
        <v>0</v>
      </c>
      <c r="J1730" s="211">
        <v>1032.21</v>
      </c>
      <c r="K1730" s="211">
        <f t="shared" si="557"/>
        <v>15393924.5</v>
      </c>
      <c r="L1730" s="211">
        <v>0</v>
      </c>
      <c r="M1730" s="211">
        <v>0</v>
      </c>
      <c r="N1730" s="211">
        <v>0</v>
      </c>
      <c r="O1730" s="211">
        <f>IFERROR(
  IF(LOOKUP(2,1/($R$16:$R1730&lt;&gt;""),$R$16:$R1730)="12.2026",
    VLOOKUP(LOOKUP(2,1/($B$16:$B1730&lt;&gt;""),$B$16:$B1730), [1]Лист1!$C$12:$D$1205, 2, 0),
  IF(LOOKUP(2,1/($R$16:$R1730&lt;&gt;""),$R$16:$R1730)="12.2027",
    VLOOKUP(LOOKUP(2,1/($B$16:$B1730&lt;&gt;""),$B$16:$B1730), [1]Лист1!$C$1209:$D$2016, 2, 0),
  IF(LOOKUP(2,1/($R$16:$R1730&lt;&gt;""),$R$16:$R1730)="12.2028",
    VLOOKUP(LOOKUP(2,1/($B$16:$B1730&lt;&gt;""),$B$16:$B1730), [1]Лист1!$C$2020:$D$2907, 2, 0),
  ""))), "")</f>
        <v>15393924.5</v>
      </c>
      <c r="P1730" s="211">
        <f t="shared" si="558"/>
        <v>8872.0676041726711</v>
      </c>
      <c r="Q1730" s="211">
        <v>9673</v>
      </c>
      <c r="R1730" s="218" t="s">
        <v>563</v>
      </c>
    </row>
    <row r="1731" spans="1:21" ht="30" customHeight="1" x14ac:dyDescent="0.25">
      <c r="A1731" s="212">
        <f>IF(B1731&lt;&gt;"",MAX(A$1:A1730)+1,"")</f>
        <v>1565</v>
      </c>
      <c r="B1731" s="223" t="s">
        <v>1223</v>
      </c>
      <c r="C1731" s="213">
        <v>1941</v>
      </c>
      <c r="D1731" s="212" t="s">
        <v>1844</v>
      </c>
      <c r="E1731" s="212" t="s">
        <v>16</v>
      </c>
      <c r="F1731" s="210">
        <v>4</v>
      </c>
      <c r="G1731" s="210">
        <v>3</v>
      </c>
      <c r="H1731" s="211">
        <v>3480.3</v>
      </c>
      <c r="I1731" s="211">
        <v>0</v>
      </c>
      <c r="J1731" s="211">
        <v>2026.4</v>
      </c>
      <c r="K1731" s="211">
        <f t="shared" si="557"/>
        <v>76913.3</v>
      </c>
      <c r="L1731" s="211">
        <v>0</v>
      </c>
      <c r="M1731" s="211">
        <v>0</v>
      </c>
      <c r="N1731" s="211">
        <v>0</v>
      </c>
      <c r="O1731" s="211">
        <f>IFERROR(
  IF(LOOKUP(2,1/($R$16:$R1731&lt;&gt;""),$R$16:$R1731)="12.2026",
    VLOOKUP(LOOKUP(2,1/($B$16:$B1731&lt;&gt;""),$B$16:$B1731), [1]Лист1!$C$12:$D$1205, 2, 0),
  IF(LOOKUP(2,1/($R$16:$R1731&lt;&gt;""),$R$16:$R1731)="12.2027",
    VLOOKUP(LOOKUP(2,1/($B$16:$B1731&lt;&gt;""),$B$16:$B1731), [1]Лист1!$C$1209:$D$2016, 2, 0),
  IF(LOOKUP(2,1/($R$16:$R1731&lt;&gt;""),$R$16:$R1731)="12.2028",
    VLOOKUP(LOOKUP(2,1/($B$16:$B1731&lt;&gt;""),$B$16:$B1731), [1]Лист1!$C$2020:$D$2907, 2, 0),
  ""))), "")</f>
        <v>76913.3</v>
      </c>
      <c r="P1731" s="211">
        <f t="shared" si="558"/>
        <v>22.099617849036001</v>
      </c>
      <c r="Q1731" s="211">
        <v>9673</v>
      </c>
      <c r="R1731" s="218" t="s">
        <v>565</v>
      </c>
      <c r="S1731" s="49"/>
      <c r="T1731" s="49"/>
      <c r="U1731" s="49"/>
    </row>
    <row r="1732" spans="1:21" ht="30" customHeight="1" x14ac:dyDescent="0.25">
      <c r="A1732" s="212">
        <f>IF(B1732&lt;&gt;"",MAX(A$1:A1731)+1,"")</f>
        <v>1566</v>
      </c>
      <c r="B1732" s="223" t="s">
        <v>1550</v>
      </c>
      <c r="C1732" s="213">
        <v>1969</v>
      </c>
      <c r="D1732" s="212" t="s">
        <v>1844</v>
      </c>
      <c r="E1732" s="213" t="s">
        <v>16</v>
      </c>
      <c r="F1732" s="210">
        <v>5</v>
      </c>
      <c r="G1732" s="210">
        <v>6</v>
      </c>
      <c r="H1732" s="211">
        <v>6224.6</v>
      </c>
      <c r="I1732" s="211">
        <v>80.2</v>
      </c>
      <c r="J1732" s="211">
        <v>4476.1000000000004</v>
      </c>
      <c r="K1732" s="211">
        <f t="shared" si="557"/>
        <v>37959917</v>
      </c>
      <c r="L1732" s="211">
        <v>0</v>
      </c>
      <c r="M1732" s="211">
        <v>0</v>
      </c>
      <c r="N1732" s="211">
        <v>0</v>
      </c>
      <c r="O1732" s="211">
        <f>IFERROR(
  IF(LOOKUP(2,1/($R$16:$R1732&lt;&gt;""),$R$16:$R1732)="12.2026",
    VLOOKUP(LOOKUP(2,1/($B$16:$B1732&lt;&gt;""),$B$16:$B1732), [1]Лист1!$C$12:$D$1205, 2, 0),
  IF(LOOKUP(2,1/($R$16:$R1732&lt;&gt;""),$R$16:$R1732)="12.2027",
    VLOOKUP(LOOKUP(2,1/($B$16:$B1732&lt;&gt;""),$B$16:$B1732), [1]Лист1!$C$1209:$D$2016, 2, 0),
  IF(LOOKUP(2,1/($R$16:$R1732&lt;&gt;""),$R$16:$R1732)="12.2028",
    VLOOKUP(LOOKUP(2,1/($B$16:$B1732&lt;&gt;""),$B$16:$B1732), [1]Лист1!$C$2020:$D$2907, 2, 0),
  ""))), "")</f>
        <v>37959917</v>
      </c>
      <c r="P1732" s="211">
        <f t="shared" si="558"/>
        <v>6098.3704977026637</v>
      </c>
      <c r="Q1732" s="211">
        <v>9673</v>
      </c>
      <c r="R1732" s="218" t="s">
        <v>563</v>
      </c>
      <c r="S1732" s="49"/>
      <c r="T1732" s="49"/>
      <c r="U1732" s="49"/>
    </row>
    <row r="1733" spans="1:21" s="21" customFormat="1" ht="30" customHeight="1" x14ac:dyDescent="0.25">
      <c r="A1733" s="212">
        <f>IF(B1733&lt;&gt;"",MAX(A$1:A1732)+1,"")</f>
        <v>1567</v>
      </c>
      <c r="B1733" s="223" t="s">
        <v>1224</v>
      </c>
      <c r="C1733" s="56">
        <v>1959</v>
      </c>
      <c r="D1733" s="212" t="s">
        <v>1844</v>
      </c>
      <c r="E1733" s="213" t="s">
        <v>16</v>
      </c>
      <c r="F1733" s="210">
        <v>2</v>
      </c>
      <c r="G1733" s="210">
        <v>2</v>
      </c>
      <c r="H1733" s="211">
        <v>499.23</v>
      </c>
      <c r="I1733" s="211">
        <v>0</v>
      </c>
      <c r="J1733" s="211">
        <v>278.13</v>
      </c>
      <c r="K1733" s="211">
        <f t="shared" si="557"/>
        <v>14248.7</v>
      </c>
      <c r="L1733" s="211">
        <v>0</v>
      </c>
      <c r="M1733" s="211">
        <v>0</v>
      </c>
      <c r="N1733" s="211">
        <v>0</v>
      </c>
      <c r="O1733" s="211">
        <f>IFERROR(
  IF(LOOKUP(2,1/($R$16:$R1733&lt;&gt;""),$R$16:$R1733)="12.2026",
    VLOOKUP(LOOKUP(2,1/($B$16:$B1733&lt;&gt;""),$B$16:$B1733), [1]Лист1!$C$12:$D$1205, 2, 0),
  IF(LOOKUP(2,1/($R$16:$R1733&lt;&gt;""),$R$16:$R1733)="12.2027",
    VLOOKUP(LOOKUP(2,1/($B$16:$B1733&lt;&gt;""),$B$16:$B1733), [1]Лист1!$C$1209:$D$2016, 2, 0),
  IF(LOOKUP(2,1/($R$16:$R1733&lt;&gt;""),$R$16:$R1733)="12.2028",
    VLOOKUP(LOOKUP(2,1/($B$16:$B1733&lt;&gt;""),$B$16:$B1733), [1]Лист1!$C$2020:$D$2907, 2, 0),
  ""))), "")</f>
        <v>14248.7</v>
      </c>
      <c r="P1733" s="211">
        <f t="shared" si="558"/>
        <v>28.541353684674398</v>
      </c>
      <c r="Q1733" s="211">
        <v>9673</v>
      </c>
      <c r="R1733" s="218" t="s">
        <v>565</v>
      </c>
      <c r="S1733" s="38"/>
      <c r="T1733" s="20"/>
      <c r="U1733" s="20"/>
    </row>
    <row r="1734" spans="1:21" ht="30" customHeight="1" x14ac:dyDescent="0.25">
      <c r="A1734" s="309">
        <f>IF(B1734&lt;&gt;"",MAX(A$1:A1733)+1,"")</f>
        <v>1568</v>
      </c>
      <c r="B1734" s="387" t="s">
        <v>497</v>
      </c>
      <c r="C1734" s="376">
        <v>1994</v>
      </c>
      <c r="D1734" s="375" t="s">
        <v>1844</v>
      </c>
      <c r="E1734" s="375" t="s">
        <v>16</v>
      </c>
      <c r="F1734" s="376">
        <v>9</v>
      </c>
      <c r="G1734" s="376">
        <v>1</v>
      </c>
      <c r="H1734" s="352">
        <v>3474.3</v>
      </c>
      <c r="I1734" s="352">
        <v>41.1</v>
      </c>
      <c r="J1734" s="352">
        <v>3037.3</v>
      </c>
      <c r="K1734" s="211">
        <f t="shared" si="556"/>
        <v>8321560</v>
      </c>
      <c r="L1734" s="211">
        <v>0</v>
      </c>
      <c r="M1734" s="211">
        <v>0</v>
      </c>
      <c r="N1734" s="211">
        <v>0</v>
      </c>
      <c r="O1734" s="211">
        <f>IFERROR(
  IF(LOOKUP(2,1/($R$16:$R1734&lt;&gt;""),$R$16:$R1734)="12.2026",
    VLOOKUP(LOOKUP(2,1/($B$16:$B1734&lt;&gt;""),$B$16:$B1734), [1]Лист1!$C$12:$D$1205, 2, 0),
  IF(LOOKUP(2,1/($R$16:$R1734&lt;&gt;""),$R$16:$R1734)="12.2027",
    VLOOKUP(LOOKUP(2,1/($B$16:$B1734&lt;&gt;""),$B$16:$B1734), [1]Лист1!$C$1209:$D$2016, 2, 0),
  IF(LOOKUP(2,1/($R$16:$R1734&lt;&gt;""),$R$16:$R1734)="12.2028",
    VLOOKUP(LOOKUP(2,1/($B$16:$B1734&lt;&gt;""),$B$16:$B1734), [1]Лист1!$C$2020:$D$2907, 2, 0),
  ""))), "")</f>
        <v>8321560</v>
      </c>
      <c r="P1734" s="211">
        <f t="shared" ref="P1734:P1795" si="559">K1734/H1734</f>
        <v>2395.1760066776042</v>
      </c>
      <c r="Q1734" s="211">
        <v>9673</v>
      </c>
      <c r="R1734" s="218" t="s">
        <v>564</v>
      </c>
      <c r="S1734" s="49"/>
      <c r="T1734" s="49"/>
      <c r="U1734" s="49"/>
    </row>
    <row r="1735" spans="1:21" ht="30" customHeight="1" x14ac:dyDescent="0.25">
      <c r="A1735" s="310"/>
      <c r="B1735" s="387"/>
      <c r="C1735" s="376"/>
      <c r="D1735" s="375"/>
      <c r="E1735" s="375"/>
      <c r="F1735" s="376"/>
      <c r="G1735" s="376"/>
      <c r="H1735" s="352"/>
      <c r="I1735" s="352"/>
      <c r="J1735" s="352"/>
      <c r="K1735" s="211">
        <f t="shared" si="556"/>
        <v>3733328.54</v>
      </c>
      <c r="L1735" s="211">
        <v>0</v>
      </c>
      <c r="M1735" s="211">
        <v>0</v>
      </c>
      <c r="N1735" s="211">
        <v>0</v>
      </c>
      <c r="O1735" s="211">
        <f>IFERROR(
  IF(LOOKUP(2,1/($R$16:$R1735&lt;&gt;""),$R$16:$R1735)="12.2026",
    VLOOKUP(LOOKUP(2,1/($B$16:$B1735&lt;&gt;""),$B$16:$B1735), [1]Лист1!$C$12:$D$1205, 2, 0),
  IF(LOOKUP(2,1/($R$16:$R1735&lt;&gt;""),$R$16:$R1735)="12.2027",
    VLOOKUP(LOOKUP(2,1/($B$16:$B1735&lt;&gt;""),$B$16:$B1735), [1]Лист1!$C$1209:$D$2016, 2, 0),
  IF(LOOKUP(2,1/($R$16:$R1735&lt;&gt;""),$R$16:$R1735)="12.2028",
    VLOOKUP(LOOKUP(2,1/($B$16:$B1735&lt;&gt;""),$B$16:$B1735), [1]Лист1!$C$2020:$D$2907, 2, 0),
  ""))), "")</f>
        <v>3733328.54</v>
      </c>
      <c r="P1735" s="211">
        <f>K1735/H1734</f>
        <v>1074.5556054457013</v>
      </c>
      <c r="Q1735" s="211">
        <v>9673</v>
      </c>
      <c r="R1735" s="218" t="s">
        <v>563</v>
      </c>
      <c r="S1735" s="49"/>
      <c r="T1735" s="49"/>
      <c r="U1735" s="49"/>
    </row>
    <row r="1736" spans="1:21" s="21" customFormat="1" ht="30" customHeight="1" x14ac:dyDescent="0.25">
      <c r="A1736" s="212">
        <f>IF(B1736&lt;&gt;"",MAX(A$1:A1735)+1,"")</f>
        <v>1569</v>
      </c>
      <c r="B1736" s="223" t="s">
        <v>1225</v>
      </c>
      <c r="C1736" s="56">
        <v>1960</v>
      </c>
      <c r="D1736" s="212" t="s">
        <v>1844</v>
      </c>
      <c r="E1736" s="213" t="s">
        <v>16</v>
      </c>
      <c r="F1736" s="210">
        <v>3</v>
      </c>
      <c r="G1736" s="210">
        <v>3</v>
      </c>
      <c r="H1736" s="211">
        <v>2727.45</v>
      </c>
      <c r="I1736" s="211">
        <v>172.1</v>
      </c>
      <c r="J1736" s="211">
        <v>1429.55</v>
      </c>
      <c r="K1736" s="211">
        <f t="shared" si="556"/>
        <v>57738.34</v>
      </c>
      <c r="L1736" s="211">
        <v>0</v>
      </c>
      <c r="M1736" s="211">
        <v>0</v>
      </c>
      <c r="N1736" s="211">
        <v>0</v>
      </c>
      <c r="O1736" s="211">
        <f>IFERROR(
  IF(LOOKUP(2,1/($R$16:$R1736&lt;&gt;""),$R$16:$R1736)="12.2026",
    VLOOKUP(LOOKUP(2,1/($B$16:$B1736&lt;&gt;""),$B$16:$B1736), [1]Лист1!$C$12:$D$1205, 2, 0),
  IF(LOOKUP(2,1/($R$16:$R1736&lt;&gt;""),$R$16:$R1736)="12.2027",
    VLOOKUP(LOOKUP(2,1/($B$16:$B1736&lt;&gt;""),$B$16:$B1736), [1]Лист1!$C$1209:$D$2016, 2, 0),
  IF(LOOKUP(2,1/($R$16:$R1736&lt;&gt;""),$R$16:$R1736)="12.2028",
    VLOOKUP(LOOKUP(2,1/($B$16:$B1736&lt;&gt;""),$B$16:$B1736), [1]Лист1!$C$2020:$D$2907, 2, 0),
  ""))), "")</f>
        <v>57738.34</v>
      </c>
      <c r="P1736" s="211">
        <f t="shared" si="559"/>
        <v>21.16934865900383</v>
      </c>
      <c r="Q1736" s="211">
        <v>9673</v>
      </c>
      <c r="R1736" s="218" t="s">
        <v>565</v>
      </c>
      <c r="S1736" s="38"/>
      <c r="T1736" s="20"/>
      <c r="U1736" s="20"/>
    </row>
    <row r="1737" spans="1:21" s="21" customFormat="1" ht="30" customHeight="1" x14ac:dyDescent="0.25">
      <c r="A1737" s="212">
        <f>IF(B1737&lt;&gt;"",MAX(A$1:A1736)+1,"")</f>
        <v>1570</v>
      </c>
      <c r="B1737" s="223" t="s">
        <v>241</v>
      </c>
      <c r="C1737" s="213">
        <v>1963</v>
      </c>
      <c r="D1737" s="212" t="s">
        <v>1844</v>
      </c>
      <c r="E1737" s="213" t="s">
        <v>16</v>
      </c>
      <c r="F1737" s="210">
        <v>4</v>
      </c>
      <c r="G1737" s="210">
        <v>3</v>
      </c>
      <c r="H1737" s="211">
        <v>3526.2</v>
      </c>
      <c r="I1737" s="211">
        <v>187.9</v>
      </c>
      <c r="J1737" s="211">
        <v>1813.6</v>
      </c>
      <c r="K1737" s="211">
        <f>SUM(L1737:O1737)</f>
        <v>13534188.799999999</v>
      </c>
      <c r="L1737" s="211">
        <v>0</v>
      </c>
      <c r="M1737" s="211">
        <v>0</v>
      </c>
      <c r="N1737" s="211">
        <v>0</v>
      </c>
      <c r="O1737" s="211">
        <f>IFERROR(
  IF(LOOKUP(2,1/($R$16:$R1737&lt;&gt;""),$R$16:$R1737)="12.2026",
    VLOOKUP(LOOKUP(2,1/($B$16:$B1737&lt;&gt;""),$B$16:$B1737), [1]Лист1!$C$12:$D$1205, 2, 0),
  IF(LOOKUP(2,1/($R$16:$R1737&lt;&gt;""),$R$16:$R1737)="12.2027",
    VLOOKUP(LOOKUP(2,1/($B$16:$B1737&lt;&gt;""),$B$16:$B1737), [1]Лист1!$C$1209:$D$2016, 2, 0),
  IF(LOOKUP(2,1/($R$16:$R1737&lt;&gt;""),$R$16:$R1737)="12.2028",
    VLOOKUP(LOOKUP(2,1/($B$16:$B1737&lt;&gt;""),$B$16:$B1737), [1]Лист1!$C$2020:$D$2907, 2, 0),
  ""))), "")</f>
        <v>13534188.799999999</v>
      </c>
      <c r="P1737" s="211">
        <f>K1737/H1737</f>
        <v>3838.1795700754351</v>
      </c>
      <c r="Q1737" s="211">
        <v>9673</v>
      </c>
      <c r="R1737" s="218" t="s">
        <v>564</v>
      </c>
      <c r="S1737" s="38"/>
      <c r="T1737" s="20"/>
      <c r="U1737" s="20"/>
    </row>
    <row r="1738" spans="1:21" s="21" customFormat="1" ht="30" customHeight="1" x14ac:dyDescent="0.25">
      <c r="A1738" s="212">
        <f>IF(B1738&lt;&gt;"",MAX(A$1:A1737)+1,"")</f>
        <v>1571</v>
      </c>
      <c r="B1738" s="223" t="s">
        <v>2038</v>
      </c>
      <c r="C1738" s="56">
        <v>1995</v>
      </c>
      <c r="D1738" s="212" t="s">
        <v>1844</v>
      </c>
      <c r="E1738" s="213" t="s">
        <v>18</v>
      </c>
      <c r="F1738" s="210">
        <v>9</v>
      </c>
      <c r="G1738" s="210">
        <v>7</v>
      </c>
      <c r="H1738" s="211">
        <v>15406.4</v>
      </c>
      <c r="I1738" s="211">
        <v>0</v>
      </c>
      <c r="J1738" s="211">
        <v>13693.5</v>
      </c>
      <c r="K1738" s="211">
        <f>SUM(L1738:O1738)</f>
        <v>24825955.57</v>
      </c>
      <c r="L1738" s="211">
        <v>0</v>
      </c>
      <c r="M1738" s="211">
        <v>0</v>
      </c>
      <c r="N1738" s="211">
        <v>0</v>
      </c>
      <c r="O1738" s="211">
        <f>IFERROR(
  IF(LOOKUP(2,1/($R$16:$R1738&lt;&gt;""),$R$16:$R1738)="12.2026",
    VLOOKUP(LOOKUP(2,1/($B$16:$B1738&lt;&gt;""),$B$16:$B1738), [1]Лист1!$C$12:$D$1205, 2, 0),
  IF(LOOKUP(2,1/($R$16:$R1738&lt;&gt;""),$R$16:$R1738)="12.2027",
    VLOOKUP(LOOKUP(2,1/($B$16:$B1738&lt;&gt;""),$B$16:$B1738), [1]Лист1!$C$1209:$D$2016, 2, 0),
  IF(LOOKUP(2,1/($R$16:$R1738&lt;&gt;""),$R$16:$R1738)="12.2028",
    VLOOKUP(LOOKUP(2,1/($B$16:$B1738&lt;&gt;""),$B$16:$B1738), [1]Лист1!$C$2020:$D$2907, 2, 0),
  ""))), "")</f>
        <v>24825955.57</v>
      </c>
      <c r="P1738" s="211">
        <f>K1738/H1738</f>
        <v>1611.4053620573268</v>
      </c>
      <c r="Q1738" s="211">
        <v>9673</v>
      </c>
      <c r="R1738" s="218" t="s">
        <v>564</v>
      </c>
      <c r="S1738" s="38"/>
      <c r="T1738" s="20"/>
      <c r="U1738" s="20"/>
    </row>
    <row r="1739" spans="1:21" s="21" customFormat="1" ht="30" customHeight="1" x14ac:dyDescent="0.25">
      <c r="A1739" s="212">
        <f>IF(B1739&lt;&gt;"",MAX(A$1:A1738)+1,"")</f>
        <v>1572</v>
      </c>
      <c r="B1739" s="223" t="s">
        <v>2039</v>
      </c>
      <c r="C1739" s="56">
        <v>2002</v>
      </c>
      <c r="D1739" s="212" t="s">
        <v>1844</v>
      </c>
      <c r="E1739" s="213" t="s">
        <v>16</v>
      </c>
      <c r="F1739" s="210">
        <v>9</v>
      </c>
      <c r="G1739" s="210">
        <v>4</v>
      </c>
      <c r="H1739" s="211">
        <v>9377.2999999999993</v>
      </c>
      <c r="I1739" s="211">
        <v>0</v>
      </c>
      <c r="J1739" s="211">
        <v>8366</v>
      </c>
      <c r="K1739" s="211">
        <f>SUM(L1739:O1739)</f>
        <v>14273774.4</v>
      </c>
      <c r="L1739" s="211">
        <v>0</v>
      </c>
      <c r="M1739" s="211">
        <v>0</v>
      </c>
      <c r="N1739" s="211">
        <v>0</v>
      </c>
      <c r="O1739" s="211">
        <f>IFERROR(
  IF(LOOKUP(2,1/($R$16:$R1739&lt;&gt;""),$R$16:$R1739)="12.2026",
    VLOOKUP(LOOKUP(2,1/($B$16:$B1739&lt;&gt;""),$B$16:$B1739), [1]Лист1!$C$12:$D$1205, 2, 0),
  IF(LOOKUP(2,1/($R$16:$R1739&lt;&gt;""),$R$16:$R1739)="12.2027",
    VLOOKUP(LOOKUP(2,1/($B$16:$B1739&lt;&gt;""),$B$16:$B1739), [1]Лист1!$C$1209:$D$2016, 2, 0),
  IF(LOOKUP(2,1/($R$16:$R1739&lt;&gt;""),$R$16:$R1739)="12.2028",
    VLOOKUP(LOOKUP(2,1/($B$16:$B1739&lt;&gt;""),$B$16:$B1739), [1]Лист1!$C$2020:$D$2907, 2, 0),
  ""))), "")</f>
        <v>14273774.4</v>
      </c>
      <c r="P1739" s="211">
        <f>K1739/H1739</f>
        <v>1522.1624988002945</v>
      </c>
      <c r="Q1739" s="211">
        <v>9673</v>
      </c>
      <c r="R1739" s="218" t="s">
        <v>563</v>
      </c>
      <c r="S1739" s="38"/>
      <c r="T1739" s="20"/>
      <c r="U1739" s="20"/>
    </row>
    <row r="1740" spans="1:21" s="33" customFormat="1" ht="30" customHeight="1" x14ac:dyDescent="0.25">
      <c r="A1740" s="212">
        <f>IF(B1740&lt;&gt;"",MAX(A$1:A1739)+1,"")</f>
        <v>1573</v>
      </c>
      <c r="B1740" s="223" t="s">
        <v>2180</v>
      </c>
      <c r="C1740" s="210" t="s">
        <v>2331</v>
      </c>
      <c r="D1740" s="212" t="s">
        <v>1844</v>
      </c>
      <c r="E1740" s="210" t="s">
        <v>18</v>
      </c>
      <c r="F1740" s="210">
        <v>9</v>
      </c>
      <c r="G1740" s="210">
        <v>8</v>
      </c>
      <c r="H1740" s="211">
        <v>17171.3</v>
      </c>
      <c r="I1740" s="211">
        <v>40.4</v>
      </c>
      <c r="J1740" s="211">
        <v>17052.900000000001</v>
      </c>
      <c r="K1740" s="211">
        <f>SUM(L1740:O1740)</f>
        <v>28480000</v>
      </c>
      <c r="L1740" s="211">
        <v>0</v>
      </c>
      <c r="M1740" s="211">
        <v>0</v>
      </c>
      <c r="N1740" s="211">
        <v>0</v>
      </c>
      <c r="O1740" s="211">
        <f>IFERROR(
  IF(LOOKUP(2,1/($R$16:$R1740&lt;&gt;""),$R$16:$R1740)="12.2026",
    VLOOKUP(LOOKUP(2,1/($B$16:$B1740&lt;&gt;""),$B$16:$B1740), [1]Лист1!$C$12:$D$1205, 2, 0),
  IF(LOOKUP(2,1/($R$16:$R1740&lt;&gt;""),$R$16:$R1740)="12.2027",
    VLOOKUP(LOOKUP(2,1/($B$16:$B1740&lt;&gt;""),$B$16:$B1740), [1]Лист1!$C$1209:$D$2016, 2, 0),
  IF(LOOKUP(2,1/($R$16:$R1740&lt;&gt;""),$R$16:$R1740)="12.2028",
    VLOOKUP(LOOKUP(2,1/($B$16:$B1740&lt;&gt;""),$B$16:$B1740), [1]Лист1!$C$2020:$D$2907, 2, 0),
  ""))), "")</f>
        <v>28480000</v>
      </c>
      <c r="P1740" s="211">
        <f>K1740/H1740</f>
        <v>1658.5814702439536</v>
      </c>
      <c r="Q1740" s="211">
        <v>9673</v>
      </c>
      <c r="R1740" s="30" t="s">
        <v>565</v>
      </c>
      <c r="S1740" s="32"/>
      <c r="T1740" s="32"/>
      <c r="U1740" s="32"/>
    </row>
    <row r="1741" spans="1:21" s="21" customFormat="1" ht="30" customHeight="1" x14ac:dyDescent="0.25">
      <c r="A1741" s="212">
        <f>IF(B1741&lt;&gt;"",MAX(A$1:A1740)+1,"")</f>
        <v>1574</v>
      </c>
      <c r="B1741" s="223" t="s">
        <v>1226</v>
      </c>
      <c r="C1741" s="56">
        <v>1959</v>
      </c>
      <c r="D1741" s="212" t="s">
        <v>1844</v>
      </c>
      <c r="E1741" s="213" t="s">
        <v>16</v>
      </c>
      <c r="F1741" s="210">
        <v>2</v>
      </c>
      <c r="G1741" s="210">
        <v>2</v>
      </c>
      <c r="H1741" s="211">
        <v>852.7</v>
      </c>
      <c r="I1741" s="211">
        <v>0</v>
      </c>
      <c r="J1741" s="211">
        <v>431.7</v>
      </c>
      <c r="K1741" s="211">
        <f>SUM(L1741:O1741)</f>
        <v>23769.85</v>
      </c>
      <c r="L1741" s="211">
        <v>0</v>
      </c>
      <c r="M1741" s="211">
        <v>0</v>
      </c>
      <c r="N1741" s="211">
        <v>0</v>
      </c>
      <c r="O1741" s="211">
        <f>IFERROR(
  IF(LOOKUP(2,1/($R$16:$R1741&lt;&gt;""),$R$16:$R1741)="12.2026",
    VLOOKUP(LOOKUP(2,1/($B$16:$B1741&lt;&gt;""),$B$16:$B1741), [1]Лист1!$C$12:$D$1205, 2, 0),
  IF(LOOKUP(2,1/($R$16:$R1741&lt;&gt;""),$R$16:$R1741)="12.2027",
    VLOOKUP(LOOKUP(2,1/($B$16:$B1741&lt;&gt;""),$B$16:$B1741), [1]Лист1!$C$1209:$D$2016, 2, 0),
  IF(LOOKUP(2,1/($R$16:$R1741&lt;&gt;""),$R$16:$R1741)="12.2028",
    VLOOKUP(LOOKUP(2,1/($B$16:$B1741&lt;&gt;""),$B$16:$B1741), [1]Лист1!$C$2020:$D$2907, 2, 0),
  ""))), "")</f>
        <v>23769.85</v>
      </c>
      <c r="P1741" s="211">
        <f>K1741/H1741</f>
        <v>27.875982174269964</v>
      </c>
      <c r="Q1741" s="211">
        <v>9673</v>
      </c>
      <c r="R1741" s="218" t="s">
        <v>565</v>
      </c>
      <c r="S1741" s="38"/>
      <c r="T1741" s="20"/>
      <c r="U1741" s="20"/>
    </row>
    <row r="1742" spans="1:21" ht="30" customHeight="1" x14ac:dyDescent="0.25">
      <c r="A1742" s="309">
        <f>IF(B1742&lt;&gt;"",MAX(A$1:A1741)+1,"")</f>
        <v>1575</v>
      </c>
      <c r="B1742" s="317" t="s">
        <v>1227</v>
      </c>
      <c r="C1742" s="329">
        <v>1956</v>
      </c>
      <c r="D1742" s="309" t="s">
        <v>1844</v>
      </c>
      <c r="E1742" s="313" t="s">
        <v>16</v>
      </c>
      <c r="F1742" s="307">
        <v>2</v>
      </c>
      <c r="G1742" s="307">
        <v>1</v>
      </c>
      <c r="H1742" s="311">
        <v>1281.5</v>
      </c>
      <c r="I1742" s="311">
        <v>0</v>
      </c>
      <c r="J1742" s="311">
        <v>712.2</v>
      </c>
      <c r="K1742" s="211">
        <f t="shared" ref="K1742:K1795" si="560">SUM(L1742:O1742)</f>
        <v>37225.07</v>
      </c>
      <c r="L1742" s="211">
        <v>0</v>
      </c>
      <c r="M1742" s="211">
        <v>0</v>
      </c>
      <c r="N1742" s="211">
        <v>0</v>
      </c>
      <c r="O1742" s="211">
        <f>IFERROR(
  IF(LOOKUP(2,1/($R$16:$R1742&lt;&gt;""),$R$16:$R1742)="12.2026",
    VLOOKUP(LOOKUP(2,1/($B$16:$B1742&lt;&gt;""),$B$16:$B1742), [1]Лист1!$C$12:$D$1205, 2, 0),
  IF(LOOKUP(2,1/($R$16:$R1742&lt;&gt;""),$R$16:$R1742)="12.2027",
    VLOOKUP(LOOKUP(2,1/($B$16:$B1742&lt;&gt;""),$B$16:$B1742), [1]Лист1!$C$1209:$D$2016, 2, 0),
  IF(LOOKUP(2,1/($R$16:$R1742&lt;&gt;""),$R$16:$R1742)="12.2028",
    VLOOKUP(LOOKUP(2,1/($B$16:$B1742&lt;&gt;""),$B$16:$B1742), [1]Лист1!$C$2020:$D$2907, 2, 0),
  ""))), "")</f>
        <v>37225.07</v>
      </c>
      <c r="P1742" s="211">
        <f t="shared" si="559"/>
        <v>29.048045259461567</v>
      </c>
      <c r="Q1742" s="211">
        <v>9673</v>
      </c>
      <c r="R1742" s="218" t="s">
        <v>565</v>
      </c>
    </row>
    <row r="1743" spans="1:21" ht="30" customHeight="1" x14ac:dyDescent="0.25">
      <c r="A1743" s="310"/>
      <c r="B1743" s="318"/>
      <c r="C1743" s="330"/>
      <c r="D1743" s="310"/>
      <c r="E1743" s="314"/>
      <c r="F1743" s="308"/>
      <c r="G1743" s="308"/>
      <c r="H1743" s="312"/>
      <c r="I1743" s="312"/>
      <c r="J1743" s="312"/>
      <c r="K1743" s="211">
        <f t="shared" si="560"/>
        <v>7151056</v>
      </c>
      <c r="L1743" s="211">
        <v>0</v>
      </c>
      <c r="M1743" s="211">
        <v>0</v>
      </c>
      <c r="N1743" s="211">
        <v>0</v>
      </c>
      <c r="O1743" s="211">
        <f>IFERROR(
  IF(LOOKUP(2,1/($R$16:$R1743&lt;&gt;""),$R$16:$R1743)="12.2026",
    VLOOKUP(LOOKUP(2,1/($B$16:$B1743&lt;&gt;""),$B$16:$B1743), [1]Лист1!$C$12:$D$1205, 2, 0),
  IF(LOOKUP(2,1/($R$16:$R1743&lt;&gt;""),$R$16:$R1743)="12.2027",
    VLOOKUP(LOOKUP(2,1/($B$16:$B1743&lt;&gt;""),$B$16:$B1743), [1]Лист1!$C$1209:$D$2016, 2, 0),
  IF(LOOKUP(2,1/($R$16:$R1743&lt;&gt;""),$R$16:$R1743)="12.2028",
    VLOOKUP(LOOKUP(2,1/($B$16:$B1743&lt;&gt;""),$B$16:$B1743), [1]Лист1!$C$2020:$D$2907, 2, 0),
  ""))), "")</f>
        <v>7151056</v>
      </c>
      <c r="P1743" s="211">
        <f>K1743/H1742</f>
        <v>5580.2231759656652</v>
      </c>
      <c r="Q1743" s="211">
        <v>9673</v>
      </c>
      <c r="R1743" s="218" t="s">
        <v>564</v>
      </c>
    </row>
    <row r="1744" spans="1:21" ht="30" customHeight="1" x14ac:dyDescent="0.25">
      <c r="A1744" s="212">
        <f>IF(B1744&lt;&gt;"",MAX(A$1:A1743)+1,"")</f>
        <v>1576</v>
      </c>
      <c r="B1744" s="223" t="s">
        <v>1228</v>
      </c>
      <c r="C1744" s="56">
        <v>1959</v>
      </c>
      <c r="D1744" s="212" t="s">
        <v>1844</v>
      </c>
      <c r="E1744" s="213" t="s">
        <v>16</v>
      </c>
      <c r="F1744" s="210">
        <v>2</v>
      </c>
      <c r="G1744" s="210">
        <v>1</v>
      </c>
      <c r="H1744" s="211">
        <v>491.6</v>
      </c>
      <c r="I1744" s="211">
        <v>0</v>
      </c>
      <c r="J1744" s="211">
        <v>271.72000000000003</v>
      </c>
      <c r="K1744" s="211">
        <f t="shared" si="560"/>
        <v>13796.84</v>
      </c>
      <c r="L1744" s="211">
        <v>0</v>
      </c>
      <c r="M1744" s="211">
        <v>0</v>
      </c>
      <c r="N1744" s="211">
        <v>0</v>
      </c>
      <c r="O1744" s="211">
        <f>IFERROR(
  IF(LOOKUP(2,1/($R$16:$R1744&lt;&gt;""),$R$16:$R1744)="12.2026",
    VLOOKUP(LOOKUP(2,1/($B$16:$B1744&lt;&gt;""),$B$16:$B1744), [1]Лист1!$C$12:$D$1205, 2, 0),
  IF(LOOKUP(2,1/($R$16:$R1744&lt;&gt;""),$R$16:$R1744)="12.2027",
    VLOOKUP(LOOKUP(2,1/($B$16:$B1744&lt;&gt;""),$B$16:$B1744), [1]Лист1!$C$1209:$D$2016, 2, 0),
  IF(LOOKUP(2,1/($R$16:$R1744&lt;&gt;""),$R$16:$R1744)="12.2028",
    VLOOKUP(LOOKUP(2,1/($B$16:$B1744&lt;&gt;""),$B$16:$B1744), [1]Лист1!$C$2020:$D$2907, 2, 0),
  ""))), "")</f>
        <v>13796.84</v>
      </c>
      <c r="P1744" s="211">
        <f t="shared" si="559"/>
        <v>28.065174938974774</v>
      </c>
      <c r="Q1744" s="211">
        <v>9673</v>
      </c>
      <c r="R1744" s="218" t="s">
        <v>565</v>
      </c>
      <c r="S1744" s="49"/>
      <c r="T1744" s="49"/>
      <c r="U1744" s="49"/>
    </row>
    <row r="1745" spans="1:21" s="21" customFormat="1" ht="30" customHeight="1" x14ac:dyDescent="0.25">
      <c r="A1745" s="309">
        <f>IF(B1745&lt;&gt;"",MAX(A$1:A1744)+1,"")</f>
        <v>1577</v>
      </c>
      <c r="B1745" s="317" t="s">
        <v>1229</v>
      </c>
      <c r="C1745" s="329">
        <v>1956</v>
      </c>
      <c r="D1745" s="309" t="s">
        <v>1844</v>
      </c>
      <c r="E1745" s="313" t="s">
        <v>16</v>
      </c>
      <c r="F1745" s="307">
        <v>2</v>
      </c>
      <c r="G1745" s="307">
        <v>1</v>
      </c>
      <c r="H1745" s="311">
        <v>1293.57</v>
      </c>
      <c r="I1745" s="311">
        <v>0</v>
      </c>
      <c r="J1745" s="311">
        <v>726.25</v>
      </c>
      <c r="K1745" s="211">
        <f t="shared" si="560"/>
        <v>37114.85</v>
      </c>
      <c r="L1745" s="211">
        <v>0</v>
      </c>
      <c r="M1745" s="211">
        <v>0</v>
      </c>
      <c r="N1745" s="211">
        <v>0</v>
      </c>
      <c r="O1745" s="211">
        <f>IFERROR(
  IF(LOOKUP(2,1/($R$16:$R1745&lt;&gt;""),$R$16:$R1745)="12.2026",
    VLOOKUP(LOOKUP(2,1/($B$16:$B1745&lt;&gt;""),$B$16:$B1745), [1]Лист1!$C$12:$D$1205, 2, 0),
  IF(LOOKUP(2,1/($R$16:$R1745&lt;&gt;""),$R$16:$R1745)="12.2027",
    VLOOKUP(LOOKUP(2,1/($B$16:$B1745&lt;&gt;""),$B$16:$B1745), [1]Лист1!$C$1209:$D$2016, 2, 0),
  IF(LOOKUP(2,1/($R$16:$R1745&lt;&gt;""),$R$16:$R1745)="12.2028",
    VLOOKUP(LOOKUP(2,1/($B$16:$B1745&lt;&gt;""),$B$16:$B1745), [1]Лист1!$C$2020:$D$2907, 2, 0),
  ""))), "")</f>
        <v>37114.85</v>
      </c>
      <c r="P1745" s="211">
        <f t="shared" si="559"/>
        <v>28.691798665708081</v>
      </c>
      <c r="Q1745" s="211">
        <v>9673</v>
      </c>
      <c r="R1745" s="218" t="s">
        <v>565</v>
      </c>
      <c r="S1745" s="38"/>
      <c r="T1745" s="20"/>
      <c r="U1745" s="20"/>
    </row>
    <row r="1746" spans="1:21" s="21" customFormat="1" ht="30" customHeight="1" x14ac:dyDescent="0.25">
      <c r="A1746" s="310"/>
      <c r="B1746" s="318"/>
      <c r="C1746" s="330"/>
      <c r="D1746" s="310"/>
      <c r="E1746" s="314"/>
      <c r="F1746" s="308"/>
      <c r="G1746" s="308"/>
      <c r="H1746" s="312"/>
      <c r="I1746" s="312"/>
      <c r="J1746" s="312"/>
      <c r="K1746" s="282">
        <f t="shared" si="560"/>
        <v>7197211.6799999997</v>
      </c>
      <c r="L1746" s="282">
        <v>0</v>
      </c>
      <c r="M1746" s="282">
        <v>0</v>
      </c>
      <c r="N1746" s="282">
        <v>0</v>
      </c>
      <c r="O1746" s="282">
        <f>IFERROR(
  IF(LOOKUP(2,1/($R$16:$R1746&lt;&gt;""),$R$16:$R1746)="12.2026",
    VLOOKUP(LOOKUP(2,1/($B$16:$B1746&lt;&gt;""),$B$16:$B1746), [1]Лист1!$C$12:$D$1205, 2, 0),
  IF(LOOKUP(2,1/($R$16:$R1746&lt;&gt;""),$R$16:$R1746)="12.2027",
    VLOOKUP(LOOKUP(2,1/($B$16:$B1746&lt;&gt;""),$B$16:$B1746), [1]Лист1!$C$1209:$D$2016, 2, 0),
  IF(LOOKUP(2,1/($R$16:$R1746&lt;&gt;""),$R$16:$R1746)="12.2028",
    VLOOKUP(LOOKUP(2,1/($B$16:$B1746&lt;&gt;""),$B$16:$B1746), [1]Лист1!$C$2020:$D$2907, 2, 0),
  ""))), "")</f>
        <v>7197211.6799999997</v>
      </c>
      <c r="P1746" s="282">
        <f>K1746/H1745</f>
        <v>5563.8362670748393</v>
      </c>
      <c r="Q1746" s="282">
        <v>9673</v>
      </c>
      <c r="R1746" s="294" t="s">
        <v>564</v>
      </c>
      <c r="S1746" s="38"/>
      <c r="T1746" s="20"/>
      <c r="U1746" s="20"/>
    </row>
    <row r="1747" spans="1:21" s="21" customFormat="1" ht="30" customHeight="1" x14ac:dyDescent="0.25">
      <c r="A1747" s="309">
        <f>IF(B1747&lt;&gt;"",MAX(A$1:A1746)+1,"")</f>
        <v>1578</v>
      </c>
      <c r="B1747" s="317" t="s">
        <v>1230</v>
      </c>
      <c r="C1747" s="313">
        <v>1953</v>
      </c>
      <c r="D1747" s="309" t="s">
        <v>1844</v>
      </c>
      <c r="E1747" s="313" t="s">
        <v>16</v>
      </c>
      <c r="F1747" s="307">
        <v>2</v>
      </c>
      <c r="G1747" s="307">
        <v>2</v>
      </c>
      <c r="H1747" s="311">
        <v>690.1</v>
      </c>
      <c r="I1747" s="311">
        <v>0</v>
      </c>
      <c r="J1747" s="311">
        <v>371.43</v>
      </c>
      <c r="K1747" s="211">
        <f t="shared" si="560"/>
        <v>19990.009999999998</v>
      </c>
      <c r="L1747" s="211">
        <v>0</v>
      </c>
      <c r="M1747" s="211">
        <v>0</v>
      </c>
      <c r="N1747" s="211">
        <v>0</v>
      </c>
      <c r="O1747" s="211">
        <f>IFERROR(
  IF(LOOKUP(2,1/($R$16:$R1747&lt;&gt;""),$R$16:$R1747)="12.2026",
    VLOOKUP(LOOKUP(2,1/($B$16:$B1747&lt;&gt;""),$B$16:$B1747), [1]Лист1!$C$12:$D$1205, 2, 0),
  IF(LOOKUP(2,1/($R$16:$R1747&lt;&gt;""),$R$16:$R1747)="12.2027",
    VLOOKUP(LOOKUP(2,1/($B$16:$B1747&lt;&gt;""),$B$16:$B1747), [1]Лист1!$C$1209:$D$2016, 2, 0),
  IF(LOOKUP(2,1/($R$16:$R1747&lt;&gt;""),$R$16:$R1747)="12.2028",
    VLOOKUP(LOOKUP(2,1/($B$16:$B1747&lt;&gt;""),$B$16:$B1747), [1]Лист1!$C$2020:$D$2907, 2, 0),
  ""))), "")</f>
        <v>19990.009999999998</v>
      </c>
      <c r="P1747" s="211">
        <f t="shared" si="559"/>
        <v>28.966830894073318</v>
      </c>
      <c r="Q1747" s="211">
        <v>9673</v>
      </c>
      <c r="R1747" s="218" t="s">
        <v>565</v>
      </c>
      <c r="S1747" s="38"/>
      <c r="T1747" s="20"/>
      <c r="U1747" s="20"/>
    </row>
    <row r="1748" spans="1:21" s="21" customFormat="1" ht="30" customHeight="1" x14ac:dyDescent="0.25">
      <c r="A1748" s="310"/>
      <c r="B1748" s="318"/>
      <c r="C1748" s="314"/>
      <c r="D1748" s="310"/>
      <c r="E1748" s="314"/>
      <c r="F1748" s="308"/>
      <c r="G1748" s="308"/>
      <c r="H1748" s="312"/>
      <c r="I1748" s="312"/>
      <c r="J1748" s="312"/>
      <c r="K1748" s="211">
        <f t="shared" si="560"/>
        <v>4889542.4000000004</v>
      </c>
      <c r="L1748" s="211">
        <v>0</v>
      </c>
      <c r="M1748" s="211">
        <v>0</v>
      </c>
      <c r="N1748" s="211">
        <v>0</v>
      </c>
      <c r="O1748" s="211">
        <f>IFERROR(
  IF(LOOKUP(2,1/($R$16:$R1748&lt;&gt;""),$R$16:$R1748)="12.2026",
    VLOOKUP(LOOKUP(2,1/($B$16:$B1748&lt;&gt;""),$B$16:$B1748), [1]Лист1!$C$12:$D$1205, 2, 0),
  IF(LOOKUP(2,1/($R$16:$R1748&lt;&gt;""),$R$16:$R1748)="12.2027",
    VLOOKUP(LOOKUP(2,1/($B$16:$B1748&lt;&gt;""),$B$16:$B1748), [1]Лист1!$C$1209:$D$2016, 2, 0),
  IF(LOOKUP(2,1/($R$16:$R1748&lt;&gt;""),$R$16:$R1748)="12.2028",
    VLOOKUP(LOOKUP(2,1/($B$16:$B1748&lt;&gt;""),$B$16:$B1748), [1]Лист1!$C$2020:$D$2907, 2, 0),
  ""))), "")</f>
        <v>4889542.4000000004</v>
      </c>
      <c r="P1748" s="211">
        <f>K1748/H1747</f>
        <v>7085.2664831183893</v>
      </c>
      <c r="Q1748" s="211">
        <v>9673</v>
      </c>
      <c r="R1748" s="218" t="s">
        <v>564</v>
      </c>
      <c r="S1748" s="38"/>
      <c r="T1748" s="20"/>
      <c r="U1748" s="20"/>
    </row>
    <row r="1749" spans="1:21" s="21" customFormat="1" ht="30" customHeight="1" x14ac:dyDescent="0.25">
      <c r="A1749" s="212">
        <f>IF(B1749&lt;&gt;"",MAX(A$1:A1748)+1,"")</f>
        <v>1579</v>
      </c>
      <c r="B1749" s="223" t="s">
        <v>1231</v>
      </c>
      <c r="C1749" s="213">
        <v>1952</v>
      </c>
      <c r="D1749" s="212" t="s">
        <v>1844</v>
      </c>
      <c r="E1749" s="213" t="s">
        <v>16</v>
      </c>
      <c r="F1749" s="210">
        <v>2</v>
      </c>
      <c r="G1749" s="210">
        <v>2</v>
      </c>
      <c r="H1749" s="211">
        <v>735.89</v>
      </c>
      <c r="I1749" s="211">
        <v>0</v>
      </c>
      <c r="J1749" s="211">
        <v>436.91</v>
      </c>
      <c r="K1749" s="211">
        <f t="shared" ref="K1749:K1758" si="561">SUM(L1749:O1749)</f>
        <v>20474.88</v>
      </c>
      <c r="L1749" s="211">
        <v>0</v>
      </c>
      <c r="M1749" s="211">
        <v>0</v>
      </c>
      <c r="N1749" s="211">
        <v>0</v>
      </c>
      <c r="O1749" s="211">
        <f>IFERROR(
  IF(LOOKUP(2,1/($R$16:$R1749&lt;&gt;""),$R$16:$R1749)="12.2026",
    VLOOKUP(LOOKUP(2,1/($B$16:$B1749&lt;&gt;""),$B$16:$B1749), [1]Лист1!$C$12:$D$1205, 2, 0),
  IF(LOOKUP(2,1/($R$16:$R1749&lt;&gt;""),$R$16:$R1749)="12.2027",
    VLOOKUP(LOOKUP(2,1/($B$16:$B1749&lt;&gt;""),$B$16:$B1749), [1]Лист1!$C$1209:$D$2016, 2, 0),
  IF(LOOKUP(2,1/($R$16:$R1749&lt;&gt;""),$R$16:$R1749)="12.2028",
    VLOOKUP(LOOKUP(2,1/($B$16:$B1749&lt;&gt;""),$B$16:$B1749), [1]Лист1!$C$2020:$D$2907, 2, 0),
  ""))), "")</f>
        <v>20474.88</v>
      </c>
      <c r="P1749" s="211">
        <f t="shared" ref="P1749:P1758" si="562">K1749/H1749</f>
        <v>27.823288806751012</v>
      </c>
      <c r="Q1749" s="211">
        <v>9673</v>
      </c>
      <c r="R1749" s="218" t="s">
        <v>565</v>
      </c>
      <c r="S1749" s="38"/>
      <c r="T1749" s="20"/>
      <c r="U1749" s="20"/>
    </row>
    <row r="1750" spans="1:21" ht="30" customHeight="1" x14ac:dyDescent="0.25">
      <c r="A1750" s="212">
        <f>IF(B1750&lt;&gt;"",MAX(A$1:A1749)+1,"")</f>
        <v>1580</v>
      </c>
      <c r="B1750" s="223" t="s">
        <v>1232</v>
      </c>
      <c r="C1750" s="213">
        <v>1954</v>
      </c>
      <c r="D1750" s="212" t="s">
        <v>1844</v>
      </c>
      <c r="E1750" s="213" t="s">
        <v>16</v>
      </c>
      <c r="F1750" s="210">
        <v>2</v>
      </c>
      <c r="G1750" s="210">
        <v>2</v>
      </c>
      <c r="H1750" s="211">
        <v>728.83</v>
      </c>
      <c r="I1750" s="211">
        <v>0</v>
      </c>
      <c r="J1750" s="211">
        <v>484.16</v>
      </c>
      <c r="K1750" s="211">
        <f t="shared" si="561"/>
        <v>20232.48</v>
      </c>
      <c r="L1750" s="211">
        <v>0</v>
      </c>
      <c r="M1750" s="211">
        <v>0</v>
      </c>
      <c r="N1750" s="211">
        <v>0</v>
      </c>
      <c r="O1750" s="211">
        <f>IFERROR(
  IF(LOOKUP(2,1/($R$16:$R1750&lt;&gt;""),$R$16:$R1750)="12.2026",
    VLOOKUP(LOOKUP(2,1/($B$16:$B1750&lt;&gt;""),$B$16:$B1750), [1]Лист1!$C$12:$D$1205, 2, 0),
  IF(LOOKUP(2,1/($R$16:$R1750&lt;&gt;""),$R$16:$R1750)="12.2027",
    VLOOKUP(LOOKUP(2,1/($B$16:$B1750&lt;&gt;""),$B$16:$B1750), [1]Лист1!$C$1209:$D$2016, 2, 0),
  IF(LOOKUP(2,1/($R$16:$R1750&lt;&gt;""),$R$16:$R1750)="12.2028",
    VLOOKUP(LOOKUP(2,1/($B$16:$B1750&lt;&gt;""),$B$16:$B1750), [1]Лист1!$C$2020:$D$2907, 2, 0),
  ""))), "")</f>
        <v>20232.48</v>
      </c>
      <c r="P1750" s="211">
        <f t="shared" si="562"/>
        <v>27.760218432281874</v>
      </c>
      <c r="Q1750" s="211">
        <v>9673</v>
      </c>
      <c r="R1750" s="218" t="s">
        <v>565</v>
      </c>
    </row>
    <row r="1751" spans="1:21" ht="30" customHeight="1" x14ac:dyDescent="0.25">
      <c r="A1751" s="212">
        <f>IF(B1751&lt;&gt;"",MAX(A$1:A1750)+1,"")</f>
        <v>1581</v>
      </c>
      <c r="B1751" s="223" t="s">
        <v>1233</v>
      </c>
      <c r="C1751" s="212">
        <v>1959</v>
      </c>
      <c r="D1751" s="212" t="s">
        <v>1844</v>
      </c>
      <c r="E1751" s="212" t="s">
        <v>16</v>
      </c>
      <c r="F1751" s="212">
        <v>2</v>
      </c>
      <c r="G1751" s="212">
        <v>2</v>
      </c>
      <c r="H1751" s="211">
        <v>833.73</v>
      </c>
      <c r="I1751" s="211">
        <v>0</v>
      </c>
      <c r="J1751" s="211">
        <v>450.83</v>
      </c>
      <c r="K1751" s="211">
        <f t="shared" si="561"/>
        <v>24089.439999999999</v>
      </c>
      <c r="L1751" s="211">
        <v>0</v>
      </c>
      <c r="M1751" s="211">
        <v>0</v>
      </c>
      <c r="N1751" s="211">
        <v>0</v>
      </c>
      <c r="O1751" s="211">
        <f>IFERROR(
  IF(LOOKUP(2,1/($R$16:$R1751&lt;&gt;""),$R$16:$R1751)="12.2026",
    VLOOKUP(LOOKUP(2,1/($B$16:$B1751&lt;&gt;""),$B$16:$B1751), [1]Лист1!$C$12:$D$1205, 2, 0),
  IF(LOOKUP(2,1/($R$16:$R1751&lt;&gt;""),$R$16:$R1751)="12.2027",
    VLOOKUP(LOOKUP(2,1/($B$16:$B1751&lt;&gt;""),$B$16:$B1751), [1]Лист1!$C$1209:$D$2016, 2, 0),
  IF(LOOKUP(2,1/($R$16:$R1751&lt;&gt;""),$R$16:$R1751)="12.2028",
    VLOOKUP(LOOKUP(2,1/($B$16:$B1751&lt;&gt;""),$B$16:$B1751), [1]Лист1!$C$2020:$D$2907, 2, 0),
  ""))), "")</f>
        <v>24089.439999999999</v>
      </c>
      <c r="P1751" s="211">
        <f t="shared" si="562"/>
        <v>28.893574658462569</v>
      </c>
      <c r="Q1751" s="211">
        <v>9673</v>
      </c>
      <c r="R1751" s="218" t="s">
        <v>565</v>
      </c>
      <c r="S1751" s="48"/>
    </row>
    <row r="1752" spans="1:21" ht="30" customHeight="1" x14ac:dyDescent="0.25">
      <c r="A1752" s="212">
        <f>IF(B1752&lt;&gt;"",MAX(A$1:A1751)+1,"")</f>
        <v>1582</v>
      </c>
      <c r="B1752" s="223" t="s">
        <v>1234</v>
      </c>
      <c r="C1752" s="213">
        <v>1954</v>
      </c>
      <c r="D1752" s="212" t="s">
        <v>1844</v>
      </c>
      <c r="E1752" s="213" t="s">
        <v>16</v>
      </c>
      <c r="F1752" s="210">
        <v>2</v>
      </c>
      <c r="G1752" s="210">
        <v>2</v>
      </c>
      <c r="H1752" s="211">
        <v>713.1</v>
      </c>
      <c r="I1752" s="211">
        <v>0</v>
      </c>
      <c r="J1752" s="211">
        <v>468.45</v>
      </c>
      <c r="K1752" s="211">
        <f t="shared" si="561"/>
        <v>19835.78</v>
      </c>
      <c r="L1752" s="211">
        <v>0</v>
      </c>
      <c r="M1752" s="211">
        <v>0</v>
      </c>
      <c r="N1752" s="211">
        <v>0</v>
      </c>
      <c r="O1752" s="211">
        <f>IFERROR(
  IF(LOOKUP(2,1/($R$16:$R1752&lt;&gt;""),$R$16:$R1752)="12.2026",
    VLOOKUP(LOOKUP(2,1/($B$16:$B1752&lt;&gt;""),$B$16:$B1752), [1]Лист1!$C$12:$D$1205, 2, 0),
  IF(LOOKUP(2,1/($R$16:$R1752&lt;&gt;""),$R$16:$R1752)="12.2027",
    VLOOKUP(LOOKUP(2,1/($B$16:$B1752&lt;&gt;""),$B$16:$B1752), [1]Лист1!$C$1209:$D$2016, 2, 0),
  IF(LOOKUP(2,1/($R$16:$R1752&lt;&gt;""),$R$16:$R1752)="12.2028",
    VLOOKUP(LOOKUP(2,1/($B$16:$B1752&lt;&gt;""),$B$16:$B1752), [1]Лист1!$C$2020:$D$2907, 2, 0),
  ""))), "")</f>
        <v>19835.78</v>
      </c>
      <c r="P1752" s="211">
        <f t="shared" si="562"/>
        <v>27.816267003225352</v>
      </c>
      <c r="Q1752" s="211">
        <v>9673</v>
      </c>
      <c r="R1752" s="218" t="s">
        <v>565</v>
      </c>
      <c r="S1752" s="49"/>
      <c r="T1752" s="49"/>
      <c r="U1752" s="49"/>
    </row>
    <row r="1753" spans="1:21" s="21" customFormat="1" ht="30" customHeight="1" x14ac:dyDescent="0.25">
      <c r="A1753" s="212">
        <f>IF(B1753&lt;&gt;"",MAX(A$1:A1752)+1,"")</f>
        <v>1583</v>
      </c>
      <c r="B1753" s="223" t="s">
        <v>1235</v>
      </c>
      <c r="C1753" s="212">
        <v>1959</v>
      </c>
      <c r="D1753" s="212" t="s">
        <v>1844</v>
      </c>
      <c r="E1753" s="212" t="s">
        <v>16</v>
      </c>
      <c r="F1753" s="210">
        <v>2</v>
      </c>
      <c r="G1753" s="210">
        <v>1</v>
      </c>
      <c r="H1753" s="211">
        <v>909.9</v>
      </c>
      <c r="I1753" s="211">
        <v>0</v>
      </c>
      <c r="J1753" s="211">
        <v>610.1</v>
      </c>
      <c r="K1753" s="211">
        <f t="shared" si="561"/>
        <v>42051.77</v>
      </c>
      <c r="L1753" s="211">
        <v>0</v>
      </c>
      <c r="M1753" s="211">
        <v>0</v>
      </c>
      <c r="N1753" s="211">
        <v>0</v>
      </c>
      <c r="O1753" s="211">
        <f>IFERROR(
  IF(LOOKUP(2,1/($R$16:$R1753&lt;&gt;""),$R$16:$R1753)="12.2026",
    VLOOKUP(LOOKUP(2,1/($B$16:$B1753&lt;&gt;""),$B$16:$B1753), [1]Лист1!$C$12:$D$1205, 2, 0),
  IF(LOOKUP(2,1/($R$16:$R1753&lt;&gt;""),$R$16:$R1753)="12.2027",
    VLOOKUP(LOOKUP(2,1/($B$16:$B1753&lt;&gt;""),$B$16:$B1753), [1]Лист1!$C$1209:$D$2016, 2, 0),
  IF(LOOKUP(2,1/($R$16:$R1753&lt;&gt;""),$R$16:$R1753)="12.2028",
    VLOOKUP(LOOKUP(2,1/($B$16:$B1753&lt;&gt;""),$B$16:$B1753), [1]Лист1!$C$2020:$D$2907, 2, 0),
  ""))), "")</f>
        <v>42051.77</v>
      </c>
      <c r="P1753" s="211">
        <f t="shared" si="562"/>
        <v>46.215814924717002</v>
      </c>
      <c r="Q1753" s="211">
        <v>9673</v>
      </c>
      <c r="R1753" s="218" t="s">
        <v>565</v>
      </c>
      <c r="S1753" s="38"/>
      <c r="T1753" s="20"/>
      <c r="U1753" s="20"/>
    </row>
    <row r="1754" spans="1:21" s="21" customFormat="1" ht="30" customHeight="1" x14ac:dyDescent="0.25">
      <c r="A1754" s="212">
        <f>IF(B1754&lt;&gt;"",MAX(A$1:A1753)+1,"")</f>
        <v>1584</v>
      </c>
      <c r="B1754" s="223" t="s">
        <v>2665</v>
      </c>
      <c r="C1754" s="213">
        <v>1990</v>
      </c>
      <c r="D1754" s="212" t="s">
        <v>1844</v>
      </c>
      <c r="E1754" s="212" t="s">
        <v>18</v>
      </c>
      <c r="F1754" s="210">
        <v>9</v>
      </c>
      <c r="G1754" s="210">
        <v>3</v>
      </c>
      <c r="H1754" s="211">
        <v>8298.7999999999993</v>
      </c>
      <c r="I1754" s="211">
        <v>0</v>
      </c>
      <c r="J1754" s="211">
        <v>39.9</v>
      </c>
      <c r="K1754" s="211">
        <f t="shared" si="561"/>
        <v>10774511.390000001</v>
      </c>
      <c r="L1754" s="211">
        <v>0</v>
      </c>
      <c r="M1754" s="211">
        <v>0</v>
      </c>
      <c r="N1754" s="211">
        <v>0</v>
      </c>
      <c r="O1754" s="211">
        <f>IFERROR(
  IF(LOOKUP(2,1/($R$16:$R1754&lt;&gt;""),$R$16:$R1754)="12.2026",
    VLOOKUP(LOOKUP(2,1/($B$16:$B1754&lt;&gt;""),$B$16:$B1754), [1]Лист1!$C$12:$D$1205, 2, 0),
  IF(LOOKUP(2,1/($R$16:$R1754&lt;&gt;""),$R$16:$R1754)="12.2027",
    VLOOKUP(LOOKUP(2,1/($B$16:$B1754&lt;&gt;""),$B$16:$B1754), [1]Лист1!$C$1209:$D$2016, 2, 0),
  IF(LOOKUP(2,1/($R$16:$R1754&lt;&gt;""),$R$16:$R1754)="12.2028",
    VLOOKUP(LOOKUP(2,1/($B$16:$B1754&lt;&gt;""),$B$16:$B1754), [1]Лист1!$C$2020:$D$2907, 2, 0),
  ""))), "")</f>
        <v>10774511.390000001</v>
      </c>
      <c r="P1754" s="211">
        <f t="shared" si="562"/>
        <v>1298.3216115582977</v>
      </c>
      <c r="Q1754" s="211">
        <v>9673</v>
      </c>
      <c r="R1754" s="218" t="s">
        <v>563</v>
      </c>
      <c r="S1754" s="38"/>
      <c r="T1754" s="20"/>
      <c r="U1754" s="20"/>
    </row>
    <row r="1755" spans="1:21" s="21" customFormat="1" ht="30" customHeight="1" x14ac:dyDescent="0.25">
      <c r="A1755" s="212">
        <f>IF(B1755&lt;&gt;"",MAX(A$1:A1754)+1,"")</f>
        <v>1585</v>
      </c>
      <c r="B1755" s="223" t="s">
        <v>2550</v>
      </c>
      <c r="C1755" s="210">
        <v>1948</v>
      </c>
      <c r="D1755" s="212" t="s">
        <v>1844</v>
      </c>
      <c r="E1755" s="212" t="s">
        <v>16</v>
      </c>
      <c r="F1755" s="238">
        <v>3</v>
      </c>
      <c r="G1755" s="238">
        <v>2</v>
      </c>
      <c r="H1755" s="29">
        <v>2464.6</v>
      </c>
      <c r="I1755" s="160">
        <v>360.4</v>
      </c>
      <c r="J1755" s="237">
        <v>886.5</v>
      </c>
      <c r="K1755" s="211">
        <f t="shared" ref="K1755" si="563">SUM(L1755:O1755)</f>
        <v>10881917</v>
      </c>
      <c r="L1755" s="211">
        <v>0</v>
      </c>
      <c r="M1755" s="211">
        <v>0</v>
      </c>
      <c r="N1755" s="211">
        <v>0</v>
      </c>
      <c r="O1755" s="211">
        <f>IFERROR(
  IF(LOOKUP(2,1/($R$16:$R1755&lt;&gt;""),$R$16:$R1755)="12.2026",
    VLOOKUP(LOOKUP(2,1/($B$16:$B1755&lt;&gt;""),$B$16:$B1755), [1]Лист1!$C$12:$D$1205, 2, 0),
  IF(LOOKUP(2,1/($R$16:$R1755&lt;&gt;""),$R$16:$R1755)="12.2027",
    VLOOKUP(LOOKUP(2,1/($B$16:$B1755&lt;&gt;""),$B$16:$B1755), [1]Лист1!$C$1209:$D$2016, 2, 0),
  IF(LOOKUP(2,1/($R$16:$R1755&lt;&gt;""),$R$16:$R1755)="12.2028",
    VLOOKUP(LOOKUP(2,1/($B$16:$B1755&lt;&gt;""),$B$16:$B1755), [1]Лист1!$C$2020:$D$2907, 2, 0),
  ""))), "")</f>
        <v>10881917</v>
      </c>
      <c r="P1755" s="211">
        <f t="shared" ref="P1755" si="564">K1755/H1755</f>
        <v>4415.2872677107853</v>
      </c>
      <c r="Q1755" s="211">
        <v>9673</v>
      </c>
      <c r="R1755" s="218" t="s">
        <v>563</v>
      </c>
      <c r="S1755" s="38"/>
      <c r="T1755" s="20"/>
      <c r="U1755" s="20"/>
    </row>
    <row r="1756" spans="1:21" s="21" customFormat="1" ht="30" customHeight="1" x14ac:dyDescent="0.25">
      <c r="A1756" s="212">
        <f>IF(B1756&lt;&gt;"",MAX(A$1:A1755)+1,"")</f>
        <v>1586</v>
      </c>
      <c r="B1756" s="223" t="s">
        <v>2551</v>
      </c>
      <c r="C1756" s="189">
        <v>1917</v>
      </c>
      <c r="D1756" s="198" t="s">
        <v>1844</v>
      </c>
      <c r="E1756" s="198" t="s">
        <v>16</v>
      </c>
      <c r="F1756" s="202">
        <v>3</v>
      </c>
      <c r="G1756" s="202">
        <v>2</v>
      </c>
      <c r="H1756" s="206">
        <v>2787.44</v>
      </c>
      <c r="I1756" s="248">
        <v>400.8</v>
      </c>
      <c r="J1756" s="206">
        <v>997.56</v>
      </c>
      <c r="K1756" s="211">
        <f t="shared" si="561"/>
        <v>12300798.800000001</v>
      </c>
      <c r="L1756" s="211">
        <v>0</v>
      </c>
      <c r="M1756" s="211">
        <v>0</v>
      </c>
      <c r="N1756" s="211">
        <v>0</v>
      </c>
      <c r="O1756" s="211">
        <f>IFERROR(
  IF(LOOKUP(2,1/($R$16:$R1756&lt;&gt;""),$R$16:$R1756)="12.2026",
    VLOOKUP(LOOKUP(2,1/($B$16:$B1756&lt;&gt;""),$B$16:$B1756), [1]Лист1!$C$12:$D$1205, 2, 0),
  IF(LOOKUP(2,1/($R$16:$R1756&lt;&gt;""),$R$16:$R1756)="12.2027",
    VLOOKUP(LOOKUP(2,1/($B$16:$B1756&lt;&gt;""),$B$16:$B1756), [1]Лист1!$C$1209:$D$2016, 2, 0),
  IF(LOOKUP(2,1/($R$16:$R1756&lt;&gt;""),$R$16:$R1756)="12.2028",
    VLOOKUP(LOOKUP(2,1/($B$16:$B1756&lt;&gt;""),$B$16:$B1756), [1]Лист1!$C$2020:$D$2907, 2, 0),
  ""))), "")</f>
        <v>12300798.800000001</v>
      </c>
      <c r="P1756" s="211">
        <f t="shared" si="562"/>
        <v>4412.9376058318749</v>
      </c>
      <c r="Q1756" s="211">
        <v>9673</v>
      </c>
      <c r="R1756" s="218" t="s">
        <v>563</v>
      </c>
      <c r="S1756" s="38"/>
      <c r="T1756" s="20"/>
      <c r="U1756" s="20"/>
    </row>
    <row r="1757" spans="1:21" s="21" customFormat="1" ht="30" customHeight="1" x14ac:dyDescent="0.25">
      <c r="A1757" s="212">
        <f>IF(B1757&lt;&gt;"",MAX(A$1:A1756)+1,"")</f>
        <v>1587</v>
      </c>
      <c r="B1757" s="58" t="s">
        <v>391</v>
      </c>
      <c r="C1757" s="225">
        <v>1960</v>
      </c>
      <c r="D1757" s="198" t="s">
        <v>1844</v>
      </c>
      <c r="E1757" s="207" t="s">
        <v>16</v>
      </c>
      <c r="F1757" s="189">
        <v>4</v>
      </c>
      <c r="G1757" s="189">
        <v>2</v>
      </c>
      <c r="H1757" s="191">
        <v>1575.3</v>
      </c>
      <c r="I1757" s="191">
        <v>0</v>
      </c>
      <c r="J1757" s="191">
        <v>1274.4000000000001</v>
      </c>
      <c r="K1757" s="211">
        <f t="shared" si="561"/>
        <v>21852.06</v>
      </c>
      <c r="L1757" s="211">
        <v>0</v>
      </c>
      <c r="M1757" s="211">
        <v>0</v>
      </c>
      <c r="N1757" s="211">
        <v>0</v>
      </c>
      <c r="O1757" s="211">
        <f>IFERROR(
  IF(LOOKUP(2,1/($R$16:$R1757&lt;&gt;""),$R$16:$R1757)="12.2026",
    VLOOKUP(LOOKUP(2,1/($B$16:$B1757&lt;&gt;""),$B$16:$B1757), [1]Лист1!$C$12:$D$1205, 2, 0),
  IF(LOOKUP(2,1/($R$16:$R1757&lt;&gt;""),$R$16:$R1757)="12.2027",
    VLOOKUP(LOOKUP(2,1/($B$16:$B1757&lt;&gt;""),$B$16:$B1757), [1]Лист1!$C$1209:$D$2016, 2, 0),
  IF(LOOKUP(2,1/($R$16:$R1757&lt;&gt;""),$R$16:$R1757)="12.2028",
    VLOOKUP(LOOKUP(2,1/($B$16:$B1757&lt;&gt;""),$B$16:$B1757), [1]Лист1!$C$2020:$D$2907, 2, 0),
  ""))), "")</f>
        <v>21852.06</v>
      </c>
      <c r="P1757" s="211">
        <f t="shared" si="562"/>
        <v>13.871681584460104</v>
      </c>
      <c r="Q1757" s="211">
        <v>9673</v>
      </c>
      <c r="R1757" s="218" t="s">
        <v>565</v>
      </c>
      <c r="S1757" s="38"/>
      <c r="T1757" s="20"/>
      <c r="U1757" s="20"/>
    </row>
    <row r="1758" spans="1:21" s="21" customFormat="1" ht="30" customHeight="1" x14ac:dyDescent="0.25">
      <c r="A1758" s="212">
        <f>IF(B1758&lt;&gt;"",MAX(A$1:A1757)+1,"")</f>
        <v>1588</v>
      </c>
      <c r="B1758" s="58" t="s">
        <v>1423</v>
      </c>
      <c r="C1758" s="56">
        <v>1961</v>
      </c>
      <c r="D1758" s="212" t="s">
        <v>1844</v>
      </c>
      <c r="E1758" s="213" t="s">
        <v>16</v>
      </c>
      <c r="F1758" s="210">
        <v>3</v>
      </c>
      <c r="G1758" s="210">
        <v>2</v>
      </c>
      <c r="H1758" s="211">
        <v>1968.47</v>
      </c>
      <c r="I1758" s="211">
        <v>0</v>
      </c>
      <c r="J1758" s="211">
        <v>966.37</v>
      </c>
      <c r="K1758" s="211">
        <f t="shared" si="561"/>
        <v>77124.41</v>
      </c>
      <c r="L1758" s="211">
        <v>0</v>
      </c>
      <c r="M1758" s="211">
        <v>0</v>
      </c>
      <c r="N1758" s="211">
        <v>0</v>
      </c>
      <c r="O1758" s="211">
        <f>IFERROR(
  IF(LOOKUP(2,1/($R$16:$R1758&lt;&gt;""),$R$16:$R1758)="12.2026",
    VLOOKUP(LOOKUP(2,1/($B$16:$B1758&lt;&gt;""),$B$16:$B1758), [1]Лист1!$C$12:$D$1205, 2, 0),
  IF(LOOKUP(2,1/($R$16:$R1758&lt;&gt;""),$R$16:$R1758)="12.2027",
    VLOOKUP(LOOKUP(2,1/($B$16:$B1758&lt;&gt;""),$B$16:$B1758), [1]Лист1!$C$1209:$D$2016, 2, 0),
  IF(LOOKUP(2,1/($R$16:$R1758&lt;&gt;""),$R$16:$R1758)="12.2028",
    VLOOKUP(LOOKUP(2,1/($B$16:$B1758&lt;&gt;""),$B$16:$B1758), [1]Лист1!$C$2020:$D$2907, 2, 0),
  ""))), "")</f>
        <v>77124.41</v>
      </c>
      <c r="P1758" s="211">
        <f t="shared" si="562"/>
        <v>39.179875741057778</v>
      </c>
      <c r="Q1758" s="211">
        <v>9673</v>
      </c>
      <c r="R1758" s="218" t="s">
        <v>564</v>
      </c>
      <c r="S1758" s="38"/>
      <c r="T1758" s="20"/>
      <c r="U1758" s="20"/>
    </row>
    <row r="1759" spans="1:21" s="21" customFormat="1" ht="30" customHeight="1" x14ac:dyDescent="0.25">
      <c r="A1759" s="198">
        <f>IF(B1759&lt;&gt;"",MAX(A$1:A1758)+1,"")</f>
        <v>1589</v>
      </c>
      <c r="B1759" s="219" t="s">
        <v>459</v>
      </c>
      <c r="C1759" s="207">
        <v>1946</v>
      </c>
      <c r="D1759" s="198" t="s">
        <v>1844</v>
      </c>
      <c r="E1759" s="198" t="s">
        <v>16</v>
      </c>
      <c r="F1759" s="189">
        <v>2</v>
      </c>
      <c r="G1759" s="189">
        <v>1</v>
      </c>
      <c r="H1759" s="191">
        <v>858.7</v>
      </c>
      <c r="I1759" s="191">
        <v>0</v>
      </c>
      <c r="J1759" s="191">
        <v>416.3</v>
      </c>
      <c r="K1759" s="211">
        <f t="shared" si="560"/>
        <v>10201026.880000001</v>
      </c>
      <c r="L1759" s="211">
        <v>0</v>
      </c>
      <c r="M1759" s="211">
        <v>0</v>
      </c>
      <c r="N1759" s="211">
        <v>0</v>
      </c>
      <c r="O1759" s="211">
        <f>IFERROR(
  IF(LOOKUP(2,1/($R$16:$R1759&lt;&gt;""),$R$16:$R1759)="12.2026",
    VLOOKUP(LOOKUP(2,1/($B$16:$B1759&lt;&gt;""),$B$16:$B1759), [1]Лист1!$C$12:$D$1205, 2, 0),
  IF(LOOKUP(2,1/($R$16:$R1759&lt;&gt;""),$R$16:$R1759)="12.2027",
    VLOOKUP(LOOKUP(2,1/($B$16:$B1759&lt;&gt;""),$B$16:$B1759), [1]Лист1!$C$1209:$D$2016, 2, 0),
  IF(LOOKUP(2,1/($R$16:$R1759&lt;&gt;""),$R$16:$R1759)="12.2028",
    VLOOKUP(LOOKUP(2,1/($B$16:$B1759&lt;&gt;""),$B$16:$B1759), [1]Лист1!$C$2020:$D$2907, 2, 0),
  ""))), "")</f>
        <v>10201026.880000001</v>
      </c>
      <c r="P1759" s="211">
        <f t="shared" si="559"/>
        <v>11879.616722953302</v>
      </c>
      <c r="Q1759" s="211">
        <v>9673</v>
      </c>
      <c r="R1759" s="218" t="s">
        <v>564</v>
      </c>
      <c r="S1759" s="38"/>
      <c r="T1759" s="20"/>
      <c r="U1759" s="20"/>
    </row>
    <row r="1760" spans="1:21" s="112" customFormat="1" ht="30" customHeight="1" x14ac:dyDescent="0.25">
      <c r="A1760" s="212">
        <f>IF(B1760&lt;&gt;"",MAX(A$1:A1759)+1,"")</f>
        <v>1590</v>
      </c>
      <c r="B1760" s="58" t="s">
        <v>1236</v>
      </c>
      <c r="C1760" s="56">
        <v>1959</v>
      </c>
      <c r="D1760" s="212" t="s">
        <v>1844</v>
      </c>
      <c r="E1760" s="213" t="s">
        <v>16</v>
      </c>
      <c r="F1760" s="210">
        <v>3</v>
      </c>
      <c r="G1760" s="210">
        <v>2</v>
      </c>
      <c r="H1760" s="211">
        <v>1966.24</v>
      </c>
      <c r="I1760" s="211">
        <v>0</v>
      </c>
      <c r="J1760" s="211">
        <v>975.35</v>
      </c>
      <c r="K1760" s="211">
        <f t="shared" si="560"/>
        <v>43089.13</v>
      </c>
      <c r="L1760" s="211">
        <v>0</v>
      </c>
      <c r="M1760" s="211">
        <v>0</v>
      </c>
      <c r="N1760" s="211">
        <v>0</v>
      </c>
      <c r="O1760" s="211">
        <f>IFERROR(
  IF(LOOKUP(2,1/($R$16:$R1760&lt;&gt;""),$R$16:$R1760)="12.2026",
    VLOOKUP(LOOKUP(2,1/($B$16:$B1760&lt;&gt;""),$B$16:$B1760), [1]Лист1!$C$12:$D$1205, 2, 0),
  IF(LOOKUP(2,1/($R$16:$R1760&lt;&gt;""),$R$16:$R1760)="12.2027",
    VLOOKUP(LOOKUP(2,1/($B$16:$B1760&lt;&gt;""),$B$16:$B1760), [1]Лист1!$C$1209:$D$2016, 2, 0),
  IF(LOOKUP(2,1/($R$16:$R1760&lt;&gt;""),$R$16:$R1760)="12.2028",
    VLOOKUP(LOOKUP(2,1/($B$16:$B1760&lt;&gt;""),$B$16:$B1760), [1]Лист1!$C$2020:$D$2907, 2, 0),
  ""))), "")</f>
        <v>43089.13</v>
      </c>
      <c r="P1760" s="211">
        <f t="shared" si="559"/>
        <v>21.914481446822361</v>
      </c>
      <c r="Q1760" s="211">
        <v>9673</v>
      </c>
      <c r="R1760" s="218" t="s">
        <v>565</v>
      </c>
    </row>
    <row r="1761" spans="1:21" ht="30" customHeight="1" x14ac:dyDescent="0.25">
      <c r="A1761" s="212">
        <f>IF(B1761&lt;&gt;"",MAX(A$1:A1760)+1,"")</f>
        <v>1591</v>
      </c>
      <c r="B1761" s="220" t="s">
        <v>242</v>
      </c>
      <c r="C1761" s="208">
        <v>1962</v>
      </c>
      <c r="D1761" s="199" t="s">
        <v>1844</v>
      </c>
      <c r="E1761" s="208" t="s">
        <v>16</v>
      </c>
      <c r="F1761" s="190">
        <v>3</v>
      </c>
      <c r="G1761" s="190">
        <v>2</v>
      </c>
      <c r="H1761" s="192">
        <v>1916.03</v>
      </c>
      <c r="I1761" s="192">
        <v>0</v>
      </c>
      <c r="J1761" s="192">
        <v>961.83</v>
      </c>
      <c r="K1761" s="192">
        <f t="shared" ref="K1761:K1769" si="565">SUM(L1761:O1761)</f>
        <v>75609.289999999994</v>
      </c>
      <c r="L1761" s="192">
        <v>0</v>
      </c>
      <c r="M1761" s="192">
        <v>0</v>
      </c>
      <c r="N1761" s="192">
        <v>0</v>
      </c>
      <c r="O1761" s="211">
        <f>IFERROR(
  IF(LOOKUP(2,1/($R$16:$R1761&lt;&gt;""),$R$16:$R1761)="12.2026",
    VLOOKUP(LOOKUP(2,1/($B$16:$B1761&lt;&gt;""),$B$16:$B1761), [1]Лист1!$C$12:$D$1205, 2, 0),
  IF(LOOKUP(2,1/($R$16:$R1761&lt;&gt;""),$R$16:$R1761)="12.2027",
    VLOOKUP(LOOKUP(2,1/($B$16:$B1761&lt;&gt;""),$B$16:$B1761), [1]Лист1!$C$1209:$D$2016, 2, 0),
  IF(LOOKUP(2,1/($R$16:$R1761&lt;&gt;""),$R$16:$R1761)="12.2028",
    VLOOKUP(LOOKUP(2,1/($B$16:$B1761&lt;&gt;""),$B$16:$B1761), [1]Лист1!$C$2020:$D$2907, 2, 0),
  ""))), "")</f>
        <v>75609.289999999994</v>
      </c>
      <c r="P1761" s="192">
        <f t="shared" ref="P1761:P1769" si="566">K1761/H1761</f>
        <v>39.461433276096926</v>
      </c>
      <c r="Q1761" s="192">
        <v>9673</v>
      </c>
      <c r="R1761" s="188" t="s">
        <v>564</v>
      </c>
    </row>
    <row r="1762" spans="1:21" s="21" customFormat="1" ht="30" customHeight="1" x14ac:dyDescent="0.25">
      <c r="A1762" s="212">
        <f>IF(B1762&lt;&gt;"",MAX(A$1:A1761)+1,"")</f>
        <v>1592</v>
      </c>
      <c r="B1762" s="58" t="s">
        <v>519</v>
      </c>
      <c r="C1762" s="56">
        <v>1959</v>
      </c>
      <c r="D1762" s="212" t="s">
        <v>1844</v>
      </c>
      <c r="E1762" s="213" t="s">
        <v>16</v>
      </c>
      <c r="F1762" s="210">
        <v>3</v>
      </c>
      <c r="G1762" s="210">
        <v>2</v>
      </c>
      <c r="H1762" s="211">
        <v>2136</v>
      </c>
      <c r="I1762" s="211">
        <v>0</v>
      </c>
      <c r="J1762" s="211">
        <v>1056.0999999999999</v>
      </c>
      <c r="K1762" s="211">
        <f t="shared" si="565"/>
        <v>6738183.6900000004</v>
      </c>
      <c r="L1762" s="211">
        <v>0</v>
      </c>
      <c r="M1762" s="211">
        <v>0</v>
      </c>
      <c r="N1762" s="211">
        <v>0</v>
      </c>
      <c r="O1762" s="211">
        <f>IFERROR(
  IF(LOOKUP(2,1/($R$16:$R1762&lt;&gt;""),$R$16:$R1762)="12.2026",
    VLOOKUP(LOOKUP(2,1/($B$16:$B1762&lt;&gt;""),$B$16:$B1762), [1]Лист1!$C$12:$D$1205, 2, 0),
  IF(LOOKUP(2,1/($R$16:$R1762&lt;&gt;""),$R$16:$R1762)="12.2027",
    VLOOKUP(LOOKUP(2,1/($B$16:$B1762&lt;&gt;""),$B$16:$B1762), [1]Лист1!$C$1209:$D$2016, 2, 0),
  IF(LOOKUP(2,1/($R$16:$R1762&lt;&gt;""),$R$16:$R1762)="12.2028",
    VLOOKUP(LOOKUP(2,1/($B$16:$B1762&lt;&gt;""),$B$16:$B1762), [1]Лист1!$C$2020:$D$2907, 2, 0),
  ""))), "")</f>
        <v>6738183.6900000004</v>
      </c>
      <c r="P1762" s="211">
        <f t="shared" si="566"/>
        <v>3154.5803792134834</v>
      </c>
      <c r="Q1762" s="211">
        <v>9673</v>
      </c>
      <c r="R1762" s="218" t="s">
        <v>565</v>
      </c>
      <c r="S1762" s="38"/>
      <c r="T1762" s="20"/>
      <c r="U1762" s="20"/>
    </row>
    <row r="1763" spans="1:21" ht="30" customHeight="1" x14ac:dyDescent="0.25">
      <c r="A1763" s="212">
        <f>IF(B1763&lt;&gt;"",MAX(A$1:A1762)+1,"")</f>
        <v>1593</v>
      </c>
      <c r="B1763" s="223" t="s">
        <v>1424</v>
      </c>
      <c r="C1763" s="56">
        <v>1961</v>
      </c>
      <c r="D1763" s="212" t="s">
        <v>1844</v>
      </c>
      <c r="E1763" s="213" t="s">
        <v>16</v>
      </c>
      <c r="F1763" s="210">
        <v>4</v>
      </c>
      <c r="G1763" s="210">
        <v>2</v>
      </c>
      <c r="H1763" s="211">
        <v>2204.52</v>
      </c>
      <c r="I1763" s="211">
        <v>74.8</v>
      </c>
      <c r="J1763" s="211">
        <v>1219.6300000000001</v>
      </c>
      <c r="K1763" s="211">
        <f t="shared" si="565"/>
        <v>75943.16</v>
      </c>
      <c r="L1763" s="211">
        <v>0</v>
      </c>
      <c r="M1763" s="211">
        <v>0</v>
      </c>
      <c r="N1763" s="211">
        <v>0</v>
      </c>
      <c r="O1763" s="211">
        <f>IFERROR(
  IF(LOOKUP(2,1/($R$16:$R1763&lt;&gt;""),$R$16:$R1763)="12.2026",
    VLOOKUP(LOOKUP(2,1/($B$16:$B1763&lt;&gt;""),$B$16:$B1763), [1]Лист1!$C$12:$D$1205, 2, 0),
  IF(LOOKUP(2,1/($R$16:$R1763&lt;&gt;""),$R$16:$R1763)="12.2027",
    VLOOKUP(LOOKUP(2,1/($B$16:$B1763&lt;&gt;""),$B$16:$B1763), [1]Лист1!$C$1209:$D$2016, 2, 0),
  IF(LOOKUP(2,1/($R$16:$R1763&lt;&gt;""),$R$16:$R1763)="12.2028",
    VLOOKUP(LOOKUP(2,1/($B$16:$B1763&lt;&gt;""),$B$16:$B1763), [1]Лист1!$C$2020:$D$2907, 2, 0),
  ""))), "")</f>
        <v>75943.16</v>
      </c>
      <c r="P1763" s="211">
        <f t="shared" si="566"/>
        <v>34.448841471159255</v>
      </c>
      <c r="Q1763" s="211">
        <v>9673</v>
      </c>
      <c r="R1763" s="218" t="s">
        <v>564</v>
      </c>
      <c r="S1763" s="49"/>
      <c r="T1763" s="49"/>
      <c r="U1763" s="49"/>
    </row>
    <row r="1764" spans="1:21" s="21" customFormat="1" ht="30" customHeight="1" x14ac:dyDescent="0.25">
      <c r="A1764" s="212">
        <f>IF(B1764&lt;&gt;"",MAX(A$1:A1763)+1,"")</f>
        <v>1594</v>
      </c>
      <c r="B1764" s="223" t="s">
        <v>243</v>
      </c>
      <c r="C1764" s="213">
        <v>1962</v>
      </c>
      <c r="D1764" s="212" t="s">
        <v>1844</v>
      </c>
      <c r="E1764" s="213" t="s">
        <v>16</v>
      </c>
      <c r="F1764" s="210">
        <v>4</v>
      </c>
      <c r="G1764" s="210">
        <v>3</v>
      </c>
      <c r="H1764" s="211">
        <v>4243.6899999999996</v>
      </c>
      <c r="I1764" s="211">
        <v>380.9</v>
      </c>
      <c r="J1764" s="211">
        <v>2528.79</v>
      </c>
      <c r="K1764" s="211">
        <f t="shared" si="565"/>
        <v>136430.76999999999</v>
      </c>
      <c r="L1764" s="211">
        <v>0</v>
      </c>
      <c r="M1764" s="211">
        <v>0</v>
      </c>
      <c r="N1764" s="211">
        <v>0</v>
      </c>
      <c r="O1764" s="211">
        <f>IFERROR(
  IF(LOOKUP(2,1/($R$16:$R1764&lt;&gt;""),$R$16:$R1764)="12.2026",
    VLOOKUP(LOOKUP(2,1/($B$16:$B1764&lt;&gt;""),$B$16:$B1764), [1]Лист1!$C$12:$D$1205, 2, 0),
  IF(LOOKUP(2,1/($R$16:$R1764&lt;&gt;""),$R$16:$R1764)="12.2027",
    VLOOKUP(LOOKUP(2,1/($B$16:$B1764&lt;&gt;""),$B$16:$B1764), [1]Лист1!$C$1209:$D$2016, 2, 0),
  IF(LOOKUP(2,1/($R$16:$R1764&lt;&gt;""),$R$16:$R1764)="12.2028",
    VLOOKUP(LOOKUP(2,1/($B$16:$B1764&lt;&gt;""),$B$16:$B1764), [1]Лист1!$C$2020:$D$2907, 2, 0),
  ""))), "")</f>
        <v>136430.76999999999</v>
      </c>
      <c r="P1764" s="211">
        <f t="shared" si="566"/>
        <v>32.149089589484625</v>
      </c>
      <c r="Q1764" s="211">
        <v>9673</v>
      </c>
      <c r="R1764" s="218" t="s">
        <v>564</v>
      </c>
      <c r="S1764" s="38"/>
      <c r="T1764" s="20"/>
      <c r="U1764" s="20"/>
    </row>
    <row r="1765" spans="1:21" s="33" customFormat="1" ht="30" customHeight="1" x14ac:dyDescent="0.25">
      <c r="A1765" s="212">
        <f>IF(B1765&lt;&gt;"",MAX(A$1:A1764)+1,"")</f>
        <v>1595</v>
      </c>
      <c r="B1765" s="223" t="s">
        <v>2181</v>
      </c>
      <c r="C1765" s="210" t="s">
        <v>2332</v>
      </c>
      <c r="D1765" s="212" t="s">
        <v>1844</v>
      </c>
      <c r="E1765" s="210" t="s">
        <v>16</v>
      </c>
      <c r="F1765" s="210">
        <v>13</v>
      </c>
      <c r="G1765" s="210">
        <v>5</v>
      </c>
      <c r="H1765" s="211">
        <v>11411.65</v>
      </c>
      <c r="I1765" s="211">
        <v>0</v>
      </c>
      <c r="J1765" s="211">
        <v>11351.95</v>
      </c>
      <c r="K1765" s="211">
        <f t="shared" si="565"/>
        <v>21410000</v>
      </c>
      <c r="L1765" s="211">
        <v>0</v>
      </c>
      <c r="M1765" s="211">
        <v>0</v>
      </c>
      <c r="N1765" s="211">
        <v>0</v>
      </c>
      <c r="O1765" s="211">
        <f>IFERROR(
  IF(LOOKUP(2,1/($R$16:$R1765&lt;&gt;""),$R$16:$R1765)="12.2026",
    VLOOKUP(LOOKUP(2,1/($B$16:$B1765&lt;&gt;""),$B$16:$B1765), [1]Лист1!$C$12:$D$1205, 2, 0),
  IF(LOOKUP(2,1/($R$16:$R1765&lt;&gt;""),$R$16:$R1765)="12.2027",
    VLOOKUP(LOOKUP(2,1/($B$16:$B1765&lt;&gt;""),$B$16:$B1765), [1]Лист1!$C$1209:$D$2016, 2, 0),
  IF(LOOKUP(2,1/($R$16:$R1765&lt;&gt;""),$R$16:$R1765)="12.2028",
    VLOOKUP(LOOKUP(2,1/($B$16:$B1765&lt;&gt;""),$B$16:$B1765), [1]Лист1!$C$2020:$D$2907, 2, 0),
  ""))), "")</f>
        <v>21410000</v>
      </c>
      <c r="P1765" s="211">
        <f t="shared" si="566"/>
        <v>1876.1528788562566</v>
      </c>
      <c r="Q1765" s="211">
        <v>9673</v>
      </c>
      <c r="R1765" s="30" t="s">
        <v>565</v>
      </c>
      <c r="S1765" s="32"/>
      <c r="T1765" s="32"/>
      <c r="U1765" s="32"/>
    </row>
    <row r="1766" spans="1:21" ht="30" customHeight="1" x14ac:dyDescent="0.25">
      <c r="A1766" s="212">
        <f>IF(B1766&lt;&gt;"",MAX(A$1:A1765)+1,"")</f>
        <v>1596</v>
      </c>
      <c r="B1766" s="223" t="s">
        <v>244</v>
      </c>
      <c r="C1766" s="213">
        <v>1963</v>
      </c>
      <c r="D1766" s="212" t="s">
        <v>1844</v>
      </c>
      <c r="E1766" s="213" t="s">
        <v>18</v>
      </c>
      <c r="F1766" s="210">
        <v>4</v>
      </c>
      <c r="G1766" s="210">
        <v>4</v>
      </c>
      <c r="H1766" s="211">
        <v>3960.42</v>
      </c>
      <c r="I1766" s="211">
        <v>0</v>
      </c>
      <c r="J1766" s="211">
        <v>2858.32</v>
      </c>
      <c r="K1766" s="211">
        <f t="shared" si="565"/>
        <v>125429.54</v>
      </c>
      <c r="L1766" s="211">
        <v>0</v>
      </c>
      <c r="M1766" s="211">
        <v>0</v>
      </c>
      <c r="N1766" s="211">
        <v>0</v>
      </c>
      <c r="O1766" s="211">
        <f>IFERROR(
  IF(LOOKUP(2,1/($R$16:$R1766&lt;&gt;""),$R$16:$R1766)="12.2026",
    VLOOKUP(LOOKUP(2,1/($B$16:$B1766&lt;&gt;""),$B$16:$B1766), [1]Лист1!$C$12:$D$1205, 2, 0),
  IF(LOOKUP(2,1/($R$16:$R1766&lt;&gt;""),$R$16:$R1766)="12.2027",
    VLOOKUP(LOOKUP(2,1/($B$16:$B1766&lt;&gt;""),$B$16:$B1766), [1]Лист1!$C$1209:$D$2016, 2, 0),
  IF(LOOKUP(2,1/($R$16:$R1766&lt;&gt;""),$R$16:$R1766)="12.2028",
    VLOOKUP(LOOKUP(2,1/($B$16:$B1766&lt;&gt;""),$B$16:$B1766), [1]Лист1!$C$2020:$D$2907, 2, 0),
  ""))), "")</f>
        <v>125429.54</v>
      </c>
      <c r="P1766" s="211">
        <f t="shared" si="566"/>
        <v>31.670767241858183</v>
      </c>
      <c r="Q1766" s="211">
        <v>9673</v>
      </c>
      <c r="R1766" s="218" t="s">
        <v>564</v>
      </c>
    </row>
    <row r="1767" spans="1:21" ht="30" customHeight="1" x14ac:dyDescent="0.25">
      <c r="A1767" s="212">
        <f>IF(B1767&lt;&gt;"",MAX(A$1:A1766)+1,"")</f>
        <v>1597</v>
      </c>
      <c r="B1767" s="223" t="s">
        <v>1427</v>
      </c>
      <c r="C1767" s="213">
        <v>1968</v>
      </c>
      <c r="D1767" s="212" t="s">
        <v>1844</v>
      </c>
      <c r="E1767" s="213" t="s">
        <v>18</v>
      </c>
      <c r="F1767" s="210">
        <v>5</v>
      </c>
      <c r="G1767" s="210">
        <v>6</v>
      </c>
      <c r="H1767" s="211">
        <v>5999.7</v>
      </c>
      <c r="I1767" s="211">
        <v>0</v>
      </c>
      <c r="J1767" s="211">
        <v>4575.6099999999997</v>
      </c>
      <c r="K1767" s="211">
        <f t="shared" si="565"/>
        <v>165804.67000000001</v>
      </c>
      <c r="L1767" s="211">
        <v>0</v>
      </c>
      <c r="M1767" s="211">
        <v>0</v>
      </c>
      <c r="N1767" s="211">
        <v>0</v>
      </c>
      <c r="O1767" s="211">
        <f>IFERROR(
  IF(LOOKUP(2,1/($R$16:$R1767&lt;&gt;""),$R$16:$R1767)="12.2026",
    VLOOKUP(LOOKUP(2,1/($B$16:$B1767&lt;&gt;""),$B$16:$B1767), [1]Лист1!$C$12:$D$1205, 2, 0),
  IF(LOOKUP(2,1/($R$16:$R1767&lt;&gt;""),$R$16:$R1767)="12.2027",
    VLOOKUP(LOOKUP(2,1/($B$16:$B1767&lt;&gt;""),$B$16:$B1767), [1]Лист1!$C$1209:$D$2016, 2, 0),
  IF(LOOKUP(2,1/($R$16:$R1767&lt;&gt;""),$R$16:$R1767)="12.2028",
    VLOOKUP(LOOKUP(2,1/($B$16:$B1767&lt;&gt;""),$B$16:$B1767), [1]Лист1!$C$2020:$D$2907, 2, 0),
  ""))), "")</f>
        <v>165804.67000000001</v>
      </c>
      <c r="P1767" s="211">
        <f t="shared" si="566"/>
        <v>27.635493441338738</v>
      </c>
      <c r="Q1767" s="211">
        <v>9673</v>
      </c>
      <c r="R1767" s="218" t="s">
        <v>564</v>
      </c>
      <c r="S1767" s="49"/>
      <c r="T1767" s="49"/>
      <c r="U1767" s="49"/>
    </row>
    <row r="1768" spans="1:21" s="21" customFormat="1" ht="30" customHeight="1" x14ac:dyDescent="0.25">
      <c r="A1768" s="212">
        <f>IF(B1768&lt;&gt;"",MAX(A$1:A1767)+1,"")</f>
        <v>1598</v>
      </c>
      <c r="B1768" s="223" t="s">
        <v>245</v>
      </c>
      <c r="C1768" s="213">
        <v>1964</v>
      </c>
      <c r="D1768" s="212" t="s">
        <v>1844</v>
      </c>
      <c r="E1768" s="213" t="s">
        <v>18</v>
      </c>
      <c r="F1768" s="232">
        <v>5</v>
      </c>
      <c r="G1768" s="232">
        <v>4</v>
      </c>
      <c r="H1768" s="211">
        <v>4715.24</v>
      </c>
      <c r="I1768" s="211">
        <v>72.400000000000006</v>
      </c>
      <c r="J1768" s="211">
        <v>3481.04</v>
      </c>
      <c r="K1768" s="211">
        <f t="shared" si="565"/>
        <v>21807077.759999998</v>
      </c>
      <c r="L1768" s="211">
        <v>0</v>
      </c>
      <c r="M1768" s="211">
        <v>0</v>
      </c>
      <c r="N1768" s="211">
        <v>0</v>
      </c>
      <c r="O1768" s="211">
        <f>IFERROR(
  IF(LOOKUP(2,1/($R$16:$R1768&lt;&gt;""),$R$16:$R1768)="12.2026",
    VLOOKUP(LOOKUP(2,1/($B$16:$B1768&lt;&gt;""),$B$16:$B1768), [1]Лист1!$C$12:$D$1205, 2, 0),
  IF(LOOKUP(2,1/($R$16:$R1768&lt;&gt;""),$R$16:$R1768)="12.2027",
    VLOOKUP(LOOKUP(2,1/($B$16:$B1768&lt;&gt;""),$B$16:$B1768), [1]Лист1!$C$1209:$D$2016, 2, 0),
  IF(LOOKUP(2,1/($R$16:$R1768&lt;&gt;""),$R$16:$R1768)="12.2028",
    VLOOKUP(LOOKUP(2,1/($B$16:$B1768&lt;&gt;""),$B$16:$B1768), [1]Лист1!$C$2020:$D$2907, 2, 0),
  ""))), "")</f>
        <v>21807077.759999998</v>
      </c>
      <c r="P1768" s="211">
        <f t="shared" si="566"/>
        <v>4624.8075940991339</v>
      </c>
      <c r="Q1768" s="211">
        <v>9673</v>
      </c>
      <c r="R1768" s="218" t="s">
        <v>564</v>
      </c>
      <c r="S1768" s="38"/>
      <c r="T1768" s="20"/>
      <c r="U1768" s="20"/>
    </row>
    <row r="1769" spans="1:21" s="21" customFormat="1" ht="30" customHeight="1" x14ac:dyDescent="0.25">
      <c r="A1769" s="212">
        <f>IF(B1769&lt;&gt;"",MAX(A$1:A1768)+1,"")</f>
        <v>1599</v>
      </c>
      <c r="B1769" s="223" t="s">
        <v>246</v>
      </c>
      <c r="C1769" s="213">
        <v>1964</v>
      </c>
      <c r="D1769" s="212" t="s">
        <v>1844</v>
      </c>
      <c r="E1769" s="213" t="s">
        <v>18</v>
      </c>
      <c r="F1769" s="232">
        <v>4</v>
      </c>
      <c r="G1769" s="232">
        <v>3</v>
      </c>
      <c r="H1769" s="211">
        <v>3189.95</v>
      </c>
      <c r="I1769" s="211">
        <v>0</v>
      </c>
      <c r="J1769" s="211">
        <v>2309.15</v>
      </c>
      <c r="K1769" s="211">
        <f t="shared" si="565"/>
        <v>21975968.799999997</v>
      </c>
      <c r="L1769" s="211">
        <v>0</v>
      </c>
      <c r="M1769" s="211">
        <v>0</v>
      </c>
      <c r="N1769" s="211">
        <v>0</v>
      </c>
      <c r="O1769" s="211">
        <f>IFERROR(
  IF(LOOKUP(2,1/($R$16:$R1769&lt;&gt;""),$R$16:$R1769)="12.2026",
    VLOOKUP(LOOKUP(2,1/($B$16:$B1769&lt;&gt;""),$B$16:$B1769), [1]Лист1!$C$12:$D$1205, 2, 0),
  IF(LOOKUP(2,1/($R$16:$R1769&lt;&gt;""),$R$16:$R1769)="12.2027",
    VLOOKUP(LOOKUP(2,1/($B$16:$B1769&lt;&gt;""),$B$16:$B1769), [1]Лист1!$C$1209:$D$2016, 2, 0),
  IF(LOOKUP(2,1/($R$16:$R1769&lt;&gt;""),$R$16:$R1769)="12.2028",
    VLOOKUP(LOOKUP(2,1/($B$16:$B1769&lt;&gt;""),$B$16:$B1769), [1]Лист1!$C$2020:$D$2907, 2, 0),
  ""))), "")</f>
        <v>21975968.799999997</v>
      </c>
      <c r="P1769" s="211">
        <f t="shared" si="566"/>
        <v>6889.1264126396964</v>
      </c>
      <c r="Q1769" s="211">
        <v>9673</v>
      </c>
      <c r="R1769" s="218" t="s">
        <v>564</v>
      </c>
      <c r="S1769" s="38"/>
      <c r="T1769" s="20"/>
      <c r="U1769" s="20"/>
    </row>
    <row r="1770" spans="1:21" s="21" customFormat="1" ht="30" customHeight="1" x14ac:dyDescent="0.25">
      <c r="A1770" s="309">
        <f>IF(B1770&lt;&gt;"",MAX(A$1:A1769)+1,"")</f>
        <v>1600</v>
      </c>
      <c r="B1770" s="387" t="s">
        <v>247</v>
      </c>
      <c r="C1770" s="353">
        <v>1966</v>
      </c>
      <c r="D1770" s="375" t="s">
        <v>1844</v>
      </c>
      <c r="E1770" s="353" t="s">
        <v>16</v>
      </c>
      <c r="F1770" s="372">
        <v>4</v>
      </c>
      <c r="G1770" s="372">
        <v>3</v>
      </c>
      <c r="H1770" s="352">
        <v>2173.71</v>
      </c>
      <c r="I1770" s="352">
        <v>504.6</v>
      </c>
      <c r="J1770" s="352">
        <v>1511.21</v>
      </c>
      <c r="K1770" s="211">
        <f t="shared" ref="K1770:K1778" si="567">SUM(L1770:O1770)</f>
        <v>3825360</v>
      </c>
      <c r="L1770" s="211">
        <v>0</v>
      </c>
      <c r="M1770" s="211">
        <v>0</v>
      </c>
      <c r="N1770" s="211">
        <v>0</v>
      </c>
      <c r="O1770" s="211">
        <f>IFERROR(
  IF(LOOKUP(2,1/($R$16:$R1770&lt;&gt;""),$R$16:$R1770)="12.2026",
    VLOOKUP(LOOKUP(2,1/($B$16:$B1770&lt;&gt;""),$B$16:$B1770), [1]Лист1!$C$12:$D$1205, 2, 0),
  IF(LOOKUP(2,1/($R$16:$R1770&lt;&gt;""),$R$16:$R1770)="12.2027",
    VLOOKUP(LOOKUP(2,1/($B$16:$B1770&lt;&gt;""),$B$16:$B1770), [1]Лист1!$C$1209:$D$2016, 2, 0),
  IF(LOOKUP(2,1/($R$16:$R1770&lt;&gt;""),$R$16:$R1770)="12.2028",
    VLOOKUP(LOOKUP(2,1/($B$16:$B1770&lt;&gt;""),$B$16:$B1770), [1]Лист1!$C$2020:$D$2907, 2, 0),
  ""))), "")</f>
        <v>3825360</v>
      </c>
      <c r="P1770" s="211">
        <f t="shared" ref="P1770" si="568">K1770/H1770</f>
        <v>1759.8299681190224</v>
      </c>
      <c r="Q1770" s="211">
        <v>9673</v>
      </c>
      <c r="R1770" s="218" t="s">
        <v>565</v>
      </c>
      <c r="S1770" s="38"/>
      <c r="T1770" s="20"/>
      <c r="U1770" s="20"/>
    </row>
    <row r="1771" spans="1:21" s="21" customFormat="1" ht="30" customHeight="1" x14ac:dyDescent="0.25">
      <c r="A1771" s="310"/>
      <c r="B1771" s="387"/>
      <c r="C1771" s="353"/>
      <c r="D1771" s="375"/>
      <c r="E1771" s="353"/>
      <c r="F1771" s="372"/>
      <c r="G1771" s="372"/>
      <c r="H1771" s="352"/>
      <c r="I1771" s="352"/>
      <c r="J1771" s="352"/>
      <c r="K1771" s="211">
        <f t="shared" si="567"/>
        <v>12679275.450000001</v>
      </c>
      <c r="L1771" s="211">
        <v>0</v>
      </c>
      <c r="M1771" s="211">
        <v>0</v>
      </c>
      <c r="N1771" s="211">
        <v>0</v>
      </c>
      <c r="O1771" s="211">
        <f>IFERROR(
  IF(LOOKUP(2,1/($R$16:$R1771&lt;&gt;""),$R$16:$R1771)="12.2026",
    VLOOKUP(LOOKUP(2,1/($B$16:$B1771&lt;&gt;""),$B$16:$B1771), [1]Лист1!$C$12:$D$1205, 2, 0),
  IF(LOOKUP(2,1/($R$16:$R1771&lt;&gt;""),$R$16:$R1771)="12.2027",
    VLOOKUP(LOOKUP(2,1/($B$16:$B1771&lt;&gt;""),$B$16:$B1771), [1]Лист1!$C$1209:$D$2016, 2, 0),
  IF(LOOKUP(2,1/($R$16:$R1771&lt;&gt;""),$R$16:$R1771)="12.2028",
    VLOOKUP(LOOKUP(2,1/($B$16:$B1771&lt;&gt;""),$B$16:$B1771), [1]Лист1!$C$2020:$D$2907, 2, 0),
  ""))), "")</f>
        <v>12679275.450000001</v>
      </c>
      <c r="P1771" s="211">
        <f>K1771/H1770</f>
        <v>5833.0115102750597</v>
      </c>
      <c r="Q1771" s="237">
        <v>9673</v>
      </c>
      <c r="R1771" s="218" t="s">
        <v>563</v>
      </c>
      <c r="S1771" s="38"/>
      <c r="T1771" s="20"/>
      <c r="U1771" s="20"/>
    </row>
    <row r="1772" spans="1:21" ht="30" customHeight="1" x14ac:dyDescent="0.25">
      <c r="A1772" s="309">
        <f>IF(B1772&lt;&gt;"",MAX(A$1:A1771)+1,"")</f>
        <v>1601</v>
      </c>
      <c r="B1772" s="387" t="s">
        <v>248</v>
      </c>
      <c r="C1772" s="353">
        <v>1964</v>
      </c>
      <c r="D1772" s="375" t="s">
        <v>1844</v>
      </c>
      <c r="E1772" s="353" t="s">
        <v>18</v>
      </c>
      <c r="F1772" s="372">
        <v>5</v>
      </c>
      <c r="G1772" s="372">
        <v>4</v>
      </c>
      <c r="H1772" s="352">
        <v>4722.95</v>
      </c>
      <c r="I1772" s="352">
        <v>0</v>
      </c>
      <c r="J1772" s="352">
        <v>3554.77</v>
      </c>
      <c r="K1772" s="211">
        <f t="shared" si="567"/>
        <v>23336253.32</v>
      </c>
      <c r="L1772" s="211">
        <v>0</v>
      </c>
      <c r="M1772" s="211">
        <v>0</v>
      </c>
      <c r="N1772" s="211">
        <v>0</v>
      </c>
      <c r="O1772" s="211">
        <f>IFERROR(
  IF(LOOKUP(2,1/($R$16:$R1772&lt;&gt;""),$R$16:$R1772)="12.2026",
    VLOOKUP(LOOKUP(2,1/($B$16:$B1772&lt;&gt;""),$B$16:$B1772), [1]Лист1!$C$12:$D$1205, 2, 0),
  IF(LOOKUP(2,1/($R$16:$R1772&lt;&gt;""),$R$16:$R1772)="12.2027",
    VLOOKUP(LOOKUP(2,1/($B$16:$B1772&lt;&gt;""),$B$16:$B1772), [1]Лист1!$C$1209:$D$2016, 2, 0),
  IF(LOOKUP(2,1/($R$16:$R1772&lt;&gt;""),$R$16:$R1772)="12.2028",
    VLOOKUP(LOOKUP(2,1/($B$16:$B1772&lt;&gt;""),$B$16:$B1772), [1]Лист1!$C$2020:$D$2907, 2, 0),
  ""))), "")</f>
        <v>23336253.32</v>
      </c>
      <c r="P1772" s="211">
        <f t="shared" ref="P1772" si="569">K1772/H1772</f>
        <v>4941.0333202765223</v>
      </c>
      <c r="Q1772" s="211">
        <v>9673</v>
      </c>
      <c r="R1772" s="218" t="s">
        <v>565</v>
      </c>
    </row>
    <row r="1773" spans="1:21" s="21" customFormat="1" ht="30" customHeight="1" x14ac:dyDescent="0.25">
      <c r="A1773" s="310"/>
      <c r="B1773" s="387"/>
      <c r="C1773" s="353"/>
      <c r="D1773" s="375"/>
      <c r="E1773" s="353"/>
      <c r="F1773" s="372"/>
      <c r="G1773" s="372"/>
      <c r="H1773" s="352"/>
      <c r="I1773" s="352"/>
      <c r="J1773" s="352"/>
      <c r="K1773" s="211">
        <f t="shared" si="567"/>
        <v>5817325</v>
      </c>
      <c r="L1773" s="211">
        <v>0</v>
      </c>
      <c r="M1773" s="211">
        <v>0</v>
      </c>
      <c r="N1773" s="211">
        <v>0</v>
      </c>
      <c r="O1773" s="211">
        <f>IFERROR(
  IF(LOOKUP(2,1/($R$16:$R1773&lt;&gt;""),$R$16:$R1773)="12.2026",
    VLOOKUP(LOOKUP(2,1/($B$16:$B1773&lt;&gt;""),$B$16:$B1773), [1]Лист1!$C$12:$D$1205, 2, 0),
  IF(LOOKUP(2,1/($R$16:$R1773&lt;&gt;""),$R$16:$R1773)="12.2027",
    VLOOKUP(LOOKUP(2,1/($B$16:$B1773&lt;&gt;""),$B$16:$B1773), [1]Лист1!$C$1209:$D$2016, 2, 0),
  IF(LOOKUP(2,1/($R$16:$R1773&lt;&gt;""),$R$16:$R1773)="12.2028",
    VLOOKUP(LOOKUP(2,1/($B$16:$B1773&lt;&gt;""),$B$16:$B1773), [1]Лист1!$C$2020:$D$2907, 2, 0),
  ""))), "")</f>
        <v>5817325</v>
      </c>
      <c r="P1773" s="211">
        <f>K1773/H1772</f>
        <v>1231.7142887390296</v>
      </c>
      <c r="Q1773" s="211">
        <v>9673</v>
      </c>
      <c r="R1773" s="218" t="s">
        <v>564</v>
      </c>
      <c r="S1773" s="38"/>
      <c r="T1773" s="20"/>
      <c r="U1773" s="20"/>
    </row>
    <row r="1774" spans="1:21" ht="30" customHeight="1" x14ac:dyDescent="0.25">
      <c r="A1774" s="212">
        <f>IF(B1774&lt;&gt;"",MAX(A$1:A1773)+1,"")</f>
        <v>1602</v>
      </c>
      <c r="B1774" s="223" t="s">
        <v>249</v>
      </c>
      <c r="C1774" s="213">
        <v>1964</v>
      </c>
      <c r="D1774" s="212" t="s">
        <v>1844</v>
      </c>
      <c r="E1774" s="213" t="s">
        <v>18</v>
      </c>
      <c r="F1774" s="232">
        <v>5</v>
      </c>
      <c r="G1774" s="232">
        <v>3</v>
      </c>
      <c r="H1774" s="211">
        <v>3840.4</v>
      </c>
      <c r="I1774" s="211">
        <v>0</v>
      </c>
      <c r="J1774" s="211">
        <v>2911.9</v>
      </c>
      <c r="K1774" s="211">
        <f t="shared" si="567"/>
        <v>24463289.600000001</v>
      </c>
      <c r="L1774" s="211">
        <v>0</v>
      </c>
      <c r="M1774" s="211">
        <v>0</v>
      </c>
      <c r="N1774" s="211">
        <v>0</v>
      </c>
      <c r="O1774" s="211">
        <f>IFERROR(
  IF(LOOKUP(2,1/($R$16:$R1774&lt;&gt;""),$R$16:$R1774)="12.2026",
    VLOOKUP(LOOKUP(2,1/($B$16:$B1774&lt;&gt;""),$B$16:$B1774), [1]Лист1!$C$12:$D$1205, 2, 0),
  IF(LOOKUP(2,1/($R$16:$R1774&lt;&gt;""),$R$16:$R1774)="12.2027",
    VLOOKUP(LOOKUP(2,1/($B$16:$B1774&lt;&gt;""),$B$16:$B1774), [1]Лист1!$C$1209:$D$2016, 2, 0),
  IF(LOOKUP(2,1/($R$16:$R1774&lt;&gt;""),$R$16:$R1774)="12.2028",
    VLOOKUP(LOOKUP(2,1/($B$16:$B1774&lt;&gt;""),$B$16:$B1774), [1]Лист1!$C$2020:$D$2907, 2, 0),
  ""))), "")</f>
        <v>24463289.600000001</v>
      </c>
      <c r="P1774" s="211">
        <f t="shared" ref="P1774:P1775" si="570">K1774/H1774</f>
        <v>6369.9847932507037</v>
      </c>
      <c r="Q1774" s="211">
        <v>9673</v>
      </c>
      <c r="R1774" s="218" t="s">
        <v>564</v>
      </c>
      <c r="S1774" s="49"/>
      <c r="T1774" s="49"/>
      <c r="U1774" s="49"/>
    </row>
    <row r="1775" spans="1:21" s="21" customFormat="1" ht="30" customHeight="1" x14ac:dyDescent="0.25">
      <c r="A1775" s="309">
        <f>IF(B1775&lt;&gt;"",MAX(A$1:A1774)+1,"")</f>
        <v>1603</v>
      </c>
      <c r="B1775" s="317" t="s">
        <v>250</v>
      </c>
      <c r="C1775" s="313">
        <v>1966</v>
      </c>
      <c r="D1775" s="309" t="s">
        <v>1844</v>
      </c>
      <c r="E1775" s="313" t="s">
        <v>16</v>
      </c>
      <c r="F1775" s="315">
        <v>5</v>
      </c>
      <c r="G1775" s="315">
        <v>4</v>
      </c>
      <c r="H1775" s="311">
        <v>4382.58</v>
      </c>
      <c r="I1775" s="311">
        <v>679.6</v>
      </c>
      <c r="J1775" s="311">
        <v>2523.96</v>
      </c>
      <c r="K1775" s="211">
        <f t="shared" si="567"/>
        <v>4724568</v>
      </c>
      <c r="L1775" s="211">
        <v>0</v>
      </c>
      <c r="M1775" s="211">
        <v>0</v>
      </c>
      <c r="N1775" s="211">
        <v>0</v>
      </c>
      <c r="O1775" s="211">
        <f>IFERROR(
  IF(LOOKUP(2,1/($R$16:$R1775&lt;&gt;""),$R$16:$R1775)="12.2026",
    VLOOKUP(LOOKUP(2,1/($B$16:$B1775&lt;&gt;""),$B$16:$B1775), [1]Лист1!$C$12:$D$1205, 2, 0),
  IF(LOOKUP(2,1/($R$16:$R1775&lt;&gt;""),$R$16:$R1775)="12.2027",
    VLOOKUP(LOOKUP(2,1/($B$16:$B1775&lt;&gt;""),$B$16:$B1775), [1]Лист1!$C$1209:$D$2016, 2, 0),
  IF(LOOKUP(2,1/($R$16:$R1775&lt;&gt;""),$R$16:$R1775)="12.2028",
    VLOOKUP(LOOKUP(2,1/($B$16:$B1775&lt;&gt;""),$B$16:$B1775), [1]Лист1!$C$2020:$D$2907, 2, 0),
  ""))), "")</f>
        <v>4724568</v>
      </c>
      <c r="P1775" s="211">
        <f t="shared" si="570"/>
        <v>1078.0334871240229</v>
      </c>
      <c r="Q1775" s="211">
        <v>9673</v>
      </c>
      <c r="R1775" s="218" t="s">
        <v>564</v>
      </c>
      <c r="S1775" s="38"/>
      <c r="T1775" s="20"/>
      <c r="U1775" s="20"/>
    </row>
    <row r="1776" spans="1:21" s="21" customFormat="1" ht="30" customHeight="1" x14ac:dyDescent="0.25">
      <c r="A1776" s="310"/>
      <c r="B1776" s="318"/>
      <c r="C1776" s="314"/>
      <c r="D1776" s="310"/>
      <c r="E1776" s="314"/>
      <c r="F1776" s="316"/>
      <c r="G1776" s="316"/>
      <c r="H1776" s="312"/>
      <c r="I1776" s="312"/>
      <c r="J1776" s="312"/>
      <c r="K1776" s="211">
        <f t="shared" si="567"/>
        <v>27938739.099999998</v>
      </c>
      <c r="L1776" s="211">
        <v>0</v>
      </c>
      <c r="M1776" s="211">
        <v>0</v>
      </c>
      <c r="N1776" s="211">
        <v>0</v>
      </c>
      <c r="O1776" s="211">
        <f>IFERROR(
  IF(LOOKUP(2,1/($R$16:$R1776&lt;&gt;""),$R$16:$R1776)="12.2026",
    VLOOKUP(LOOKUP(2,1/($B$16:$B1776&lt;&gt;""),$B$16:$B1776), [1]Лист1!$C$12:$D$1205, 2, 0),
  IF(LOOKUP(2,1/($R$16:$R1776&lt;&gt;""),$R$16:$R1776)="12.2027",
    VLOOKUP(LOOKUP(2,1/($B$16:$B1776&lt;&gt;""),$B$16:$B1776), [1]Лист1!$C$1209:$D$2016, 2, 0),
  IF(LOOKUP(2,1/($R$16:$R1776&lt;&gt;""),$R$16:$R1776)="12.2028",
    VLOOKUP(LOOKUP(2,1/($B$16:$B1776&lt;&gt;""),$B$16:$B1776), [1]Лист1!$C$2020:$D$2907, 2, 0),
  ""))), "")</f>
        <v>27938739.099999998</v>
      </c>
      <c r="P1776" s="211">
        <f>K1776/H1775</f>
        <v>6374.9524481013459</v>
      </c>
      <c r="Q1776" s="211">
        <v>9673</v>
      </c>
      <c r="R1776" s="218" t="s">
        <v>563</v>
      </c>
      <c r="S1776" s="38"/>
      <c r="T1776" s="20"/>
      <c r="U1776" s="20"/>
    </row>
    <row r="1777" spans="1:21" s="21" customFormat="1" ht="30" customHeight="1" x14ac:dyDescent="0.25">
      <c r="A1777" s="309">
        <f>IF(B1777&lt;&gt;"",MAX(A$1:A1776)+1,"")</f>
        <v>1604</v>
      </c>
      <c r="B1777" s="317" t="s">
        <v>251</v>
      </c>
      <c r="C1777" s="313">
        <v>1965</v>
      </c>
      <c r="D1777" s="309" t="s">
        <v>1844</v>
      </c>
      <c r="E1777" s="313" t="s">
        <v>18</v>
      </c>
      <c r="F1777" s="315">
        <v>4</v>
      </c>
      <c r="G1777" s="315">
        <v>3</v>
      </c>
      <c r="H1777" s="311">
        <v>2480.8200000000002</v>
      </c>
      <c r="I1777" s="311">
        <v>0</v>
      </c>
      <c r="J1777" s="311">
        <v>2298.8200000000002</v>
      </c>
      <c r="K1777" s="211">
        <f t="shared" si="567"/>
        <v>3974400</v>
      </c>
      <c r="L1777" s="211">
        <v>0</v>
      </c>
      <c r="M1777" s="211">
        <v>0</v>
      </c>
      <c r="N1777" s="211">
        <v>0</v>
      </c>
      <c r="O1777" s="211">
        <f>IFERROR(
  IF(LOOKUP(2,1/($R$16:$R1777&lt;&gt;""),$R$16:$R1777)="12.2026",
    VLOOKUP(LOOKUP(2,1/($B$16:$B1777&lt;&gt;""),$B$16:$B1777), [1]Лист1!$C$12:$D$1205, 2, 0),
  IF(LOOKUP(2,1/($R$16:$R1777&lt;&gt;""),$R$16:$R1777)="12.2027",
    VLOOKUP(LOOKUP(2,1/($B$16:$B1777&lt;&gt;""),$B$16:$B1777), [1]Лист1!$C$1209:$D$2016, 2, 0),
  IF(LOOKUP(2,1/($R$16:$R1777&lt;&gt;""),$R$16:$R1777)="12.2028",
    VLOOKUP(LOOKUP(2,1/($B$16:$B1777&lt;&gt;""),$B$16:$B1777), [1]Лист1!$C$2020:$D$2907, 2, 0),
  ""))), "")</f>
        <v>3974400</v>
      </c>
      <c r="P1777" s="211">
        <f t="shared" ref="P1777" si="571">K1777/H1777</f>
        <v>1602.0509347715674</v>
      </c>
      <c r="Q1777" s="211">
        <v>9673</v>
      </c>
      <c r="R1777" s="218" t="s">
        <v>565</v>
      </c>
      <c r="S1777" s="38"/>
      <c r="T1777" s="20"/>
      <c r="U1777" s="20"/>
    </row>
    <row r="1778" spans="1:21" s="55" customFormat="1" ht="30" customHeight="1" x14ac:dyDescent="0.25">
      <c r="A1778" s="310"/>
      <c r="B1778" s="318"/>
      <c r="C1778" s="314"/>
      <c r="D1778" s="310"/>
      <c r="E1778" s="314"/>
      <c r="F1778" s="316"/>
      <c r="G1778" s="316"/>
      <c r="H1778" s="312"/>
      <c r="I1778" s="312"/>
      <c r="J1778" s="312"/>
      <c r="K1778" s="211">
        <f t="shared" si="567"/>
        <v>16954803.900000002</v>
      </c>
      <c r="L1778" s="211">
        <v>0</v>
      </c>
      <c r="M1778" s="211">
        <v>0</v>
      </c>
      <c r="N1778" s="211">
        <v>0</v>
      </c>
      <c r="O1778" s="211">
        <f>IFERROR(
  IF(LOOKUP(2,1/($R$16:$R1778&lt;&gt;""),$R$16:$R1778)="12.2026",
    VLOOKUP(LOOKUP(2,1/($B$16:$B1778&lt;&gt;""),$B$16:$B1778), [1]Лист1!$C$12:$D$1205, 2, 0),
  IF(LOOKUP(2,1/($R$16:$R1778&lt;&gt;""),$R$16:$R1778)="12.2027",
    VLOOKUP(LOOKUP(2,1/($B$16:$B1778&lt;&gt;""),$B$16:$B1778), [1]Лист1!$C$1209:$D$2016, 2, 0),
  IF(LOOKUP(2,1/($R$16:$R1778&lt;&gt;""),$R$16:$R1778)="12.2028",
    VLOOKUP(LOOKUP(2,1/($B$16:$B1778&lt;&gt;""),$B$16:$B1778), [1]Лист1!$C$2020:$D$2907, 2, 0),
  ""))), "")</f>
        <v>16954803.900000002</v>
      </c>
      <c r="P1778" s="211">
        <f>K1778/H1777</f>
        <v>6834.3547294846067</v>
      </c>
      <c r="Q1778" s="211">
        <v>9673</v>
      </c>
      <c r="R1778" s="218" t="s">
        <v>563</v>
      </c>
      <c r="S1778" s="54"/>
      <c r="T1778" s="54"/>
      <c r="U1778" s="54"/>
    </row>
    <row r="1779" spans="1:21" s="21" customFormat="1" ht="30" customHeight="1" x14ac:dyDescent="0.25">
      <c r="A1779" s="212">
        <f>IF(B1779&lt;&gt;"",MAX(A$1:A1778)+1,"")</f>
        <v>1605</v>
      </c>
      <c r="B1779" s="223" t="s">
        <v>1425</v>
      </c>
      <c r="C1779" s="56">
        <v>1961</v>
      </c>
      <c r="D1779" s="212" t="s">
        <v>1844</v>
      </c>
      <c r="E1779" s="213" t="s">
        <v>16</v>
      </c>
      <c r="F1779" s="210">
        <v>4</v>
      </c>
      <c r="G1779" s="210">
        <v>3</v>
      </c>
      <c r="H1779" s="211">
        <v>3337.43</v>
      </c>
      <c r="I1779" s="211">
        <v>0</v>
      </c>
      <c r="J1779" s="211">
        <v>2366.4499999999998</v>
      </c>
      <c r="K1779" s="211">
        <f>SUM(L1779:O1779)</f>
        <v>109690.75</v>
      </c>
      <c r="L1779" s="211">
        <v>0</v>
      </c>
      <c r="M1779" s="211">
        <v>0</v>
      </c>
      <c r="N1779" s="211">
        <v>0</v>
      </c>
      <c r="O1779" s="211">
        <f>IFERROR(
  IF(LOOKUP(2,1/($R$16:$R1779&lt;&gt;""),$R$16:$R1779)="12.2026",
    VLOOKUP(LOOKUP(2,1/($B$16:$B1779&lt;&gt;""),$B$16:$B1779), [1]Лист1!$C$12:$D$1205, 2, 0),
  IF(LOOKUP(2,1/($R$16:$R1779&lt;&gt;""),$R$16:$R1779)="12.2027",
    VLOOKUP(LOOKUP(2,1/($B$16:$B1779&lt;&gt;""),$B$16:$B1779), [1]Лист1!$C$1209:$D$2016, 2, 0),
  IF(LOOKUP(2,1/($R$16:$R1779&lt;&gt;""),$R$16:$R1779)="12.2028",
    VLOOKUP(LOOKUP(2,1/($B$16:$B1779&lt;&gt;""),$B$16:$B1779), [1]Лист1!$C$2020:$D$2907, 2, 0),
  ""))), "")</f>
        <v>109690.75</v>
      </c>
      <c r="P1779" s="211">
        <f>K1779/H1779</f>
        <v>32.866831663885087</v>
      </c>
      <c r="Q1779" s="211">
        <v>9673</v>
      </c>
      <c r="R1779" s="218" t="s">
        <v>564</v>
      </c>
      <c r="S1779" s="38"/>
      <c r="T1779" s="20"/>
      <c r="U1779" s="20"/>
    </row>
    <row r="1780" spans="1:21" s="21" customFormat="1" ht="30" customHeight="1" x14ac:dyDescent="0.25">
      <c r="A1780" s="309">
        <f>IF(B1780&lt;&gt;"",MAX(A$1:A1779)+1,"")</f>
        <v>1606</v>
      </c>
      <c r="B1780" s="317" t="s">
        <v>252</v>
      </c>
      <c r="C1780" s="313">
        <v>1966</v>
      </c>
      <c r="D1780" s="309" t="s">
        <v>1844</v>
      </c>
      <c r="E1780" s="313" t="s">
        <v>16</v>
      </c>
      <c r="F1780" s="307">
        <v>5</v>
      </c>
      <c r="G1780" s="307">
        <v>2</v>
      </c>
      <c r="H1780" s="311">
        <v>2089.46</v>
      </c>
      <c r="I1780" s="311">
        <v>73</v>
      </c>
      <c r="J1780" s="311">
        <v>1540.46</v>
      </c>
      <c r="K1780" s="211">
        <f t="shared" ref="K1780" si="572">SUM(L1780:O1780)</f>
        <v>2499897.6</v>
      </c>
      <c r="L1780" s="211">
        <v>0</v>
      </c>
      <c r="M1780" s="211">
        <v>0</v>
      </c>
      <c r="N1780" s="211">
        <v>0</v>
      </c>
      <c r="O1780" s="211">
        <f>IFERROR(
  IF(LOOKUP(2,1/($R$16:$R1780&lt;&gt;""),$R$16:$R1780)="12.2026",
    VLOOKUP(LOOKUP(2,1/($B$16:$B1780&lt;&gt;""),$B$16:$B1780), [1]Лист1!$C$12:$D$1205, 2, 0),
  IF(LOOKUP(2,1/($R$16:$R1780&lt;&gt;""),$R$16:$R1780)="12.2027",
    VLOOKUP(LOOKUP(2,1/($B$16:$B1780&lt;&gt;""),$B$16:$B1780), [1]Лист1!$C$1209:$D$2016, 2, 0),
  IF(LOOKUP(2,1/($R$16:$R1780&lt;&gt;""),$R$16:$R1780)="12.2028",
    VLOOKUP(LOOKUP(2,1/($B$16:$B1780&lt;&gt;""),$B$16:$B1780), [1]Лист1!$C$2020:$D$2907, 2, 0),
  ""))), "")</f>
        <v>2499897.6</v>
      </c>
      <c r="P1780" s="211">
        <f t="shared" si="559"/>
        <v>1196.4323796579022</v>
      </c>
      <c r="Q1780" s="211">
        <v>9673</v>
      </c>
      <c r="R1780" s="218" t="s">
        <v>565</v>
      </c>
      <c r="S1780" s="38"/>
      <c r="T1780" s="20"/>
      <c r="U1780" s="20"/>
    </row>
    <row r="1781" spans="1:21" s="21" customFormat="1" ht="30" customHeight="1" x14ac:dyDescent="0.25">
      <c r="A1781" s="310"/>
      <c r="B1781" s="318"/>
      <c r="C1781" s="314"/>
      <c r="D1781" s="310"/>
      <c r="E1781" s="314"/>
      <c r="F1781" s="308"/>
      <c r="G1781" s="308"/>
      <c r="H1781" s="312"/>
      <c r="I1781" s="312"/>
      <c r="J1781" s="312"/>
      <c r="K1781" s="211">
        <f t="shared" ref="K1781:K1785" si="573">SUM(L1781:O1781)</f>
        <v>14109476.700000001</v>
      </c>
      <c r="L1781" s="211">
        <v>0</v>
      </c>
      <c r="M1781" s="211">
        <v>0</v>
      </c>
      <c r="N1781" s="211">
        <v>0</v>
      </c>
      <c r="O1781" s="211">
        <f>IFERROR(
  IF(LOOKUP(2,1/($R$16:$R1781&lt;&gt;""),$R$16:$R1781)="12.2026",
    VLOOKUP(LOOKUP(2,1/($B$16:$B1781&lt;&gt;""),$B$16:$B1781), [1]Лист1!$C$12:$D$1205, 2, 0),
  IF(LOOKUP(2,1/($R$16:$R1781&lt;&gt;""),$R$16:$R1781)="12.2027",
    VLOOKUP(LOOKUP(2,1/($B$16:$B1781&lt;&gt;""),$B$16:$B1781), [1]Лист1!$C$1209:$D$2016, 2, 0),
  IF(LOOKUP(2,1/($R$16:$R1781&lt;&gt;""),$R$16:$R1781)="12.2028",
    VLOOKUP(LOOKUP(2,1/($B$16:$B1781&lt;&gt;""),$B$16:$B1781), [1]Лист1!$C$2020:$D$2907, 2, 0),
  ""))), "")</f>
        <v>14109476.700000001</v>
      </c>
      <c r="P1781" s="211">
        <f>K1781/H1780</f>
        <v>6752.6905037665238</v>
      </c>
      <c r="Q1781" s="237">
        <v>9673</v>
      </c>
      <c r="R1781" s="218" t="s">
        <v>563</v>
      </c>
      <c r="S1781" s="38"/>
      <c r="T1781" s="20"/>
      <c r="U1781" s="20"/>
    </row>
    <row r="1782" spans="1:21" s="21" customFormat="1" ht="30" customHeight="1" x14ac:dyDescent="0.25">
      <c r="A1782" s="309">
        <f>IF(B1782&lt;&gt;"",MAX(A$1:A1781)+1,"")</f>
        <v>1607</v>
      </c>
      <c r="B1782" s="317" t="s">
        <v>253</v>
      </c>
      <c r="C1782" s="313">
        <v>1963</v>
      </c>
      <c r="D1782" s="309" t="s">
        <v>1844</v>
      </c>
      <c r="E1782" s="313" t="s">
        <v>16</v>
      </c>
      <c r="F1782" s="307">
        <v>4</v>
      </c>
      <c r="G1782" s="307">
        <v>3</v>
      </c>
      <c r="H1782" s="311">
        <v>4052.9</v>
      </c>
      <c r="I1782" s="311">
        <v>0</v>
      </c>
      <c r="J1782" s="311">
        <v>2387.91</v>
      </c>
      <c r="K1782" s="211">
        <f t="shared" si="573"/>
        <v>6985748.0999999996</v>
      </c>
      <c r="L1782" s="211">
        <v>0</v>
      </c>
      <c r="M1782" s="211">
        <v>0</v>
      </c>
      <c r="N1782" s="211">
        <v>0</v>
      </c>
      <c r="O1782" s="211">
        <f>IFERROR(
  IF(LOOKUP(2,1/($R$16:$R1782&lt;&gt;""),$R$16:$R1782)="12.2026",
    VLOOKUP(LOOKUP(2,1/($B$16:$B1782&lt;&gt;""),$B$16:$B1782), [1]Лист1!$C$12:$D$1205, 2, 0),
  IF(LOOKUP(2,1/($R$16:$R1782&lt;&gt;""),$R$16:$R1782)="12.2027",
    VLOOKUP(LOOKUP(2,1/($B$16:$B1782&lt;&gt;""),$B$16:$B1782), [1]Лист1!$C$1209:$D$2016, 2, 0),
  IF(LOOKUP(2,1/($R$16:$R1782&lt;&gt;""),$R$16:$R1782)="12.2028",
    VLOOKUP(LOOKUP(2,1/($B$16:$B1782&lt;&gt;""),$B$16:$B1782), [1]Лист1!$C$2020:$D$2907, 2, 0),
  ""))), "")</f>
        <v>6985748.0999999996</v>
      </c>
      <c r="P1782" s="211">
        <f t="shared" si="559"/>
        <v>1723.641861383207</v>
      </c>
      <c r="Q1782" s="211">
        <v>9673</v>
      </c>
      <c r="R1782" s="218" t="s">
        <v>565</v>
      </c>
      <c r="S1782" s="38"/>
      <c r="T1782" s="20"/>
      <c r="U1782" s="20"/>
    </row>
    <row r="1783" spans="1:21" s="21" customFormat="1" ht="30" customHeight="1" x14ac:dyDescent="0.25">
      <c r="A1783" s="310"/>
      <c r="B1783" s="318"/>
      <c r="C1783" s="314"/>
      <c r="D1783" s="310"/>
      <c r="E1783" s="314"/>
      <c r="F1783" s="308"/>
      <c r="G1783" s="308"/>
      <c r="H1783" s="312"/>
      <c r="I1783" s="312"/>
      <c r="J1783" s="312"/>
      <c r="K1783" s="211">
        <f t="shared" si="573"/>
        <v>20160861.5</v>
      </c>
      <c r="L1783" s="211">
        <v>0</v>
      </c>
      <c r="M1783" s="211">
        <v>0</v>
      </c>
      <c r="N1783" s="211">
        <v>0</v>
      </c>
      <c r="O1783" s="211">
        <f>IFERROR(
  IF(LOOKUP(2,1/($R$16:$R1783&lt;&gt;""),$R$16:$R1783)="12.2026",
    VLOOKUP(LOOKUP(2,1/($B$16:$B1783&lt;&gt;""),$B$16:$B1783), [1]Лист1!$C$12:$D$1205, 2, 0),
  IF(LOOKUP(2,1/($R$16:$R1783&lt;&gt;""),$R$16:$R1783)="12.2027",
    VLOOKUP(LOOKUP(2,1/($B$16:$B1783&lt;&gt;""),$B$16:$B1783), [1]Лист1!$C$1209:$D$2016, 2, 0),
  IF(LOOKUP(2,1/($R$16:$R1783&lt;&gt;""),$R$16:$R1783)="12.2028",
    VLOOKUP(LOOKUP(2,1/($B$16:$B1783&lt;&gt;""),$B$16:$B1783), [1]Лист1!$C$2020:$D$2907, 2, 0),
  ""))), "")</f>
        <v>20160861.5</v>
      </c>
      <c r="P1783" s="211">
        <f>K1783/H1782</f>
        <v>4974.42855732932</v>
      </c>
      <c r="Q1783" s="211">
        <v>9673</v>
      </c>
      <c r="R1783" s="218" t="s">
        <v>564</v>
      </c>
      <c r="S1783" s="38"/>
      <c r="T1783" s="20"/>
      <c r="U1783" s="20"/>
    </row>
    <row r="1784" spans="1:21" ht="30" customHeight="1" x14ac:dyDescent="0.25">
      <c r="A1784" s="309">
        <f>IF(B1784&lt;&gt;"",MAX(A$1:A1783)+1,"")</f>
        <v>1608</v>
      </c>
      <c r="B1784" s="317" t="s">
        <v>254</v>
      </c>
      <c r="C1784" s="313">
        <v>1965</v>
      </c>
      <c r="D1784" s="309" t="s">
        <v>1844</v>
      </c>
      <c r="E1784" s="313" t="s">
        <v>16</v>
      </c>
      <c r="F1784" s="315">
        <v>5</v>
      </c>
      <c r="G1784" s="315">
        <v>4</v>
      </c>
      <c r="H1784" s="311">
        <v>3957.91</v>
      </c>
      <c r="I1784" s="311">
        <v>342.9</v>
      </c>
      <c r="J1784" s="311">
        <v>2889.21</v>
      </c>
      <c r="K1784" s="211">
        <f t="shared" si="573"/>
        <v>4868640</v>
      </c>
      <c r="L1784" s="211">
        <v>0</v>
      </c>
      <c r="M1784" s="211">
        <v>0</v>
      </c>
      <c r="N1784" s="211">
        <v>0</v>
      </c>
      <c r="O1784" s="211">
        <f>IFERROR(
  IF(LOOKUP(2,1/($R$16:$R1784&lt;&gt;""),$R$16:$R1784)="12.2026",
    VLOOKUP(LOOKUP(2,1/($B$16:$B1784&lt;&gt;""),$B$16:$B1784), [1]Лист1!$C$12:$D$1205, 2, 0),
  IF(LOOKUP(2,1/($R$16:$R1784&lt;&gt;""),$R$16:$R1784)="12.2027",
    VLOOKUP(LOOKUP(2,1/($B$16:$B1784&lt;&gt;""),$B$16:$B1784), [1]Лист1!$C$1209:$D$2016, 2, 0),
  IF(LOOKUP(2,1/($R$16:$R1784&lt;&gt;""),$R$16:$R1784)="12.2028",
    VLOOKUP(LOOKUP(2,1/($B$16:$B1784&lt;&gt;""),$B$16:$B1784), [1]Лист1!$C$2020:$D$2907, 2, 0),
  ""))), "")</f>
        <v>4868640</v>
      </c>
      <c r="P1784" s="211">
        <f t="shared" si="559"/>
        <v>1230.1037668870692</v>
      </c>
      <c r="Q1784" s="211">
        <v>9673</v>
      </c>
      <c r="R1784" s="218" t="s">
        <v>565</v>
      </c>
    </row>
    <row r="1785" spans="1:21" s="124" customFormat="1" ht="30" customHeight="1" x14ac:dyDescent="0.25">
      <c r="A1785" s="310"/>
      <c r="B1785" s="318"/>
      <c r="C1785" s="314"/>
      <c r="D1785" s="310"/>
      <c r="E1785" s="314"/>
      <c r="F1785" s="316"/>
      <c r="G1785" s="316"/>
      <c r="H1785" s="312"/>
      <c r="I1785" s="312"/>
      <c r="J1785" s="312"/>
      <c r="K1785" s="282">
        <f t="shared" si="573"/>
        <v>22396334.449999999</v>
      </c>
      <c r="L1785" s="282">
        <v>0</v>
      </c>
      <c r="M1785" s="282">
        <v>0</v>
      </c>
      <c r="N1785" s="282">
        <v>0</v>
      </c>
      <c r="O1785" s="282">
        <f>IFERROR(
  IF(LOOKUP(2,1/($R$16:$R1785&lt;&gt;""),$R$16:$R1785)="12.2026",
    VLOOKUP(LOOKUP(2,1/($B$16:$B1785&lt;&gt;""),$B$16:$B1785), [1]Лист1!$C$12:$D$1205, 2, 0),
  IF(LOOKUP(2,1/($R$16:$R1785&lt;&gt;""),$R$16:$R1785)="12.2027",
    VLOOKUP(LOOKUP(2,1/($B$16:$B1785&lt;&gt;""),$B$16:$B1785), [1]Лист1!$C$1209:$D$2016, 2, 0),
  IF(LOOKUP(2,1/($R$16:$R1785&lt;&gt;""),$R$16:$R1785)="12.2028",
    VLOOKUP(LOOKUP(2,1/($B$16:$B1785&lt;&gt;""),$B$16:$B1785), [1]Лист1!$C$2020:$D$2907, 2, 0),
  ""))), "")</f>
        <v>22396334.449999999</v>
      </c>
      <c r="P1785" s="282">
        <f>K1785/H1784</f>
        <v>5658.6265099509592</v>
      </c>
      <c r="Q1785" s="289">
        <v>9673</v>
      </c>
      <c r="R1785" s="294" t="s">
        <v>563</v>
      </c>
      <c r="S1785" s="159"/>
      <c r="T1785" s="123"/>
      <c r="U1785" s="123"/>
    </row>
    <row r="1786" spans="1:21" ht="30" customHeight="1" x14ac:dyDescent="0.25">
      <c r="A1786" s="254">
        <f>IF(B1786&lt;&gt;"",MAX(A$1:A1785)+1,"")</f>
        <v>1609</v>
      </c>
      <c r="B1786" s="258" t="s">
        <v>255</v>
      </c>
      <c r="C1786" s="266">
        <v>1965</v>
      </c>
      <c r="D1786" s="254" t="s">
        <v>1844</v>
      </c>
      <c r="E1786" s="266" t="s">
        <v>16</v>
      </c>
      <c r="F1786" s="264">
        <v>5</v>
      </c>
      <c r="G1786" s="264">
        <v>4</v>
      </c>
      <c r="H1786" s="256">
        <v>4405.09</v>
      </c>
      <c r="I1786" s="256">
        <v>0</v>
      </c>
      <c r="J1786" s="256">
        <v>3258.39</v>
      </c>
      <c r="K1786" s="256">
        <f t="shared" ref="K1786:K1792" si="574">SUM(L1786:O1786)</f>
        <v>24661770.550000001</v>
      </c>
      <c r="L1786" s="256">
        <v>0</v>
      </c>
      <c r="M1786" s="256">
        <v>0</v>
      </c>
      <c r="N1786" s="256">
        <v>0</v>
      </c>
      <c r="O1786" s="256">
        <f>IFERROR(
  IF(LOOKUP(2,1/($R$16:$R1786&lt;&gt;""),$R$16:$R1786)="12.2026",
    VLOOKUP(LOOKUP(2,1/($B$16:$B1786&lt;&gt;""),$B$16:$B1786), [1]Лист1!$C$12:$D$1205, 2, 0),
  IF(LOOKUP(2,1/($R$16:$R1786&lt;&gt;""),$R$16:$R1786)="12.2027",
    VLOOKUP(LOOKUP(2,1/($B$16:$B1786&lt;&gt;""),$B$16:$B1786), [1]Лист1!$C$1209:$D$2016, 2, 0),
  IF(LOOKUP(2,1/($R$16:$R1786&lt;&gt;""),$R$16:$R1786)="12.2028",
    VLOOKUP(LOOKUP(2,1/($B$16:$B1786&lt;&gt;""),$B$16:$B1786), [1]Лист1!$C$2020:$D$2907, 2, 0),
  ""))), "")</f>
        <v>24661770.550000001</v>
      </c>
      <c r="P1786" s="256">
        <f t="shared" ref="P1786:P1792" si="575">K1786/H1786</f>
        <v>5598.4714387220238</v>
      </c>
      <c r="Q1786" s="256">
        <v>9673</v>
      </c>
      <c r="R1786" s="188" t="s">
        <v>564</v>
      </c>
      <c r="S1786" s="49"/>
      <c r="T1786" s="49"/>
      <c r="U1786" s="49"/>
    </row>
    <row r="1787" spans="1:21" s="21" customFormat="1" ht="30" customHeight="1" x14ac:dyDescent="0.25">
      <c r="A1787" s="212">
        <f>IF(B1787&lt;&gt;"",MAX(A$1:A1786)+1,"")</f>
        <v>1610</v>
      </c>
      <c r="B1787" s="223" t="s">
        <v>256</v>
      </c>
      <c r="C1787" s="213">
        <v>1966</v>
      </c>
      <c r="D1787" s="212" t="s">
        <v>1844</v>
      </c>
      <c r="E1787" s="213" t="s">
        <v>18</v>
      </c>
      <c r="F1787" s="232">
        <v>5</v>
      </c>
      <c r="G1787" s="232">
        <v>4</v>
      </c>
      <c r="H1787" s="211">
        <v>4740.26</v>
      </c>
      <c r="I1787" s="211">
        <v>0</v>
      </c>
      <c r="J1787" s="211">
        <v>3574.51</v>
      </c>
      <c r="K1787" s="211">
        <f t="shared" si="574"/>
        <v>131867.95000000001</v>
      </c>
      <c r="L1787" s="211">
        <v>0</v>
      </c>
      <c r="M1787" s="211">
        <v>0</v>
      </c>
      <c r="N1787" s="211">
        <v>0</v>
      </c>
      <c r="O1787" s="211">
        <f>IFERROR(
  IF(LOOKUP(2,1/($R$16:$R1787&lt;&gt;""),$R$16:$R1787)="12.2026",
    VLOOKUP(LOOKUP(2,1/($B$16:$B1787&lt;&gt;""),$B$16:$B1787), [1]Лист1!$C$12:$D$1205, 2, 0),
  IF(LOOKUP(2,1/($R$16:$R1787&lt;&gt;""),$R$16:$R1787)="12.2027",
    VLOOKUP(LOOKUP(2,1/($B$16:$B1787&lt;&gt;""),$B$16:$B1787), [1]Лист1!$C$1209:$D$2016, 2, 0),
  IF(LOOKUP(2,1/($R$16:$R1787&lt;&gt;""),$R$16:$R1787)="12.2028",
    VLOOKUP(LOOKUP(2,1/($B$16:$B1787&lt;&gt;""),$B$16:$B1787), [1]Лист1!$C$2020:$D$2907, 2, 0),
  ""))), "")</f>
        <v>131867.95000000001</v>
      </c>
      <c r="P1787" s="211">
        <f t="shared" si="575"/>
        <v>27.81871669486484</v>
      </c>
      <c r="Q1787" s="211">
        <v>9673</v>
      </c>
      <c r="R1787" s="218" t="s">
        <v>564</v>
      </c>
      <c r="S1787" s="38"/>
      <c r="T1787" s="20"/>
      <c r="U1787" s="20"/>
    </row>
    <row r="1788" spans="1:21" s="21" customFormat="1" ht="30" customHeight="1" x14ac:dyDescent="0.25">
      <c r="A1788" s="212">
        <f>IF(B1788&lt;&gt;"",MAX(A$1:A1787)+1,"")</f>
        <v>1611</v>
      </c>
      <c r="B1788" s="223" t="s">
        <v>257</v>
      </c>
      <c r="C1788" s="213">
        <v>1965</v>
      </c>
      <c r="D1788" s="212" t="s">
        <v>1844</v>
      </c>
      <c r="E1788" s="213" t="s">
        <v>16</v>
      </c>
      <c r="F1788" s="210">
        <v>4</v>
      </c>
      <c r="G1788" s="210">
        <v>3</v>
      </c>
      <c r="H1788" s="211">
        <v>3373.41</v>
      </c>
      <c r="I1788" s="211">
        <v>0</v>
      </c>
      <c r="J1788" s="211">
        <v>2420.11</v>
      </c>
      <c r="K1788" s="211">
        <f t="shared" si="574"/>
        <v>22622839.84</v>
      </c>
      <c r="L1788" s="211">
        <v>0</v>
      </c>
      <c r="M1788" s="211">
        <v>0</v>
      </c>
      <c r="N1788" s="211">
        <v>0</v>
      </c>
      <c r="O1788" s="211">
        <f>IFERROR(
  IF(LOOKUP(2,1/($R$16:$R1788&lt;&gt;""),$R$16:$R1788)="12.2026",
    VLOOKUP(LOOKUP(2,1/($B$16:$B1788&lt;&gt;""),$B$16:$B1788), [1]Лист1!$C$12:$D$1205, 2, 0),
  IF(LOOKUP(2,1/($R$16:$R1788&lt;&gt;""),$R$16:$R1788)="12.2027",
    VLOOKUP(LOOKUP(2,1/($B$16:$B1788&lt;&gt;""),$B$16:$B1788), [1]Лист1!$C$1209:$D$2016, 2, 0),
  IF(LOOKUP(2,1/($R$16:$R1788&lt;&gt;""),$R$16:$R1788)="12.2028",
    VLOOKUP(LOOKUP(2,1/($B$16:$B1788&lt;&gt;""),$B$16:$B1788), [1]Лист1!$C$2020:$D$2907, 2, 0),
  ""))), "")</f>
        <v>22622839.84</v>
      </c>
      <c r="P1788" s="211">
        <f t="shared" si="575"/>
        <v>6706.2230324804877</v>
      </c>
      <c r="Q1788" s="211">
        <v>9673</v>
      </c>
      <c r="R1788" s="218" t="s">
        <v>563</v>
      </c>
      <c r="S1788" s="38"/>
      <c r="T1788" s="20"/>
      <c r="U1788" s="20"/>
    </row>
    <row r="1789" spans="1:21" s="21" customFormat="1" ht="30" customHeight="1" x14ac:dyDescent="0.25">
      <c r="A1789" s="212">
        <f>IF(B1789&lt;&gt;"",MAX(A$1:A1788)+1,"")</f>
        <v>1612</v>
      </c>
      <c r="B1789" s="223" t="s">
        <v>1426</v>
      </c>
      <c r="C1789" s="213">
        <v>1964</v>
      </c>
      <c r="D1789" s="212" t="s">
        <v>1844</v>
      </c>
      <c r="E1789" s="213" t="s">
        <v>16</v>
      </c>
      <c r="F1789" s="210">
        <v>4</v>
      </c>
      <c r="G1789" s="210">
        <v>3</v>
      </c>
      <c r="H1789" s="211">
        <v>3335.47</v>
      </c>
      <c r="I1789" s="211">
        <v>0</v>
      </c>
      <c r="J1789" s="211">
        <v>1737.98</v>
      </c>
      <c r="K1789" s="211">
        <f t="shared" si="574"/>
        <v>109641.22</v>
      </c>
      <c r="L1789" s="211">
        <v>0</v>
      </c>
      <c r="M1789" s="211">
        <v>0</v>
      </c>
      <c r="N1789" s="211">
        <v>0</v>
      </c>
      <c r="O1789" s="211">
        <f>IFERROR(
  IF(LOOKUP(2,1/($R$16:$R1789&lt;&gt;""),$R$16:$R1789)="12.2026",
    VLOOKUP(LOOKUP(2,1/($B$16:$B1789&lt;&gt;""),$B$16:$B1789), [1]Лист1!$C$12:$D$1205, 2, 0),
  IF(LOOKUP(2,1/($R$16:$R1789&lt;&gt;""),$R$16:$R1789)="12.2027",
    VLOOKUP(LOOKUP(2,1/($B$16:$B1789&lt;&gt;""),$B$16:$B1789), [1]Лист1!$C$1209:$D$2016, 2, 0),
  IF(LOOKUP(2,1/($R$16:$R1789&lt;&gt;""),$R$16:$R1789)="12.2028",
    VLOOKUP(LOOKUP(2,1/($B$16:$B1789&lt;&gt;""),$B$16:$B1789), [1]Лист1!$C$2020:$D$2907, 2, 0),
  ""))), "")</f>
        <v>109641.22</v>
      </c>
      <c r="P1789" s="211">
        <f t="shared" si="575"/>
        <v>32.871295499584768</v>
      </c>
      <c r="Q1789" s="211">
        <v>9673</v>
      </c>
      <c r="R1789" s="218" t="s">
        <v>564</v>
      </c>
      <c r="S1789" s="38"/>
      <c r="T1789" s="20"/>
      <c r="U1789" s="20"/>
    </row>
    <row r="1790" spans="1:21" ht="30" customHeight="1" x14ac:dyDescent="0.25">
      <c r="A1790" s="212">
        <f>IF(B1790&lt;&gt;"",MAX(A$1:A1789)+1,"")</f>
        <v>1613</v>
      </c>
      <c r="B1790" s="58" t="s">
        <v>1237</v>
      </c>
      <c r="C1790" s="56">
        <v>1957</v>
      </c>
      <c r="D1790" s="212" t="s">
        <v>1844</v>
      </c>
      <c r="E1790" s="213" t="s">
        <v>16</v>
      </c>
      <c r="F1790" s="210">
        <v>5</v>
      </c>
      <c r="G1790" s="210">
        <v>4</v>
      </c>
      <c r="H1790" s="211">
        <v>5037.4399999999996</v>
      </c>
      <c r="I1790" s="211">
        <v>0</v>
      </c>
      <c r="J1790" s="211">
        <v>2981.06</v>
      </c>
      <c r="K1790" s="211">
        <f t="shared" si="574"/>
        <v>36574767.519999996</v>
      </c>
      <c r="L1790" s="211">
        <v>0</v>
      </c>
      <c r="M1790" s="211">
        <v>0</v>
      </c>
      <c r="N1790" s="211">
        <v>0</v>
      </c>
      <c r="O1790" s="211">
        <f>IFERROR(
  IF(LOOKUP(2,1/($R$16:$R1790&lt;&gt;""),$R$16:$R1790)="12.2026",
    VLOOKUP(LOOKUP(2,1/($B$16:$B1790&lt;&gt;""),$B$16:$B1790), [1]Лист1!$C$12:$D$1205, 2, 0),
  IF(LOOKUP(2,1/($R$16:$R1790&lt;&gt;""),$R$16:$R1790)="12.2027",
    VLOOKUP(LOOKUP(2,1/($B$16:$B1790&lt;&gt;""),$B$16:$B1790), [1]Лист1!$C$1209:$D$2016, 2, 0),
  IF(LOOKUP(2,1/($R$16:$R1790&lt;&gt;""),$R$16:$R1790)="12.2028",
    VLOOKUP(LOOKUP(2,1/($B$16:$B1790&lt;&gt;""),$B$16:$B1790), [1]Лист1!$C$2020:$D$2907, 2, 0),
  ""))), "")</f>
        <v>36574767.519999996</v>
      </c>
      <c r="P1790" s="211">
        <f t="shared" si="575"/>
        <v>7260.5862342777282</v>
      </c>
      <c r="Q1790" s="211">
        <v>9673</v>
      </c>
      <c r="R1790" s="218" t="s">
        <v>565</v>
      </c>
    </row>
    <row r="1791" spans="1:21" ht="30" customHeight="1" x14ac:dyDescent="0.25">
      <c r="A1791" s="212">
        <f>IF(B1791&lt;&gt;"",MAX(A$1:A1790)+1,"")</f>
        <v>1614</v>
      </c>
      <c r="B1791" s="58" t="s">
        <v>258</v>
      </c>
      <c r="C1791" s="213">
        <v>1963</v>
      </c>
      <c r="D1791" s="212" t="s">
        <v>1844</v>
      </c>
      <c r="E1791" s="213" t="s">
        <v>16</v>
      </c>
      <c r="F1791" s="210">
        <v>3</v>
      </c>
      <c r="G1791" s="210">
        <v>1</v>
      </c>
      <c r="H1791" s="211">
        <v>1779.3</v>
      </c>
      <c r="I1791" s="211">
        <v>0</v>
      </c>
      <c r="J1791" s="211">
        <v>813.4</v>
      </c>
      <c r="K1791" s="211">
        <f t="shared" si="574"/>
        <v>4105469.5</v>
      </c>
      <c r="L1791" s="211">
        <v>0</v>
      </c>
      <c r="M1791" s="211">
        <v>0</v>
      </c>
      <c r="N1791" s="211">
        <v>0</v>
      </c>
      <c r="O1791" s="211">
        <f>IFERROR(
  IF(LOOKUP(2,1/($R$16:$R1791&lt;&gt;""),$R$16:$R1791)="12.2026",
    VLOOKUP(LOOKUP(2,1/($B$16:$B1791&lt;&gt;""),$B$16:$B1791), [1]Лист1!$C$12:$D$1205, 2, 0),
  IF(LOOKUP(2,1/($R$16:$R1791&lt;&gt;""),$R$16:$R1791)="12.2027",
    VLOOKUP(LOOKUP(2,1/($B$16:$B1791&lt;&gt;""),$B$16:$B1791), [1]Лист1!$C$1209:$D$2016, 2, 0),
  IF(LOOKUP(2,1/($R$16:$R1791&lt;&gt;""),$R$16:$R1791)="12.2028",
    VLOOKUP(LOOKUP(2,1/($B$16:$B1791&lt;&gt;""),$B$16:$B1791), [1]Лист1!$C$2020:$D$2907, 2, 0),
  ""))), "")</f>
        <v>4105469.5</v>
      </c>
      <c r="P1791" s="211">
        <f t="shared" si="575"/>
        <v>2307.3509245208788</v>
      </c>
      <c r="Q1791" s="211">
        <v>9673</v>
      </c>
      <c r="R1791" s="218" t="s">
        <v>565</v>
      </c>
      <c r="S1791" s="49"/>
      <c r="T1791" s="49"/>
      <c r="U1791" s="49"/>
    </row>
    <row r="1792" spans="1:21" ht="30" customHeight="1" x14ac:dyDescent="0.25">
      <c r="A1792" s="212">
        <f>IF(B1792&lt;&gt;"",MAX(A$1:A1791)+1,"")</f>
        <v>1615</v>
      </c>
      <c r="B1792" s="58" t="s">
        <v>259</v>
      </c>
      <c r="C1792" s="213">
        <v>1963</v>
      </c>
      <c r="D1792" s="212" t="s">
        <v>1844</v>
      </c>
      <c r="E1792" s="213" t="s">
        <v>16</v>
      </c>
      <c r="F1792" s="210">
        <v>5</v>
      </c>
      <c r="G1792" s="210">
        <v>2</v>
      </c>
      <c r="H1792" s="211">
        <v>2635.48</v>
      </c>
      <c r="I1792" s="211">
        <v>0</v>
      </c>
      <c r="J1792" s="211">
        <v>1612.72</v>
      </c>
      <c r="K1792" s="211">
        <f t="shared" si="574"/>
        <v>4313650</v>
      </c>
      <c r="L1792" s="211">
        <v>0</v>
      </c>
      <c r="M1792" s="211">
        <v>0</v>
      </c>
      <c r="N1792" s="211">
        <v>0</v>
      </c>
      <c r="O1792" s="211">
        <f>IFERROR(
  IF(LOOKUP(2,1/($R$16:$R1792&lt;&gt;""),$R$16:$R1792)="12.2026",
    VLOOKUP(LOOKUP(2,1/($B$16:$B1792&lt;&gt;""),$B$16:$B1792), [1]Лист1!$C$12:$D$1205, 2, 0),
  IF(LOOKUP(2,1/($R$16:$R1792&lt;&gt;""),$R$16:$R1792)="12.2027",
    VLOOKUP(LOOKUP(2,1/($B$16:$B1792&lt;&gt;""),$B$16:$B1792), [1]Лист1!$C$1209:$D$2016, 2, 0),
  IF(LOOKUP(2,1/($R$16:$R1792&lt;&gt;""),$R$16:$R1792)="12.2028",
    VLOOKUP(LOOKUP(2,1/($B$16:$B1792&lt;&gt;""),$B$16:$B1792), [1]Лист1!$C$2020:$D$2907, 2, 0),
  ""))), "")</f>
        <v>4313650</v>
      </c>
      <c r="P1792" s="211">
        <f t="shared" si="575"/>
        <v>1636.7606659887383</v>
      </c>
      <c r="Q1792" s="211">
        <v>9673</v>
      </c>
      <c r="R1792" s="218" t="s">
        <v>564</v>
      </c>
    </row>
    <row r="1793" spans="1:21" ht="30" customHeight="1" x14ac:dyDescent="0.25">
      <c r="A1793" s="309">
        <f>IF(B1793&lt;&gt;"",MAX(A$1:A1792)+1,"")</f>
        <v>1616</v>
      </c>
      <c r="B1793" s="324" t="s">
        <v>260</v>
      </c>
      <c r="C1793" s="313">
        <v>1967</v>
      </c>
      <c r="D1793" s="309" t="s">
        <v>1844</v>
      </c>
      <c r="E1793" s="313" t="s">
        <v>16</v>
      </c>
      <c r="F1793" s="307">
        <v>5</v>
      </c>
      <c r="G1793" s="307">
        <v>4</v>
      </c>
      <c r="H1793" s="311">
        <v>5337.53</v>
      </c>
      <c r="I1793" s="311">
        <v>284.5</v>
      </c>
      <c r="J1793" s="311">
        <v>3043.03</v>
      </c>
      <c r="K1793" s="211">
        <f t="shared" ref="K1793:K1794" si="576">SUM(L1793:O1793)</f>
        <v>9455775</v>
      </c>
      <c r="L1793" s="211">
        <v>0</v>
      </c>
      <c r="M1793" s="211">
        <v>0</v>
      </c>
      <c r="N1793" s="211">
        <v>0</v>
      </c>
      <c r="O1793" s="211">
        <f>IFERROR(
  IF(LOOKUP(2,1/($R$16:$R1793&lt;&gt;""),$R$16:$R1793)="12.2026",
    VLOOKUP(LOOKUP(2,1/($B$16:$B1793&lt;&gt;""),$B$16:$B1793), [1]Лист1!$C$12:$D$1205, 2, 0),
  IF(LOOKUP(2,1/($R$16:$R1793&lt;&gt;""),$R$16:$R1793)="12.2027",
    VLOOKUP(LOOKUP(2,1/($B$16:$B1793&lt;&gt;""),$B$16:$B1793), [1]Лист1!$C$1209:$D$2016, 2, 0),
  IF(LOOKUP(2,1/($R$16:$R1793&lt;&gt;""),$R$16:$R1793)="12.2028",
    VLOOKUP(LOOKUP(2,1/($B$16:$B1793&lt;&gt;""),$B$16:$B1793), [1]Лист1!$C$2020:$D$2907, 2, 0),
  ""))), "")</f>
        <v>9455775</v>
      </c>
      <c r="P1793" s="211">
        <f t="shared" si="559"/>
        <v>1771.5638132244692</v>
      </c>
      <c r="Q1793" s="211">
        <v>9673</v>
      </c>
      <c r="R1793" s="218" t="s">
        <v>565</v>
      </c>
      <c r="S1793" s="49"/>
      <c r="T1793" s="49"/>
      <c r="U1793" s="49"/>
    </row>
    <row r="1794" spans="1:21" ht="30" customHeight="1" x14ac:dyDescent="0.25">
      <c r="A1794" s="310"/>
      <c r="B1794" s="326"/>
      <c r="C1794" s="314"/>
      <c r="D1794" s="310"/>
      <c r="E1794" s="314"/>
      <c r="F1794" s="308"/>
      <c r="G1794" s="308"/>
      <c r="H1794" s="312"/>
      <c r="I1794" s="312"/>
      <c r="J1794" s="312"/>
      <c r="K1794" s="211">
        <f t="shared" si="576"/>
        <v>24961914.719999999</v>
      </c>
      <c r="L1794" s="211">
        <v>0</v>
      </c>
      <c r="M1794" s="211">
        <v>0</v>
      </c>
      <c r="N1794" s="211">
        <v>0</v>
      </c>
      <c r="O1794" s="211">
        <f>IFERROR(
  IF(LOOKUP(2,1/($R$16:$R1794&lt;&gt;""),$R$16:$R1794)="12.2026",
    VLOOKUP(LOOKUP(2,1/($B$16:$B1794&lt;&gt;""),$B$16:$B1794), [1]Лист1!$C$12:$D$1205, 2, 0),
  IF(LOOKUP(2,1/($R$16:$R1794&lt;&gt;""),$R$16:$R1794)="12.2027",
    VLOOKUP(LOOKUP(2,1/($B$16:$B1794&lt;&gt;""),$B$16:$B1794), [1]Лист1!$C$1209:$D$2016, 2, 0),
  IF(LOOKUP(2,1/($R$16:$R1794&lt;&gt;""),$R$16:$R1794)="12.2028",
    VLOOKUP(LOOKUP(2,1/($B$16:$B1794&lt;&gt;""),$B$16:$B1794), [1]Лист1!$C$2020:$D$2907, 2, 0),
  ""))), "")</f>
        <v>24961914.719999999</v>
      </c>
      <c r="P1794" s="211">
        <f>K1794/H1793</f>
        <v>4676.6790481739681</v>
      </c>
      <c r="Q1794" s="237">
        <v>9673</v>
      </c>
      <c r="R1794" s="218" t="s">
        <v>563</v>
      </c>
      <c r="S1794" s="49"/>
      <c r="T1794" s="49"/>
      <c r="U1794" s="49"/>
    </row>
    <row r="1795" spans="1:21" s="21" customFormat="1" ht="30" customHeight="1" x14ac:dyDescent="0.25">
      <c r="A1795" s="212">
        <f>IF(B1795&lt;&gt;"",MAX(A$1:A1794)+1,"")</f>
        <v>1617</v>
      </c>
      <c r="B1795" s="58" t="s">
        <v>1428</v>
      </c>
      <c r="C1795" s="56">
        <v>1961</v>
      </c>
      <c r="D1795" s="212" t="s">
        <v>1844</v>
      </c>
      <c r="E1795" s="213" t="s">
        <v>16</v>
      </c>
      <c r="F1795" s="210">
        <v>4</v>
      </c>
      <c r="G1795" s="210">
        <v>2</v>
      </c>
      <c r="H1795" s="211">
        <v>1828.22</v>
      </c>
      <c r="I1795" s="211">
        <v>74.599999999999994</v>
      </c>
      <c r="J1795" s="211">
        <v>1201.98</v>
      </c>
      <c r="K1795" s="211">
        <f t="shared" si="560"/>
        <v>66436.56</v>
      </c>
      <c r="L1795" s="211">
        <v>0</v>
      </c>
      <c r="M1795" s="211">
        <v>0</v>
      </c>
      <c r="N1795" s="211">
        <v>0</v>
      </c>
      <c r="O1795" s="211">
        <f>IFERROR(
  IF(LOOKUP(2,1/($R$16:$R1795&lt;&gt;""),$R$16:$R1795)="12.2026",
    VLOOKUP(LOOKUP(2,1/($B$16:$B1795&lt;&gt;""),$B$16:$B1795), [1]Лист1!$C$12:$D$1205, 2, 0),
  IF(LOOKUP(2,1/($R$16:$R1795&lt;&gt;""),$R$16:$R1795)="12.2027",
    VLOOKUP(LOOKUP(2,1/($B$16:$B1795&lt;&gt;""),$B$16:$B1795), [1]Лист1!$C$1209:$D$2016, 2, 0),
  IF(LOOKUP(2,1/($R$16:$R1795&lt;&gt;""),$R$16:$R1795)="12.2028",
    VLOOKUP(LOOKUP(2,1/($B$16:$B1795&lt;&gt;""),$B$16:$B1795), [1]Лист1!$C$2020:$D$2907, 2, 0),
  ""))), "")</f>
        <v>66436.56</v>
      </c>
      <c r="P1795" s="211">
        <f t="shared" si="559"/>
        <v>36.339477743378801</v>
      </c>
      <c r="Q1795" s="211">
        <v>9673</v>
      </c>
      <c r="R1795" s="218" t="s">
        <v>564</v>
      </c>
      <c r="S1795" s="38"/>
      <c r="T1795" s="20"/>
      <c r="U1795" s="20"/>
    </row>
    <row r="1796" spans="1:21" s="21" customFormat="1" ht="30" customHeight="1" x14ac:dyDescent="0.25">
      <c r="A1796" s="212">
        <f>IF(B1796&lt;&gt;"",MAX(A$1:A1795)+1,"")</f>
        <v>1618</v>
      </c>
      <c r="B1796" s="58" t="s">
        <v>261</v>
      </c>
      <c r="C1796" s="213">
        <v>1962</v>
      </c>
      <c r="D1796" s="212" t="s">
        <v>1844</v>
      </c>
      <c r="E1796" s="213" t="s">
        <v>16</v>
      </c>
      <c r="F1796" s="210">
        <v>4</v>
      </c>
      <c r="G1796" s="210">
        <v>2</v>
      </c>
      <c r="H1796" s="211">
        <v>2440.4</v>
      </c>
      <c r="I1796" s="211">
        <v>214.4</v>
      </c>
      <c r="J1796" s="211">
        <v>1246.5999999999999</v>
      </c>
      <c r="K1796" s="211">
        <f>SUM(L1796:O1796)</f>
        <v>81902.28</v>
      </c>
      <c r="L1796" s="211">
        <v>0</v>
      </c>
      <c r="M1796" s="211">
        <v>0</v>
      </c>
      <c r="N1796" s="211">
        <v>0</v>
      </c>
      <c r="O1796" s="211">
        <f>IFERROR(
  IF(LOOKUP(2,1/($R$16:$R1796&lt;&gt;""),$R$16:$R1796)="12.2026",
    VLOOKUP(LOOKUP(2,1/($B$16:$B1796&lt;&gt;""),$B$16:$B1796), [1]Лист1!$C$12:$D$1205, 2, 0),
  IF(LOOKUP(2,1/($R$16:$R1796&lt;&gt;""),$R$16:$R1796)="12.2027",
    VLOOKUP(LOOKUP(2,1/($B$16:$B1796&lt;&gt;""),$B$16:$B1796), [1]Лист1!$C$1209:$D$2016, 2, 0),
  IF(LOOKUP(2,1/($R$16:$R1796&lt;&gt;""),$R$16:$R1796)="12.2028",
    VLOOKUP(LOOKUP(2,1/($B$16:$B1796&lt;&gt;""),$B$16:$B1796), [1]Лист1!$C$2020:$D$2907, 2, 0),
  ""))), "")</f>
        <v>81902.28</v>
      </c>
      <c r="P1796" s="211">
        <f>K1796/H1796</f>
        <v>33.561006392394688</v>
      </c>
      <c r="Q1796" s="211">
        <v>9673</v>
      </c>
      <c r="R1796" s="218" t="s">
        <v>564</v>
      </c>
      <c r="S1796" s="38"/>
      <c r="T1796" s="20"/>
      <c r="U1796" s="20"/>
    </row>
    <row r="1797" spans="1:21" s="21" customFormat="1" ht="30" customHeight="1" x14ac:dyDescent="0.25">
      <c r="A1797" s="212">
        <f>IF(B1797&lt;&gt;"",MAX(A$1:A1796)+1,"")</f>
        <v>1619</v>
      </c>
      <c r="B1797" s="58" t="s">
        <v>1429</v>
      </c>
      <c r="C1797" s="56">
        <v>1961</v>
      </c>
      <c r="D1797" s="212" t="s">
        <v>1844</v>
      </c>
      <c r="E1797" s="213" t="s">
        <v>16</v>
      </c>
      <c r="F1797" s="210">
        <v>3</v>
      </c>
      <c r="G1797" s="210">
        <v>2</v>
      </c>
      <c r="H1797" s="211">
        <v>1476.88</v>
      </c>
      <c r="I1797" s="211">
        <v>0</v>
      </c>
      <c r="J1797" s="211">
        <v>961.88</v>
      </c>
      <c r="K1797" s="211">
        <f>SUM(L1797:O1797)</f>
        <v>72308.960000000006</v>
      </c>
      <c r="L1797" s="211">
        <v>0</v>
      </c>
      <c r="M1797" s="211">
        <v>0</v>
      </c>
      <c r="N1797" s="211">
        <v>0</v>
      </c>
      <c r="O1797" s="211">
        <f>IFERROR(
  IF(LOOKUP(2,1/($R$16:$R1797&lt;&gt;""),$R$16:$R1797)="12.2026",
    VLOOKUP(LOOKUP(2,1/($B$16:$B1797&lt;&gt;""),$B$16:$B1797), [1]Лист1!$C$12:$D$1205, 2, 0),
  IF(LOOKUP(2,1/($R$16:$R1797&lt;&gt;""),$R$16:$R1797)="12.2027",
    VLOOKUP(LOOKUP(2,1/($B$16:$B1797&lt;&gt;""),$B$16:$B1797), [1]Лист1!$C$1209:$D$2016, 2, 0),
  IF(LOOKUP(2,1/($R$16:$R1797&lt;&gt;""),$R$16:$R1797)="12.2028",
    VLOOKUP(LOOKUP(2,1/($B$16:$B1797&lt;&gt;""),$B$16:$B1797), [1]Лист1!$C$2020:$D$2907, 2, 0),
  ""))), "")</f>
        <v>72308.960000000006</v>
      </c>
      <c r="P1797" s="211">
        <f>K1797/H1797</f>
        <v>48.960619684740806</v>
      </c>
      <c r="Q1797" s="211">
        <v>9673</v>
      </c>
      <c r="R1797" s="218" t="s">
        <v>564</v>
      </c>
      <c r="S1797" s="38"/>
      <c r="T1797" s="20"/>
      <c r="U1797" s="20"/>
    </row>
    <row r="1798" spans="1:21" ht="30" customHeight="1" x14ac:dyDescent="0.25">
      <c r="A1798" s="212">
        <f>IF(B1798&lt;&gt;"",MAX(A$1:A1797)+1,"")</f>
        <v>1620</v>
      </c>
      <c r="B1798" s="58" t="s">
        <v>1551</v>
      </c>
      <c r="C1798" s="213">
        <v>1970</v>
      </c>
      <c r="D1798" s="212" t="s">
        <v>1844</v>
      </c>
      <c r="E1798" s="213" t="s">
        <v>16</v>
      </c>
      <c r="F1798" s="210">
        <v>5</v>
      </c>
      <c r="G1798" s="210">
        <v>2</v>
      </c>
      <c r="H1798" s="211">
        <v>2919.84</v>
      </c>
      <c r="I1798" s="211">
        <v>0</v>
      </c>
      <c r="J1798" s="211">
        <v>1254.4000000000001</v>
      </c>
      <c r="K1798" s="211">
        <f>SUM(L1798:O1798)</f>
        <v>21366246.800000001</v>
      </c>
      <c r="L1798" s="211">
        <v>0</v>
      </c>
      <c r="M1798" s="211">
        <v>0</v>
      </c>
      <c r="N1798" s="211">
        <v>0</v>
      </c>
      <c r="O1798" s="211">
        <f>IFERROR(
  IF(LOOKUP(2,1/($R$16:$R1798&lt;&gt;""),$R$16:$R1798)="12.2026",
    VLOOKUP(LOOKUP(2,1/($B$16:$B1798&lt;&gt;""),$B$16:$B1798), [1]Лист1!$C$12:$D$1205, 2, 0),
  IF(LOOKUP(2,1/($R$16:$R1798&lt;&gt;""),$R$16:$R1798)="12.2027",
    VLOOKUP(LOOKUP(2,1/($B$16:$B1798&lt;&gt;""),$B$16:$B1798), [1]Лист1!$C$1209:$D$2016, 2, 0),
  IF(LOOKUP(2,1/($R$16:$R1798&lt;&gt;""),$R$16:$R1798)="12.2028",
    VLOOKUP(LOOKUP(2,1/($B$16:$B1798&lt;&gt;""),$B$16:$B1798), [1]Лист1!$C$2020:$D$2907, 2, 0),
  ""))), "")</f>
        <v>21366246.800000001</v>
      </c>
      <c r="P1798" s="211">
        <f>K1798/H1798</f>
        <v>7317.6087730834561</v>
      </c>
      <c r="Q1798" s="211">
        <v>9673</v>
      </c>
      <c r="R1798" s="218" t="s">
        <v>563</v>
      </c>
    </row>
    <row r="1799" spans="1:21" s="33" customFormat="1" ht="30" customHeight="1" x14ac:dyDescent="0.25">
      <c r="A1799" s="212">
        <f>IF(B1799&lt;&gt;"",MAX(A$1:A1798)+1,"")</f>
        <v>1621</v>
      </c>
      <c r="B1799" s="58" t="s">
        <v>1430</v>
      </c>
      <c r="C1799" s="56">
        <v>1961</v>
      </c>
      <c r="D1799" s="212" t="s">
        <v>1844</v>
      </c>
      <c r="E1799" s="213" t="s">
        <v>16</v>
      </c>
      <c r="F1799" s="210">
        <v>3</v>
      </c>
      <c r="G1799" s="210">
        <v>2</v>
      </c>
      <c r="H1799" s="211">
        <v>1556.13</v>
      </c>
      <c r="I1799" s="211">
        <v>0</v>
      </c>
      <c r="J1799" s="211">
        <v>893.92</v>
      </c>
      <c r="K1799" s="211">
        <f>SUM(L1799:O1799)</f>
        <v>75212.53</v>
      </c>
      <c r="L1799" s="211">
        <v>0</v>
      </c>
      <c r="M1799" s="211">
        <v>0</v>
      </c>
      <c r="N1799" s="211">
        <v>0</v>
      </c>
      <c r="O1799" s="211">
        <f>IFERROR(
  IF(LOOKUP(2,1/($R$16:$R1799&lt;&gt;""),$R$16:$R1799)="12.2026",
    VLOOKUP(LOOKUP(2,1/($B$16:$B1799&lt;&gt;""),$B$16:$B1799), [1]Лист1!$C$12:$D$1205, 2, 0),
  IF(LOOKUP(2,1/($R$16:$R1799&lt;&gt;""),$R$16:$R1799)="12.2027",
    VLOOKUP(LOOKUP(2,1/($B$16:$B1799&lt;&gt;""),$B$16:$B1799), [1]Лист1!$C$1209:$D$2016, 2, 0),
  IF(LOOKUP(2,1/($R$16:$R1799&lt;&gt;""),$R$16:$R1799)="12.2028",
    VLOOKUP(LOOKUP(2,1/($B$16:$B1799&lt;&gt;""),$B$16:$B1799), [1]Лист1!$C$2020:$D$2907, 2, 0),
  ""))), "")</f>
        <v>75212.53</v>
      </c>
      <c r="P1799" s="211">
        <f>K1799/H1799</f>
        <v>48.333063433003666</v>
      </c>
      <c r="Q1799" s="211">
        <v>9673</v>
      </c>
      <c r="R1799" s="218" t="s">
        <v>564</v>
      </c>
      <c r="S1799" s="32"/>
      <c r="T1799" s="32"/>
      <c r="U1799" s="32"/>
    </row>
    <row r="1800" spans="1:21" s="21" customFormat="1" ht="30" customHeight="1" x14ac:dyDescent="0.25">
      <c r="A1800" s="212">
        <f>IF(B1800&lt;&gt;"",MAX(A$1:A1799)+1,"")</f>
        <v>1622</v>
      </c>
      <c r="B1800" s="223" t="s">
        <v>2688</v>
      </c>
      <c r="C1800" s="213">
        <v>1990</v>
      </c>
      <c r="D1800" s="212" t="s">
        <v>1844</v>
      </c>
      <c r="E1800" s="213" t="s">
        <v>16</v>
      </c>
      <c r="F1800" s="210">
        <v>14</v>
      </c>
      <c r="G1800" s="210">
        <v>1</v>
      </c>
      <c r="H1800" s="211">
        <v>5651.54</v>
      </c>
      <c r="I1800" s="211">
        <v>350.1</v>
      </c>
      <c r="J1800" s="211">
        <v>4014.57</v>
      </c>
      <c r="K1800" s="211">
        <f t="shared" ref="K1800:K1828" si="577">SUM(L1800:O1800)</f>
        <v>7440144.5</v>
      </c>
      <c r="L1800" s="211">
        <v>0</v>
      </c>
      <c r="M1800" s="211">
        <v>0</v>
      </c>
      <c r="N1800" s="211">
        <v>0</v>
      </c>
      <c r="O1800" s="211">
        <f>IFERROR(
  IF(LOOKUP(2,1/($R$16:$R1800&lt;&gt;""),$R$16:$R1800)="12.2026",
    VLOOKUP(LOOKUP(2,1/($B$16:$B1800&lt;&gt;""),$B$16:$B1800), [1]Лист1!$C$12:$D$1205, 2, 0),
  IF(LOOKUP(2,1/($R$16:$R1800&lt;&gt;""),$R$16:$R1800)="12.2027",
    VLOOKUP(LOOKUP(2,1/($B$16:$B1800&lt;&gt;""),$B$16:$B1800), [1]Лист1!$C$1209:$D$2016, 2, 0),
  IF(LOOKUP(2,1/($R$16:$R1800&lt;&gt;""),$R$16:$R1800)="12.2028",
    VLOOKUP(LOOKUP(2,1/($B$16:$B1800&lt;&gt;""),$B$16:$B1800), [1]Лист1!$C$2020:$D$2907, 2, 0),
  ""))), "")</f>
        <v>7440144.5</v>
      </c>
      <c r="P1800" s="211">
        <f t="shared" ref="P1800:P1828" si="578">K1800/H1800</f>
        <v>1316.4809060893137</v>
      </c>
      <c r="Q1800" s="211">
        <v>9673</v>
      </c>
      <c r="R1800" s="218" t="s">
        <v>564</v>
      </c>
      <c r="S1800" s="38"/>
      <c r="T1800" s="20"/>
      <c r="U1800" s="20"/>
    </row>
    <row r="1801" spans="1:21" s="21" customFormat="1" ht="30" customHeight="1" x14ac:dyDescent="0.25">
      <c r="A1801" s="212">
        <f>IF(B1801&lt;&gt;"",MAX(A$1:A1800)+1,"")</f>
        <v>1623</v>
      </c>
      <c r="B1801" s="223" t="s">
        <v>2691</v>
      </c>
      <c r="C1801" s="213">
        <v>1989</v>
      </c>
      <c r="D1801" s="212" t="s">
        <v>1844</v>
      </c>
      <c r="E1801" s="213" t="s">
        <v>16</v>
      </c>
      <c r="F1801" s="210">
        <v>14</v>
      </c>
      <c r="G1801" s="210">
        <v>1</v>
      </c>
      <c r="H1801" s="211">
        <v>5790.6</v>
      </c>
      <c r="I1801" s="211">
        <v>0</v>
      </c>
      <c r="J1801" s="211">
        <v>4111.5600000000004</v>
      </c>
      <c r="K1801" s="211">
        <f t="shared" ref="K1801" si="579">SUM(L1801:O1801)</f>
        <v>7431795.0599999996</v>
      </c>
      <c r="L1801" s="211">
        <v>0</v>
      </c>
      <c r="M1801" s="211">
        <v>0</v>
      </c>
      <c r="N1801" s="211">
        <v>0</v>
      </c>
      <c r="O1801" s="211">
        <f>IFERROR(
  IF(LOOKUP(2,1/($R$16:$R1801&lt;&gt;""),$R$16:$R1801)="12.2026",
    VLOOKUP(LOOKUP(2,1/($B$16:$B1801&lt;&gt;""),$B$16:$B1801), [1]Лист1!$C$12:$D$1205, 2, 0),
  IF(LOOKUP(2,1/($R$16:$R1801&lt;&gt;""),$R$16:$R1801)="12.2027",
    VLOOKUP(LOOKUP(2,1/($B$16:$B1801&lt;&gt;""),$B$16:$B1801), [1]Лист1!$C$1209:$D$2016, 2, 0),
  IF(LOOKUP(2,1/($R$16:$R1801&lt;&gt;""),$R$16:$R1801)="12.2028",
    VLOOKUP(LOOKUP(2,1/($B$16:$B1801&lt;&gt;""),$B$16:$B1801), [1]Лист1!$C$2020:$D$2907, 2, 0),
  ""))), "")</f>
        <v>7431795.0599999996</v>
      </c>
      <c r="P1801" s="211">
        <f t="shared" ref="P1801" si="580">K1801/H1801</f>
        <v>1283.4240078748314</v>
      </c>
      <c r="Q1801" s="211">
        <v>9673</v>
      </c>
      <c r="R1801" s="218" t="s">
        <v>564</v>
      </c>
      <c r="S1801" s="38"/>
      <c r="T1801" s="20"/>
      <c r="U1801" s="20"/>
    </row>
    <row r="1802" spans="1:21" s="21" customFormat="1" ht="30" customHeight="1" x14ac:dyDescent="0.25">
      <c r="A1802" s="212">
        <f>IF(B1802&lt;&gt;"",MAX(A$1:A1801)+1,"")</f>
        <v>1624</v>
      </c>
      <c r="B1802" s="223" t="s">
        <v>2687</v>
      </c>
      <c r="C1802" s="210">
        <v>1979</v>
      </c>
      <c r="D1802" s="212" t="s">
        <v>1844</v>
      </c>
      <c r="E1802" s="210" t="s">
        <v>18</v>
      </c>
      <c r="F1802" s="210">
        <v>9</v>
      </c>
      <c r="G1802" s="210">
        <v>9</v>
      </c>
      <c r="H1802" s="211">
        <v>17374.8</v>
      </c>
      <c r="I1802" s="211">
        <v>0</v>
      </c>
      <c r="J1802" s="211">
        <v>16636.62</v>
      </c>
      <c r="K1802" s="211">
        <f t="shared" si="577"/>
        <v>32015000</v>
      </c>
      <c r="L1802" s="211">
        <v>0</v>
      </c>
      <c r="M1802" s="211">
        <v>0</v>
      </c>
      <c r="N1802" s="211">
        <v>0</v>
      </c>
      <c r="O1802" s="211">
        <f>IFERROR(
  IF(LOOKUP(2,1/($R$16:$R1802&lt;&gt;""),$R$16:$R1802)="12.2026",
    VLOOKUP(LOOKUP(2,1/($B$16:$B1802&lt;&gt;""),$B$16:$B1802), [1]Лист1!$C$12:$D$1205, 2, 0),
  IF(LOOKUP(2,1/($R$16:$R1802&lt;&gt;""),$R$16:$R1802)="12.2027",
    VLOOKUP(LOOKUP(2,1/($B$16:$B1802&lt;&gt;""),$B$16:$B1802), [1]Лист1!$C$1209:$D$2016, 2, 0),
  IF(LOOKUP(2,1/($R$16:$R1802&lt;&gt;""),$R$16:$R1802)="12.2028",
    VLOOKUP(LOOKUP(2,1/($B$16:$B1802&lt;&gt;""),$B$16:$B1802), [1]Лист1!$C$2020:$D$2907, 2, 0),
  ""))), "")</f>
        <v>32015000</v>
      </c>
      <c r="P1802" s="211">
        <f t="shared" si="578"/>
        <v>1842.6111379699335</v>
      </c>
      <c r="Q1802" s="211">
        <v>9673</v>
      </c>
      <c r="R1802" s="30" t="s">
        <v>565</v>
      </c>
      <c r="S1802" s="38"/>
      <c r="T1802" s="20"/>
      <c r="U1802" s="20"/>
    </row>
    <row r="1803" spans="1:21" s="21" customFormat="1" ht="30" customHeight="1" x14ac:dyDescent="0.25">
      <c r="A1803" s="212">
        <f>IF(B1803&lt;&gt;"",MAX(A$1:A1802)+1,"")</f>
        <v>1625</v>
      </c>
      <c r="B1803" s="223" t="s">
        <v>2689</v>
      </c>
      <c r="C1803" s="213">
        <v>1987</v>
      </c>
      <c r="D1803" s="212" t="s">
        <v>1844</v>
      </c>
      <c r="E1803" s="213" t="s">
        <v>18</v>
      </c>
      <c r="F1803" s="210">
        <v>9</v>
      </c>
      <c r="G1803" s="210">
        <v>3</v>
      </c>
      <c r="H1803" s="211">
        <v>9416.7000000000007</v>
      </c>
      <c r="I1803" s="211">
        <v>98.1</v>
      </c>
      <c r="J1803" s="211">
        <v>6729.6</v>
      </c>
      <c r="K1803" s="211">
        <f t="shared" si="577"/>
        <v>10781878.92</v>
      </c>
      <c r="L1803" s="211">
        <v>0</v>
      </c>
      <c r="M1803" s="211">
        <v>0</v>
      </c>
      <c r="N1803" s="211">
        <v>0</v>
      </c>
      <c r="O1803" s="211">
        <f>IFERROR(
  IF(LOOKUP(2,1/($R$16:$R1803&lt;&gt;""),$R$16:$R1803)="12.2026",
    VLOOKUP(LOOKUP(2,1/($B$16:$B1803&lt;&gt;""),$B$16:$B1803), [1]Лист1!$C$12:$D$1205, 2, 0),
  IF(LOOKUP(2,1/($R$16:$R1803&lt;&gt;""),$R$16:$R1803)="12.2027",
    VLOOKUP(LOOKUP(2,1/($B$16:$B1803&lt;&gt;""),$B$16:$B1803), [1]Лист1!$C$1209:$D$2016, 2, 0),
  IF(LOOKUP(2,1/($R$16:$R1803&lt;&gt;""),$R$16:$R1803)="12.2028",
    VLOOKUP(LOOKUP(2,1/($B$16:$B1803&lt;&gt;""),$B$16:$B1803), [1]Лист1!$C$2020:$D$2907, 2, 0),
  ""))), "")</f>
        <v>10781878.92</v>
      </c>
      <c r="P1803" s="211">
        <f t="shared" si="578"/>
        <v>1144.9742393832232</v>
      </c>
      <c r="Q1803" s="211">
        <v>9673</v>
      </c>
      <c r="R1803" s="218" t="s">
        <v>564</v>
      </c>
      <c r="S1803" s="38"/>
      <c r="T1803" s="20"/>
      <c r="U1803" s="20"/>
    </row>
    <row r="1804" spans="1:21" ht="30" customHeight="1" x14ac:dyDescent="0.25">
      <c r="A1804" s="212">
        <f>IF(B1804&lt;&gt;"",MAX(A$1:A1803)+1,"")</f>
        <v>1626</v>
      </c>
      <c r="B1804" s="223" t="s">
        <v>2690</v>
      </c>
      <c r="C1804" s="213">
        <v>1978</v>
      </c>
      <c r="D1804" s="212" t="s">
        <v>1844</v>
      </c>
      <c r="E1804" s="213" t="s">
        <v>18</v>
      </c>
      <c r="F1804" s="210">
        <v>9</v>
      </c>
      <c r="G1804" s="210">
        <v>2</v>
      </c>
      <c r="H1804" s="211">
        <v>5253.3</v>
      </c>
      <c r="I1804" s="211">
        <v>7.5</v>
      </c>
      <c r="J1804" s="211">
        <v>3977.06</v>
      </c>
      <c r="K1804" s="211">
        <f t="shared" si="577"/>
        <v>7248236.0700000003</v>
      </c>
      <c r="L1804" s="211">
        <v>0</v>
      </c>
      <c r="M1804" s="211">
        <v>0</v>
      </c>
      <c r="N1804" s="211">
        <v>0</v>
      </c>
      <c r="O1804" s="211">
        <f>IFERROR(
  IF(LOOKUP(2,1/($R$16:$R1804&lt;&gt;""),$R$16:$R1804)="12.2026",
    VLOOKUP(LOOKUP(2,1/($B$16:$B1804&lt;&gt;""),$B$16:$B1804), [1]Лист1!$C$12:$D$1205, 2, 0),
  IF(LOOKUP(2,1/($R$16:$R1804&lt;&gt;""),$R$16:$R1804)="12.2027",
    VLOOKUP(LOOKUP(2,1/($B$16:$B1804&lt;&gt;""),$B$16:$B1804), [1]Лист1!$C$1209:$D$2016, 2, 0),
  IF(LOOKUP(2,1/($R$16:$R1804&lt;&gt;""),$R$16:$R1804)="12.2028",
    VLOOKUP(LOOKUP(2,1/($B$16:$B1804&lt;&gt;""),$B$16:$B1804), [1]Лист1!$C$2020:$D$2907, 2, 0),
  ""))), "")</f>
        <v>7248236.0700000003</v>
      </c>
      <c r="P1804" s="211">
        <f t="shared" si="578"/>
        <v>1379.7491234081435</v>
      </c>
      <c r="Q1804" s="211">
        <v>9673</v>
      </c>
      <c r="R1804" s="218" t="s">
        <v>565</v>
      </c>
    </row>
    <row r="1805" spans="1:21" s="21" customFormat="1" ht="30" customHeight="1" x14ac:dyDescent="0.25">
      <c r="A1805" s="212">
        <f>IF(B1805&lt;&gt;"",MAX(A$1:A1804)+1,"")</f>
        <v>1627</v>
      </c>
      <c r="B1805" s="223" t="s">
        <v>2692</v>
      </c>
      <c r="C1805" s="213">
        <v>1986</v>
      </c>
      <c r="D1805" s="212" t="s">
        <v>1844</v>
      </c>
      <c r="E1805" s="213" t="s">
        <v>18</v>
      </c>
      <c r="F1805" s="210">
        <v>9</v>
      </c>
      <c r="G1805" s="210">
        <v>3</v>
      </c>
      <c r="H1805" s="211">
        <v>5908.8</v>
      </c>
      <c r="I1805" s="211">
        <v>0</v>
      </c>
      <c r="J1805" s="211">
        <v>5908.8</v>
      </c>
      <c r="K1805" s="211">
        <f t="shared" si="577"/>
        <v>10782668.609999999</v>
      </c>
      <c r="L1805" s="211">
        <v>0</v>
      </c>
      <c r="M1805" s="211">
        <v>0</v>
      </c>
      <c r="N1805" s="211">
        <v>0</v>
      </c>
      <c r="O1805" s="211">
        <f>IFERROR(
  IF(LOOKUP(2,1/($R$16:$R1805&lt;&gt;""),$R$16:$R1805)="12.2026",
    VLOOKUP(LOOKUP(2,1/($B$16:$B1805&lt;&gt;""),$B$16:$B1805), [1]Лист1!$C$12:$D$1205, 2, 0),
  IF(LOOKUP(2,1/($R$16:$R1805&lt;&gt;""),$R$16:$R1805)="12.2027",
    VLOOKUP(LOOKUP(2,1/($B$16:$B1805&lt;&gt;""),$B$16:$B1805), [1]Лист1!$C$1209:$D$2016, 2, 0),
  IF(LOOKUP(2,1/($R$16:$R1805&lt;&gt;""),$R$16:$R1805)="12.2028",
    VLOOKUP(LOOKUP(2,1/($B$16:$B1805&lt;&gt;""),$B$16:$B1805), [1]Лист1!$C$2020:$D$2907, 2, 0),
  ""))), "")</f>
        <v>10782668.609999999</v>
      </c>
      <c r="P1805" s="211">
        <f t="shared" si="578"/>
        <v>1824.8491419577579</v>
      </c>
      <c r="Q1805" s="211">
        <v>9673</v>
      </c>
      <c r="R1805" s="218" t="s">
        <v>565</v>
      </c>
      <c r="S1805" s="38"/>
      <c r="T1805" s="20"/>
      <c r="U1805" s="20"/>
    </row>
    <row r="1806" spans="1:21" s="21" customFormat="1" ht="30" customHeight="1" x14ac:dyDescent="0.25">
      <c r="A1806" s="212">
        <f>IF(B1806&lt;&gt;"",MAX(A$1:A1805)+1,"")</f>
        <v>1628</v>
      </c>
      <c r="B1806" s="223" t="s">
        <v>2693</v>
      </c>
      <c r="C1806" s="213">
        <v>1980</v>
      </c>
      <c r="D1806" s="212" t="s">
        <v>1844</v>
      </c>
      <c r="E1806" s="213" t="s">
        <v>16</v>
      </c>
      <c r="F1806" s="210">
        <v>5</v>
      </c>
      <c r="G1806" s="210">
        <v>6</v>
      </c>
      <c r="H1806" s="211">
        <v>5518.75</v>
      </c>
      <c r="I1806" s="211">
        <v>0</v>
      </c>
      <c r="J1806" s="211">
        <v>4586</v>
      </c>
      <c r="K1806" s="211">
        <f t="shared" si="577"/>
        <v>5961600</v>
      </c>
      <c r="L1806" s="211">
        <v>0</v>
      </c>
      <c r="M1806" s="211">
        <v>0</v>
      </c>
      <c r="N1806" s="211">
        <v>0</v>
      </c>
      <c r="O1806" s="211">
        <f>IFERROR(
  IF(LOOKUP(2,1/($R$16:$R1806&lt;&gt;""),$R$16:$R1806)="12.2026",
    VLOOKUP(LOOKUP(2,1/($B$16:$B1806&lt;&gt;""),$B$16:$B1806), [1]Лист1!$C$12:$D$1205, 2, 0),
  IF(LOOKUP(2,1/($R$16:$R1806&lt;&gt;""),$R$16:$R1806)="12.2027",
    VLOOKUP(LOOKUP(2,1/($B$16:$B1806&lt;&gt;""),$B$16:$B1806), [1]Лист1!$C$1209:$D$2016, 2, 0),
  IF(LOOKUP(2,1/($R$16:$R1806&lt;&gt;""),$R$16:$R1806)="12.2028",
    VLOOKUP(LOOKUP(2,1/($B$16:$B1806&lt;&gt;""),$B$16:$B1806), [1]Лист1!$C$2020:$D$2907, 2, 0),
  ""))), "")</f>
        <v>5961600</v>
      </c>
      <c r="P1806" s="211">
        <f t="shared" si="578"/>
        <v>1080.2446206115515</v>
      </c>
      <c r="Q1806" s="211">
        <v>9673</v>
      </c>
      <c r="R1806" s="218" t="s">
        <v>564</v>
      </c>
      <c r="S1806" s="38"/>
      <c r="T1806" s="20"/>
      <c r="U1806" s="20"/>
    </row>
    <row r="1807" spans="1:21" ht="30" customHeight="1" x14ac:dyDescent="0.25">
      <c r="A1807" s="212">
        <f>IF(B1807&lt;&gt;"",MAX(A$1:A1806)+1,"")</f>
        <v>1629</v>
      </c>
      <c r="B1807" s="223" t="s">
        <v>2694</v>
      </c>
      <c r="C1807" s="213">
        <v>1987</v>
      </c>
      <c r="D1807" s="212" t="s">
        <v>1844</v>
      </c>
      <c r="E1807" s="213" t="s">
        <v>16</v>
      </c>
      <c r="F1807" s="210">
        <v>9</v>
      </c>
      <c r="G1807" s="210">
        <v>1</v>
      </c>
      <c r="H1807" s="211">
        <v>7029.3</v>
      </c>
      <c r="I1807" s="211">
        <v>241.8</v>
      </c>
      <c r="J1807" s="211">
        <v>4934.6000000000004</v>
      </c>
      <c r="K1807" s="211">
        <f t="shared" si="577"/>
        <v>3754732.65</v>
      </c>
      <c r="L1807" s="211">
        <v>0</v>
      </c>
      <c r="M1807" s="211">
        <v>0</v>
      </c>
      <c r="N1807" s="211">
        <v>0</v>
      </c>
      <c r="O1807" s="211">
        <f>IFERROR(
  IF(LOOKUP(2,1/($R$16:$R1807&lt;&gt;""),$R$16:$R1807)="12.2026",
    VLOOKUP(LOOKUP(2,1/($B$16:$B1807&lt;&gt;""),$B$16:$B1807), [1]Лист1!$C$12:$D$1205, 2, 0),
  IF(LOOKUP(2,1/($R$16:$R1807&lt;&gt;""),$R$16:$R1807)="12.2027",
    VLOOKUP(LOOKUP(2,1/($B$16:$B1807&lt;&gt;""),$B$16:$B1807), [1]Лист1!$C$1209:$D$2016, 2, 0),
  IF(LOOKUP(2,1/($R$16:$R1807&lt;&gt;""),$R$16:$R1807)="12.2028",
    VLOOKUP(LOOKUP(2,1/($B$16:$B1807&lt;&gt;""),$B$16:$B1807), [1]Лист1!$C$2020:$D$2907, 2, 0),
  ""))), "")</f>
        <v>3754732.65</v>
      </c>
      <c r="P1807" s="211">
        <f t="shared" si="578"/>
        <v>534.15456019802821</v>
      </c>
      <c r="Q1807" s="211">
        <v>9673</v>
      </c>
      <c r="R1807" s="218" t="s">
        <v>565</v>
      </c>
    </row>
    <row r="1808" spans="1:21" ht="30" customHeight="1" x14ac:dyDescent="0.25">
      <c r="A1808" s="212">
        <f>IF(B1808&lt;&gt;"",MAX(A$1:A1807)+1,"")</f>
        <v>1630</v>
      </c>
      <c r="B1808" s="223" t="s">
        <v>2695</v>
      </c>
      <c r="C1808" s="213">
        <v>1984</v>
      </c>
      <c r="D1808" s="212" t="s">
        <v>1844</v>
      </c>
      <c r="E1808" s="213" t="s">
        <v>16</v>
      </c>
      <c r="F1808" s="210">
        <v>9</v>
      </c>
      <c r="G1808" s="210">
        <v>1</v>
      </c>
      <c r="H1808" s="211">
        <v>6610.64</v>
      </c>
      <c r="I1808" s="211">
        <v>0</v>
      </c>
      <c r="J1808" s="211">
        <v>4942.1000000000004</v>
      </c>
      <c r="K1808" s="211">
        <f t="shared" si="577"/>
        <v>3759551.32</v>
      </c>
      <c r="L1808" s="211">
        <v>0</v>
      </c>
      <c r="M1808" s="211">
        <v>0</v>
      </c>
      <c r="N1808" s="211">
        <v>0</v>
      </c>
      <c r="O1808" s="211">
        <f>IFERROR(
  IF(LOOKUP(2,1/($R$16:$R1808&lt;&gt;""),$R$16:$R1808)="12.2026",
    VLOOKUP(LOOKUP(2,1/($B$16:$B1808&lt;&gt;""),$B$16:$B1808), [1]Лист1!$C$12:$D$1205, 2, 0),
  IF(LOOKUP(2,1/($R$16:$R1808&lt;&gt;""),$R$16:$R1808)="12.2027",
    VLOOKUP(LOOKUP(2,1/($B$16:$B1808&lt;&gt;""),$B$16:$B1808), [1]Лист1!$C$1209:$D$2016, 2, 0),
  IF(LOOKUP(2,1/($R$16:$R1808&lt;&gt;""),$R$16:$R1808)="12.2028",
    VLOOKUP(LOOKUP(2,1/($B$16:$B1808&lt;&gt;""),$B$16:$B1808), [1]Лист1!$C$2020:$D$2907, 2, 0),
  ""))), "")</f>
        <v>3759551.32</v>
      </c>
      <c r="P1808" s="211">
        <f t="shared" si="578"/>
        <v>568.71215495020147</v>
      </c>
      <c r="Q1808" s="211">
        <v>9673</v>
      </c>
      <c r="R1808" s="218" t="s">
        <v>565</v>
      </c>
      <c r="S1808" s="49"/>
      <c r="T1808" s="49"/>
      <c r="U1808" s="49"/>
    </row>
    <row r="1809" spans="1:21" s="21" customFormat="1" ht="30" customHeight="1" x14ac:dyDescent="0.25">
      <c r="A1809" s="212">
        <f>IF(B1809&lt;&gt;"",MAX(A$1:A1808)+1,"")</f>
        <v>1631</v>
      </c>
      <c r="B1809" s="223" t="s">
        <v>2696</v>
      </c>
      <c r="C1809" s="213">
        <v>1982</v>
      </c>
      <c r="D1809" s="212" t="s">
        <v>1844</v>
      </c>
      <c r="E1809" s="213" t="s">
        <v>16</v>
      </c>
      <c r="F1809" s="210">
        <v>9</v>
      </c>
      <c r="G1809" s="210">
        <v>2</v>
      </c>
      <c r="H1809" s="211">
        <v>9452.58</v>
      </c>
      <c r="I1809" s="211">
        <v>463.7</v>
      </c>
      <c r="J1809" s="211">
        <v>5389</v>
      </c>
      <c r="K1809" s="211">
        <f t="shared" si="577"/>
        <v>7275102.5599999996</v>
      </c>
      <c r="L1809" s="211">
        <v>0</v>
      </c>
      <c r="M1809" s="211">
        <v>0</v>
      </c>
      <c r="N1809" s="211">
        <v>0</v>
      </c>
      <c r="O1809" s="211">
        <f>IFERROR(
  IF(LOOKUP(2,1/($R$16:$R1809&lt;&gt;""),$R$16:$R1809)="12.2026",
    VLOOKUP(LOOKUP(2,1/($B$16:$B1809&lt;&gt;""),$B$16:$B1809), [1]Лист1!$C$12:$D$1205, 2, 0),
  IF(LOOKUP(2,1/($R$16:$R1809&lt;&gt;""),$R$16:$R1809)="12.2027",
    VLOOKUP(LOOKUP(2,1/($B$16:$B1809&lt;&gt;""),$B$16:$B1809), [1]Лист1!$C$1209:$D$2016, 2, 0),
  IF(LOOKUP(2,1/($R$16:$R1809&lt;&gt;""),$R$16:$R1809)="12.2028",
    VLOOKUP(LOOKUP(2,1/($B$16:$B1809&lt;&gt;""),$B$16:$B1809), [1]Лист1!$C$2020:$D$2907, 2, 0),
  ""))), "")</f>
        <v>7275102.5599999996</v>
      </c>
      <c r="P1809" s="211">
        <f t="shared" si="578"/>
        <v>769.64199826925551</v>
      </c>
      <c r="Q1809" s="211">
        <v>9673</v>
      </c>
      <c r="R1809" s="218" t="s">
        <v>565</v>
      </c>
      <c r="S1809" s="38"/>
      <c r="T1809" s="20"/>
      <c r="U1809" s="20"/>
    </row>
    <row r="1810" spans="1:21" s="21" customFormat="1" ht="30" customHeight="1" x14ac:dyDescent="0.25">
      <c r="A1810" s="212">
        <f>IF(B1810&lt;&gt;"",MAX(A$1:A1809)+1,"")</f>
        <v>1632</v>
      </c>
      <c r="B1810" s="223" t="s">
        <v>2697</v>
      </c>
      <c r="C1810" s="213">
        <v>1981</v>
      </c>
      <c r="D1810" s="212" t="s">
        <v>1844</v>
      </c>
      <c r="E1810" s="213" t="s">
        <v>16</v>
      </c>
      <c r="F1810" s="210">
        <v>9</v>
      </c>
      <c r="G1810" s="210">
        <v>1</v>
      </c>
      <c r="H1810" s="211">
        <v>5532.3</v>
      </c>
      <c r="I1810" s="211">
        <v>227.8</v>
      </c>
      <c r="J1810" s="211">
        <v>4275.8</v>
      </c>
      <c r="K1810" s="211">
        <f t="shared" si="577"/>
        <v>3750966.77</v>
      </c>
      <c r="L1810" s="211">
        <v>0</v>
      </c>
      <c r="M1810" s="211">
        <v>0</v>
      </c>
      <c r="N1810" s="211">
        <v>0</v>
      </c>
      <c r="O1810" s="211">
        <f>IFERROR(
  IF(LOOKUP(2,1/($R$16:$R1810&lt;&gt;""),$R$16:$R1810)="12.2026",
    VLOOKUP(LOOKUP(2,1/($B$16:$B1810&lt;&gt;""),$B$16:$B1810), [1]Лист1!$C$12:$D$1205, 2, 0),
  IF(LOOKUP(2,1/($R$16:$R1810&lt;&gt;""),$R$16:$R1810)="12.2027",
    VLOOKUP(LOOKUP(2,1/($B$16:$B1810&lt;&gt;""),$B$16:$B1810), [1]Лист1!$C$1209:$D$2016, 2, 0),
  IF(LOOKUP(2,1/($R$16:$R1810&lt;&gt;""),$R$16:$R1810)="12.2028",
    VLOOKUP(LOOKUP(2,1/($B$16:$B1810&lt;&gt;""),$B$16:$B1810), [1]Лист1!$C$2020:$D$2907, 2, 0),
  ""))), "")</f>
        <v>3750966.77</v>
      </c>
      <c r="P1810" s="211">
        <f t="shared" si="578"/>
        <v>678.01217757533027</v>
      </c>
      <c r="Q1810" s="211">
        <v>9673</v>
      </c>
      <c r="R1810" s="218" t="s">
        <v>565</v>
      </c>
      <c r="S1810" s="38"/>
      <c r="T1810" s="20"/>
      <c r="U1810" s="20"/>
    </row>
    <row r="1811" spans="1:21" s="21" customFormat="1" ht="30" customHeight="1" x14ac:dyDescent="0.25">
      <c r="A1811" s="212">
        <f>IF(B1811&lt;&gt;"",MAX(A$1:A1810)+1,"")</f>
        <v>1633</v>
      </c>
      <c r="B1811" s="223" t="s">
        <v>2698</v>
      </c>
      <c r="C1811" s="213">
        <v>1985</v>
      </c>
      <c r="D1811" s="212" t="s">
        <v>1844</v>
      </c>
      <c r="E1811" s="213" t="s">
        <v>16</v>
      </c>
      <c r="F1811" s="210">
        <v>9</v>
      </c>
      <c r="G1811" s="210">
        <v>1</v>
      </c>
      <c r="H1811" s="211">
        <v>5284.16</v>
      </c>
      <c r="I1811" s="211">
        <v>196.4</v>
      </c>
      <c r="J1811" s="211">
        <v>4207.5</v>
      </c>
      <c r="K1811" s="211">
        <f t="shared" si="577"/>
        <v>3750612.39</v>
      </c>
      <c r="L1811" s="211">
        <v>0</v>
      </c>
      <c r="M1811" s="211">
        <v>0</v>
      </c>
      <c r="N1811" s="211">
        <v>0</v>
      </c>
      <c r="O1811" s="211">
        <f>IFERROR(
  IF(LOOKUP(2,1/($R$16:$R1811&lt;&gt;""),$R$16:$R1811)="12.2026",
    VLOOKUP(LOOKUP(2,1/($B$16:$B1811&lt;&gt;""),$B$16:$B1811), [1]Лист1!$C$12:$D$1205, 2, 0),
  IF(LOOKUP(2,1/($R$16:$R1811&lt;&gt;""),$R$16:$R1811)="12.2027",
    VLOOKUP(LOOKUP(2,1/($B$16:$B1811&lt;&gt;""),$B$16:$B1811), [1]Лист1!$C$1209:$D$2016, 2, 0),
  IF(LOOKUP(2,1/($R$16:$R1811&lt;&gt;""),$R$16:$R1811)="12.2028",
    VLOOKUP(LOOKUP(2,1/($B$16:$B1811&lt;&gt;""),$B$16:$B1811), [1]Лист1!$C$2020:$D$2907, 2, 0),
  ""))), "")</f>
        <v>3750612.39</v>
      </c>
      <c r="P1811" s="211">
        <f t="shared" si="578"/>
        <v>709.78403189910989</v>
      </c>
      <c r="Q1811" s="211">
        <v>9673</v>
      </c>
      <c r="R1811" s="218" t="s">
        <v>565</v>
      </c>
      <c r="S1811" s="38"/>
      <c r="T1811" s="20"/>
      <c r="U1811" s="20"/>
    </row>
    <row r="1812" spans="1:21" ht="30" customHeight="1" x14ac:dyDescent="0.25">
      <c r="A1812" s="212">
        <f>IF(B1812&lt;&gt;"",MAX(A$1:A1811)+1,"")</f>
        <v>1634</v>
      </c>
      <c r="B1812" s="223" t="s">
        <v>2728</v>
      </c>
      <c r="C1812" s="213" t="s">
        <v>2738</v>
      </c>
      <c r="D1812" s="212" t="s">
        <v>1844</v>
      </c>
      <c r="E1812" s="213" t="s">
        <v>16</v>
      </c>
      <c r="F1812" s="210">
        <v>10</v>
      </c>
      <c r="G1812" s="210">
        <v>6</v>
      </c>
      <c r="H1812" s="211">
        <v>26289.599999999999</v>
      </c>
      <c r="I1812" s="211">
        <f>H1812-J1812</f>
        <v>1152.0999999999985</v>
      </c>
      <c r="J1812" s="211">
        <v>25137.5</v>
      </c>
      <c r="K1812" s="211">
        <f t="shared" ref="K1812" si="581">SUM(L1812:O1812)</f>
        <v>10641750</v>
      </c>
      <c r="L1812" s="211">
        <v>0</v>
      </c>
      <c r="M1812" s="211">
        <v>0</v>
      </c>
      <c r="N1812" s="211">
        <v>0</v>
      </c>
      <c r="O1812" s="211">
        <f>IFERROR(
  IF(LOOKUP(2,1/($R$16:$R1812&lt;&gt;""),$R$16:$R1812)="12.2026",
    VLOOKUP(LOOKUP(2,1/($B$16:$B1812&lt;&gt;""),$B$16:$B1812), [1]Лист1!$C$12:$D$1205, 2, 0),
  IF(LOOKUP(2,1/($R$16:$R1812&lt;&gt;""),$R$16:$R1812)="12.2027",
    VLOOKUP(LOOKUP(2,1/($B$16:$B1812&lt;&gt;""),$B$16:$B1812), [1]Лист1!$C$1209:$D$2016, 2, 0),
  IF(LOOKUP(2,1/($R$16:$R1812&lt;&gt;""),$R$16:$R1812)="12.2028",
    VLOOKUP(LOOKUP(2,1/($B$16:$B1812&lt;&gt;""),$B$16:$B1812), [1]Лист1!$C$2020:$D$2907, 2, 0),
  ""))), "")</f>
        <v>10641750</v>
      </c>
      <c r="P1812" s="211">
        <f t="shared" ref="P1812" si="582">K1812/H1812</f>
        <v>404.78934635749499</v>
      </c>
      <c r="Q1812" s="211">
        <v>9673</v>
      </c>
      <c r="R1812" s="218" t="s">
        <v>564</v>
      </c>
    </row>
    <row r="1813" spans="1:21" s="33" customFormat="1" ht="33.75" customHeight="1" x14ac:dyDescent="0.25">
      <c r="A1813" s="212">
        <f>IF(B1813&lt;&gt;"",MAX(A$1:A1812)+1,"")</f>
        <v>1635</v>
      </c>
      <c r="B1813" s="223" t="s">
        <v>1238</v>
      </c>
      <c r="C1813" s="56">
        <v>1957</v>
      </c>
      <c r="D1813" s="212" t="s">
        <v>1844</v>
      </c>
      <c r="E1813" s="213" t="s">
        <v>16</v>
      </c>
      <c r="F1813" s="210">
        <v>2</v>
      </c>
      <c r="G1813" s="210">
        <v>2</v>
      </c>
      <c r="H1813" s="211">
        <v>826.1</v>
      </c>
      <c r="I1813" s="211">
        <v>0</v>
      </c>
      <c r="J1813" s="211">
        <v>443.4</v>
      </c>
      <c r="K1813" s="211">
        <f t="shared" si="577"/>
        <v>24882.84</v>
      </c>
      <c r="L1813" s="211">
        <v>0</v>
      </c>
      <c r="M1813" s="211">
        <v>0</v>
      </c>
      <c r="N1813" s="211">
        <v>0</v>
      </c>
      <c r="O1813" s="211">
        <f>IFERROR(
  IF(LOOKUP(2,1/($R$16:$R1813&lt;&gt;""),$R$16:$R1813)="12.2026",
    VLOOKUP(LOOKUP(2,1/($B$16:$B1813&lt;&gt;""),$B$16:$B1813), [1]Лист1!$C$12:$D$1205, 2, 0),
  IF(LOOKUP(2,1/($R$16:$R1813&lt;&gt;""),$R$16:$R1813)="12.2027",
    VLOOKUP(LOOKUP(2,1/($B$16:$B1813&lt;&gt;""),$B$16:$B1813), [1]Лист1!$C$1209:$D$2016, 2, 0),
  IF(LOOKUP(2,1/($R$16:$R1813&lt;&gt;""),$R$16:$R1813)="12.2028",
    VLOOKUP(LOOKUP(2,1/($B$16:$B1813&lt;&gt;""),$B$16:$B1813), [1]Лист1!$C$2020:$D$2907, 2, 0),
  ""))), "")</f>
        <v>24882.84</v>
      </c>
      <c r="P1813" s="211">
        <f t="shared" si="578"/>
        <v>30.120857039099381</v>
      </c>
      <c r="Q1813" s="211">
        <v>9673</v>
      </c>
      <c r="R1813" s="218" t="s">
        <v>565</v>
      </c>
      <c r="S1813" s="32"/>
      <c r="T1813" s="32"/>
      <c r="U1813" s="32"/>
    </row>
    <row r="1814" spans="1:21" ht="33.75" customHeight="1" x14ac:dyDescent="0.25">
      <c r="A1814" s="212">
        <f>IF(B1814&lt;&gt;"",MAX(A$1:A1813)+1,"")</f>
        <v>1636</v>
      </c>
      <c r="B1814" s="223" t="s">
        <v>1239</v>
      </c>
      <c r="C1814" s="56">
        <v>1958</v>
      </c>
      <c r="D1814" s="212" t="s">
        <v>1844</v>
      </c>
      <c r="E1814" s="213" t="s">
        <v>16</v>
      </c>
      <c r="F1814" s="210">
        <v>2</v>
      </c>
      <c r="G1814" s="210">
        <v>2</v>
      </c>
      <c r="H1814" s="211">
        <v>832</v>
      </c>
      <c r="I1814" s="211">
        <v>0</v>
      </c>
      <c r="J1814" s="211">
        <v>456.6</v>
      </c>
      <c r="K1814" s="211">
        <f t="shared" si="577"/>
        <v>24695.51</v>
      </c>
      <c r="L1814" s="211">
        <v>0</v>
      </c>
      <c r="M1814" s="211">
        <v>0</v>
      </c>
      <c r="N1814" s="211">
        <v>0</v>
      </c>
      <c r="O1814" s="211">
        <f>IFERROR(
  IF(LOOKUP(2,1/($R$16:$R1814&lt;&gt;""),$R$16:$R1814)="12.2026",
    VLOOKUP(LOOKUP(2,1/($B$16:$B1814&lt;&gt;""),$B$16:$B1814), [1]Лист1!$C$12:$D$1205, 2, 0),
  IF(LOOKUP(2,1/($R$16:$R1814&lt;&gt;""),$R$16:$R1814)="12.2027",
    VLOOKUP(LOOKUP(2,1/($B$16:$B1814&lt;&gt;""),$B$16:$B1814), [1]Лист1!$C$1209:$D$2016, 2, 0),
  IF(LOOKUP(2,1/($R$16:$R1814&lt;&gt;""),$R$16:$R1814)="12.2028",
    VLOOKUP(LOOKUP(2,1/($B$16:$B1814&lt;&gt;""),$B$16:$B1814), [1]Лист1!$C$2020:$D$2907, 2, 0),
  ""))), "")</f>
        <v>24695.51</v>
      </c>
      <c r="P1814" s="211">
        <f t="shared" si="578"/>
        <v>29.682103365384613</v>
      </c>
      <c r="Q1814" s="211">
        <v>9673</v>
      </c>
      <c r="R1814" s="218" t="s">
        <v>565</v>
      </c>
      <c r="S1814" s="49"/>
      <c r="T1814" s="49"/>
      <c r="U1814" s="49"/>
    </row>
    <row r="1815" spans="1:21" ht="33.75" customHeight="1" x14ac:dyDescent="0.25">
      <c r="A1815" s="212">
        <f>IF(B1815&lt;&gt;"",MAX(A$1:A1814)+1,"")</f>
        <v>1637</v>
      </c>
      <c r="B1815" s="223" t="s">
        <v>1240</v>
      </c>
      <c r="C1815" s="56">
        <v>1958</v>
      </c>
      <c r="D1815" s="212" t="s">
        <v>1844</v>
      </c>
      <c r="E1815" s="213" t="s">
        <v>16</v>
      </c>
      <c r="F1815" s="210">
        <v>2</v>
      </c>
      <c r="G1815" s="210">
        <v>2</v>
      </c>
      <c r="H1815" s="211">
        <v>830.76</v>
      </c>
      <c r="I1815" s="211">
        <v>0</v>
      </c>
      <c r="J1815" s="211">
        <v>455.16</v>
      </c>
      <c r="K1815" s="211">
        <f t="shared" si="577"/>
        <v>23626.61</v>
      </c>
      <c r="L1815" s="211">
        <v>0</v>
      </c>
      <c r="M1815" s="211">
        <v>0</v>
      </c>
      <c r="N1815" s="211">
        <v>0</v>
      </c>
      <c r="O1815" s="211">
        <f>IFERROR(
  IF(LOOKUP(2,1/($R$16:$R1815&lt;&gt;""),$R$16:$R1815)="12.2026",
    VLOOKUP(LOOKUP(2,1/($B$16:$B1815&lt;&gt;""),$B$16:$B1815), [1]Лист1!$C$12:$D$1205, 2, 0),
  IF(LOOKUP(2,1/($R$16:$R1815&lt;&gt;""),$R$16:$R1815)="12.2027",
    VLOOKUP(LOOKUP(2,1/($B$16:$B1815&lt;&gt;""),$B$16:$B1815), [1]Лист1!$C$1209:$D$2016, 2, 0),
  IF(LOOKUP(2,1/($R$16:$R1815&lt;&gt;""),$R$16:$R1815)="12.2028",
    VLOOKUP(LOOKUP(2,1/($B$16:$B1815&lt;&gt;""),$B$16:$B1815), [1]Лист1!$C$2020:$D$2907, 2, 0),
  ""))), "")</f>
        <v>23626.61</v>
      </c>
      <c r="P1815" s="211">
        <f t="shared" si="578"/>
        <v>28.43975396022919</v>
      </c>
      <c r="Q1815" s="211">
        <v>9673</v>
      </c>
      <c r="R1815" s="218" t="s">
        <v>565</v>
      </c>
      <c r="S1815" s="49"/>
      <c r="T1815" s="49"/>
      <c r="U1815" s="49"/>
    </row>
    <row r="1816" spans="1:21" ht="33.75" customHeight="1" x14ac:dyDescent="0.25">
      <c r="A1816" s="212">
        <f>IF(B1816&lt;&gt;"",MAX(A$1:A1815)+1,"")</f>
        <v>1638</v>
      </c>
      <c r="B1816" s="223" t="s">
        <v>1241</v>
      </c>
      <c r="C1816" s="213">
        <v>1953</v>
      </c>
      <c r="D1816" s="212" t="s">
        <v>1844</v>
      </c>
      <c r="E1816" s="213" t="s">
        <v>16</v>
      </c>
      <c r="F1816" s="210">
        <v>2</v>
      </c>
      <c r="G1816" s="210">
        <v>1</v>
      </c>
      <c r="H1816" s="211">
        <v>505.4</v>
      </c>
      <c r="I1816" s="211">
        <v>0</v>
      </c>
      <c r="J1816" s="211">
        <v>241</v>
      </c>
      <c r="K1816" s="211">
        <f t="shared" si="577"/>
        <v>23626.61</v>
      </c>
      <c r="L1816" s="211">
        <v>0</v>
      </c>
      <c r="M1816" s="211">
        <v>0</v>
      </c>
      <c r="N1816" s="211">
        <v>0</v>
      </c>
      <c r="O1816" s="211">
        <f>IFERROR(
  IF(LOOKUP(2,1/($R$16:$R1816&lt;&gt;""),$R$16:$R1816)="12.2026",
    VLOOKUP(LOOKUP(2,1/($B$16:$B1816&lt;&gt;""),$B$16:$B1816), [1]Лист1!$C$12:$D$1205, 2, 0),
  IF(LOOKUP(2,1/($R$16:$R1816&lt;&gt;""),$R$16:$R1816)="12.2027",
    VLOOKUP(LOOKUP(2,1/($B$16:$B1816&lt;&gt;""),$B$16:$B1816), [1]Лист1!$C$1209:$D$2016, 2, 0),
  IF(LOOKUP(2,1/($R$16:$R1816&lt;&gt;""),$R$16:$R1816)="12.2028",
    VLOOKUP(LOOKUP(2,1/($B$16:$B1816&lt;&gt;""),$B$16:$B1816), [1]Лист1!$C$2020:$D$2907, 2, 0),
  ""))), "")</f>
        <v>23626.61</v>
      </c>
      <c r="P1816" s="211">
        <f t="shared" si="578"/>
        <v>46.748337950138506</v>
      </c>
      <c r="Q1816" s="211">
        <v>9673</v>
      </c>
      <c r="R1816" s="218" t="s">
        <v>565</v>
      </c>
      <c r="S1816" s="49"/>
      <c r="T1816" s="49"/>
      <c r="U1816" s="49"/>
    </row>
    <row r="1817" spans="1:21" ht="33.75" customHeight="1" x14ac:dyDescent="0.25">
      <c r="A1817" s="212">
        <f>IF(B1817&lt;&gt;"",MAX(A$1:A1816)+1,"")</f>
        <v>1639</v>
      </c>
      <c r="B1817" s="223" t="s">
        <v>1242</v>
      </c>
      <c r="C1817" s="56">
        <v>1958</v>
      </c>
      <c r="D1817" s="212" t="s">
        <v>1844</v>
      </c>
      <c r="E1817" s="213" t="s">
        <v>16</v>
      </c>
      <c r="F1817" s="210">
        <v>2</v>
      </c>
      <c r="G1817" s="210">
        <v>1</v>
      </c>
      <c r="H1817" s="211">
        <v>468.4</v>
      </c>
      <c r="I1817" s="211">
        <v>0</v>
      </c>
      <c r="J1817" s="211">
        <v>274.3</v>
      </c>
      <c r="K1817" s="211">
        <f t="shared" si="577"/>
        <v>13311.97</v>
      </c>
      <c r="L1817" s="211">
        <v>0</v>
      </c>
      <c r="M1817" s="211">
        <v>0</v>
      </c>
      <c r="N1817" s="211">
        <v>0</v>
      </c>
      <c r="O1817" s="211">
        <f>IFERROR(
  IF(LOOKUP(2,1/($R$16:$R1817&lt;&gt;""),$R$16:$R1817)="12.2026",
    VLOOKUP(LOOKUP(2,1/($B$16:$B1817&lt;&gt;""),$B$16:$B1817), [1]Лист1!$C$12:$D$1205, 2, 0),
  IF(LOOKUP(2,1/($R$16:$R1817&lt;&gt;""),$R$16:$R1817)="12.2027",
    VLOOKUP(LOOKUP(2,1/($B$16:$B1817&lt;&gt;""),$B$16:$B1817), [1]Лист1!$C$1209:$D$2016, 2, 0),
  IF(LOOKUP(2,1/($R$16:$R1817&lt;&gt;""),$R$16:$R1817)="12.2028",
    VLOOKUP(LOOKUP(2,1/($B$16:$B1817&lt;&gt;""),$B$16:$B1817), [1]Лист1!$C$2020:$D$2907, 2, 0),
  ""))), "")</f>
        <v>13311.97</v>
      </c>
      <c r="P1817" s="211">
        <f t="shared" si="578"/>
        <v>28.420089666951323</v>
      </c>
      <c r="Q1817" s="211">
        <v>9673</v>
      </c>
      <c r="R1817" s="218" t="s">
        <v>565</v>
      </c>
      <c r="S1817" s="49"/>
      <c r="T1817" s="49"/>
      <c r="U1817" s="49"/>
    </row>
    <row r="1818" spans="1:21" ht="33.75" customHeight="1" x14ac:dyDescent="0.25">
      <c r="A1818" s="212">
        <f>IF(B1818&lt;&gt;"",MAX(A$1:A1817)+1,"")</f>
        <v>1640</v>
      </c>
      <c r="B1818" s="223" t="s">
        <v>1243</v>
      </c>
      <c r="C1818" s="56">
        <v>1959</v>
      </c>
      <c r="D1818" s="212" t="s">
        <v>1844</v>
      </c>
      <c r="E1818" s="213" t="s">
        <v>16</v>
      </c>
      <c r="F1818" s="210">
        <v>2</v>
      </c>
      <c r="G1818" s="210">
        <v>1</v>
      </c>
      <c r="H1818" s="211">
        <v>503.5</v>
      </c>
      <c r="I1818" s="211">
        <v>0</v>
      </c>
      <c r="J1818" s="211">
        <v>281.2</v>
      </c>
      <c r="K1818" s="211">
        <f t="shared" si="577"/>
        <v>13433.17</v>
      </c>
      <c r="L1818" s="211">
        <v>0</v>
      </c>
      <c r="M1818" s="211">
        <v>0</v>
      </c>
      <c r="N1818" s="211">
        <v>0</v>
      </c>
      <c r="O1818" s="211">
        <f>IFERROR(
  IF(LOOKUP(2,1/($R$16:$R1818&lt;&gt;""),$R$16:$R1818)="12.2026",
    VLOOKUP(LOOKUP(2,1/($B$16:$B1818&lt;&gt;""),$B$16:$B1818), [1]Лист1!$C$12:$D$1205, 2, 0),
  IF(LOOKUP(2,1/($R$16:$R1818&lt;&gt;""),$R$16:$R1818)="12.2027",
    VLOOKUP(LOOKUP(2,1/($B$16:$B1818&lt;&gt;""),$B$16:$B1818), [1]Лист1!$C$1209:$D$2016, 2, 0),
  IF(LOOKUP(2,1/($R$16:$R1818&lt;&gt;""),$R$16:$R1818)="12.2028",
    VLOOKUP(LOOKUP(2,1/($B$16:$B1818&lt;&gt;""),$B$16:$B1818), [1]Лист1!$C$2020:$D$2907, 2, 0),
  ""))), "")</f>
        <v>13433.17</v>
      </c>
      <c r="P1818" s="211">
        <f t="shared" si="578"/>
        <v>26.67958291956306</v>
      </c>
      <c r="Q1818" s="211">
        <v>9673</v>
      </c>
      <c r="R1818" s="218" t="s">
        <v>565</v>
      </c>
      <c r="S1818" s="49"/>
      <c r="T1818" s="49"/>
      <c r="U1818" s="49"/>
    </row>
    <row r="1819" spans="1:21" ht="33.75" customHeight="1" x14ac:dyDescent="0.25">
      <c r="A1819" s="212">
        <f>IF(B1819&lt;&gt;"",MAX(A$1:A1818)+1,"")</f>
        <v>1641</v>
      </c>
      <c r="B1819" s="223" t="s">
        <v>1244</v>
      </c>
      <c r="C1819" s="56">
        <v>1959</v>
      </c>
      <c r="D1819" s="212" t="s">
        <v>1844</v>
      </c>
      <c r="E1819" s="213" t="s">
        <v>16</v>
      </c>
      <c r="F1819" s="210">
        <v>2</v>
      </c>
      <c r="G1819" s="210">
        <v>1</v>
      </c>
      <c r="H1819" s="211">
        <v>501</v>
      </c>
      <c r="I1819" s="211">
        <v>0</v>
      </c>
      <c r="J1819" s="211">
        <v>279.5</v>
      </c>
      <c r="K1819" s="211">
        <f t="shared" si="577"/>
        <v>26748.12</v>
      </c>
      <c r="L1819" s="211">
        <v>0</v>
      </c>
      <c r="M1819" s="211">
        <v>0</v>
      </c>
      <c r="N1819" s="211">
        <v>0</v>
      </c>
      <c r="O1819" s="211">
        <f>IFERROR(
  IF(LOOKUP(2,1/($R$16:$R1819&lt;&gt;""),$R$16:$R1819)="12.2026",
    VLOOKUP(LOOKUP(2,1/($B$16:$B1819&lt;&gt;""),$B$16:$B1819), [1]Лист1!$C$12:$D$1205, 2, 0),
  IF(LOOKUP(2,1/($R$16:$R1819&lt;&gt;""),$R$16:$R1819)="12.2027",
    VLOOKUP(LOOKUP(2,1/($B$16:$B1819&lt;&gt;""),$B$16:$B1819), [1]Лист1!$C$1209:$D$2016, 2, 0),
  IF(LOOKUP(2,1/($R$16:$R1819&lt;&gt;""),$R$16:$R1819)="12.2028",
    VLOOKUP(LOOKUP(2,1/($B$16:$B1819&lt;&gt;""),$B$16:$B1819), [1]Лист1!$C$2020:$D$2907, 2, 0),
  ""))), "")</f>
        <v>26748.12</v>
      </c>
      <c r="P1819" s="211">
        <f t="shared" si="578"/>
        <v>53.38946107784431</v>
      </c>
      <c r="Q1819" s="211">
        <v>9673</v>
      </c>
      <c r="R1819" s="218" t="s">
        <v>565</v>
      </c>
      <c r="S1819" s="49"/>
      <c r="T1819" s="49"/>
      <c r="U1819" s="49"/>
    </row>
    <row r="1820" spans="1:21" ht="33.75" customHeight="1" x14ac:dyDescent="0.25">
      <c r="A1820" s="212">
        <f>IF(B1820&lt;&gt;"",MAX(A$1:A1819)+1,"")</f>
        <v>1642</v>
      </c>
      <c r="B1820" s="223" t="s">
        <v>1245</v>
      </c>
      <c r="C1820" s="56">
        <v>1960</v>
      </c>
      <c r="D1820" s="212" t="s">
        <v>1844</v>
      </c>
      <c r="E1820" s="213" t="s">
        <v>16</v>
      </c>
      <c r="F1820" s="210">
        <v>2</v>
      </c>
      <c r="G1820" s="210">
        <v>2</v>
      </c>
      <c r="H1820" s="211">
        <v>1015.8</v>
      </c>
      <c r="I1820" s="211">
        <v>0</v>
      </c>
      <c r="J1820" s="211">
        <v>570.29999999999995</v>
      </c>
      <c r="K1820" s="211">
        <f t="shared" si="577"/>
        <v>26748.12</v>
      </c>
      <c r="L1820" s="211">
        <v>0</v>
      </c>
      <c r="M1820" s="211">
        <v>0</v>
      </c>
      <c r="N1820" s="211">
        <v>0</v>
      </c>
      <c r="O1820" s="211">
        <f>IFERROR(
  IF(LOOKUP(2,1/($R$16:$R1820&lt;&gt;""),$R$16:$R1820)="12.2026",
    VLOOKUP(LOOKUP(2,1/($B$16:$B1820&lt;&gt;""),$B$16:$B1820), [1]Лист1!$C$12:$D$1205, 2, 0),
  IF(LOOKUP(2,1/($R$16:$R1820&lt;&gt;""),$R$16:$R1820)="12.2027",
    VLOOKUP(LOOKUP(2,1/($B$16:$B1820&lt;&gt;""),$B$16:$B1820), [1]Лист1!$C$1209:$D$2016, 2, 0),
  IF(LOOKUP(2,1/($R$16:$R1820&lt;&gt;""),$R$16:$R1820)="12.2028",
    VLOOKUP(LOOKUP(2,1/($B$16:$B1820&lt;&gt;""),$B$16:$B1820), [1]Лист1!$C$2020:$D$2907, 2, 0),
  ""))), "")</f>
        <v>26748.12</v>
      </c>
      <c r="P1820" s="211">
        <f t="shared" si="578"/>
        <v>26.332073242764324</v>
      </c>
      <c r="Q1820" s="211">
        <v>9673</v>
      </c>
      <c r="R1820" s="218" t="s">
        <v>565</v>
      </c>
      <c r="S1820" s="49"/>
      <c r="T1820" s="49"/>
      <c r="U1820" s="49"/>
    </row>
    <row r="1821" spans="1:21" s="33" customFormat="1" ht="30" customHeight="1" x14ac:dyDescent="0.25">
      <c r="A1821" s="212">
        <f>IF(B1821&lt;&gt;"",MAX(A$1:A1820)+1,"")</f>
        <v>1643</v>
      </c>
      <c r="B1821" s="223" t="s">
        <v>1246</v>
      </c>
      <c r="C1821" s="56">
        <v>1959</v>
      </c>
      <c r="D1821" s="212" t="s">
        <v>1844</v>
      </c>
      <c r="E1821" s="213" t="s">
        <v>16</v>
      </c>
      <c r="F1821" s="210">
        <v>5</v>
      </c>
      <c r="G1821" s="210">
        <v>3</v>
      </c>
      <c r="H1821" s="211">
        <v>4431.5</v>
      </c>
      <c r="I1821" s="211">
        <v>0</v>
      </c>
      <c r="J1821" s="211">
        <v>3349</v>
      </c>
      <c r="K1821" s="211">
        <f t="shared" ref="K1821:K1827" si="583">SUM(L1821:O1821)</f>
        <v>83533.38</v>
      </c>
      <c r="L1821" s="211">
        <v>0</v>
      </c>
      <c r="M1821" s="211">
        <v>0</v>
      </c>
      <c r="N1821" s="211">
        <v>0</v>
      </c>
      <c r="O1821" s="211">
        <f>IFERROR(
  IF(LOOKUP(2,1/($R$16:$R1821&lt;&gt;""),$R$16:$R1821)="12.2026",
    VLOOKUP(LOOKUP(2,1/($B$16:$B1821&lt;&gt;""),$B$16:$B1821), [1]Лист1!$C$12:$D$1205, 2, 0),
  IF(LOOKUP(2,1/($R$16:$R1821&lt;&gt;""),$R$16:$R1821)="12.2027",
    VLOOKUP(LOOKUP(2,1/($B$16:$B1821&lt;&gt;""),$B$16:$B1821), [1]Лист1!$C$1209:$D$2016, 2, 0),
  IF(LOOKUP(2,1/($R$16:$R1821&lt;&gt;""),$R$16:$R1821)="12.2028",
    VLOOKUP(LOOKUP(2,1/($B$16:$B1821&lt;&gt;""),$B$16:$B1821), [1]Лист1!$C$2020:$D$2907, 2, 0),
  ""))), "")</f>
        <v>83533.38</v>
      </c>
      <c r="P1821" s="211">
        <f t="shared" ref="P1821:P1827" si="584">K1821/H1821</f>
        <v>18.849910865395465</v>
      </c>
      <c r="Q1821" s="211">
        <v>9673</v>
      </c>
      <c r="R1821" s="218" t="s">
        <v>565</v>
      </c>
      <c r="S1821" s="32"/>
      <c r="T1821" s="32"/>
      <c r="U1821" s="32"/>
    </row>
    <row r="1822" spans="1:21" s="33" customFormat="1" ht="30" customHeight="1" x14ac:dyDescent="0.25">
      <c r="A1822" s="212">
        <f>IF(B1822&lt;&gt;"",MAX(A$1:A1821)+1,"")</f>
        <v>1644</v>
      </c>
      <c r="B1822" s="223" t="s">
        <v>1552</v>
      </c>
      <c r="C1822" s="213">
        <v>1970</v>
      </c>
      <c r="D1822" s="212" t="s">
        <v>1844</v>
      </c>
      <c r="E1822" s="213" t="s">
        <v>16</v>
      </c>
      <c r="F1822" s="210">
        <v>2</v>
      </c>
      <c r="G1822" s="210">
        <v>2</v>
      </c>
      <c r="H1822" s="211">
        <v>2965.1</v>
      </c>
      <c r="I1822" s="211">
        <v>0</v>
      </c>
      <c r="J1822" s="211">
        <v>1261</v>
      </c>
      <c r="K1822" s="211">
        <f t="shared" si="583"/>
        <v>23725864.5</v>
      </c>
      <c r="L1822" s="211">
        <v>0</v>
      </c>
      <c r="M1822" s="211">
        <v>0</v>
      </c>
      <c r="N1822" s="211">
        <v>0</v>
      </c>
      <c r="O1822" s="211">
        <f>IFERROR(
  IF(LOOKUP(2,1/($R$16:$R1822&lt;&gt;""),$R$16:$R1822)="12.2026",
    VLOOKUP(LOOKUP(2,1/($B$16:$B1822&lt;&gt;""),$B$16:$B1822), [1]Лист1!$C$12:$D$1205, 2, 0),
  IF(LOOKUP(2,1/($R$16:$R1822&lt;&gt;""),$R$16:$R1822)="12.2027",
    VLOOKUP(LOOKUP(2,1/($B$16:$B1822&lt;&gt;""),$B$16:$B1822), [1]Лист1!$C$1209:$D$2016, 2, 0),
  IF(LOOKUP(2,1/($R$16:$R1822&lt;&gt;""),$R$16:$R1822)="12.2028",
    VLOOKUP(LOOKUP(2,1/($B$16:$B1822&lt;&gt;""),$B$16:$B1822), [1]Лист1!$C$2020:$D$2907, 2, 0),
  ""))), "")</f>
        <v>23725864.5</v>
      </c>
      <c r="P1822" s="211">
        <f t="shared" si="584"/>
        <v>8001.7080368284378</v>
      </c>
      <c r="Q1822" s="211">
        <v>9673</v>
      </c>
      <c r="R1822" s="218" t="s">
        <v>563</v>
      </c>
      <c r="S1822" s="32"/>
      <c r="T1822" s="32"/>
      <c r="U1822" s="32"/>
    </row>
    <row r="1823" spans="1:21" s="124" customFormat="1" ht="30" customHeight="1" x14ac:dyDescent="0.25">
      <c r="A1823" s="285">
        <f>IF(B1823&lt;&gt;"",MAX(A$1:A1822)+1,"")</f>
        <v>1645</v>
      </c>
      <c r="B1823" s="283" t="s">
        <v>1553</v>
      </c>
      <c r="C1823" s="284">
        <v>1969</v>
      </c>
      <c r="D1823" s="285" t="s">
        <v>1844</v>
      </c>
      <c r="E1823" s="284" t="s">
        <v>16</v>
      </c>
      <c r="F1823" s="287">
        <v>5</v>
      </c>
      <c r="G1823" s="287">
        <v>2</v>
      </c>
      <c r="H1823" s="282">
        <v>4657.9399999999996</v>
      </c>
      <c r="I1823" s="282">
        <v>0</v>
      </c>
      <c r="J1823" s="282">
        <v>2290.1</v>
      </c>
      <c r="K1823" s="282">
        <f t="shared" si="583"/>
        <v>32408210.299999997</v>
      </c>
      <c r="L1823" s="282">
        <v>0</v>
      </c>
      <c r="M1823" s="282">
        <v>0</v>
      </c>
      <c r="N1823" s="282">
        <v>0</v>
      </c>
      <c r="O1823" s="282">
        <f>IFERROR(
  IF(LOOKUP(2,1/($R$16:$R1823&lt;&gt;""),$R$16:$R1823)="12.2026",
    VLOOKUP(LOOKUP(2,1/($B$16:$B1823&lt;&gt;""),$B$16:$B1823), [1]Лист1!$C$12:$D$1205, 2, 0),
  IF(LOOKUP(2,1/($R$16:$R1823&lt;&gt;""),$R$16:$R1823)="12.2027",
    VLOOKUP(LOOKUP(2,1/($B$16:$B1823&lt;&gt;""),$B$16:$B1823), [1]Лист1!$C$1209:$D$2016, 2, 0),
  IF(LOOKUP(2,1/($R$16:$R1823&lt;&gt;""),$R$16:$R1823)="12.2028",
    VLOOKUP(LOOKUP(2,1/($B$16:$B1823&lt;&gt;""),$B$16:$B1823), [1]Лист1!$C$2020:$D$2907, 2, 0),
  ""))), "")</f>
        <v>32408210.299999997</v>
      </c>
      <c r="P1823" s="282">
        <f t="shared" si="584"/>
        <v>6957.6272558255368</v>
      </c>
      <c r="Q1823" s="282">
        <v>9673</v>
      </c>
      <c r="R1823" s="294" t="s">
        <v>563</v>
      </c>
      <c r="S1823" s="159"/>
      <c r="T1823" s="123"/>
      <c r="U1823" s="123"/>
    </row>
    <row r="1824" spans="1:21" ht="30" customHeight="1" x14ac:dyDescent="0.25">
      <c r="A1824" s="254">
        <f>IF(B1824&lt;&gt;"",MAX(A$1:A1823)+1,"")</f>
        <v>1646</v>
      </c>
      <c r="B1824" s="258" t="s">
        <v>2699</v>
      </c>
      <c r="C1824" s="266">
        <v>1990</v>
      </c>
      <c r="D1824" s="254" t="s">
        <v>1844</v>
      </c>
      <c r="E1824" s="266" t="s">
        <v>16</v>
      </c>
      <c r="F1824" s="252">
        <v>9</v>
      </c>
      <c r="G1824" s="252">
        <v>3</v>
      </c>
      <c r="H1824" s="256">
        <v>7712.1</v>
      </c>
      <c r="I1824" s="256">
        <v>77.5</v>
      </c>
      <c r="J1824" s="256">
        <v>5720.95</v>
      </c>
      <c r="K1824" s="256">
        <f t="shared" si="583"/>
        <v>10784878.6</v>
      </c>
      <c r="L1824" s="256">
        <v>0</v>
      </c>
      <c r="M1824" s="256">
        <v>0</v>
      </c>
      <c r="N1824" s="256">
        <v>0</v>
      </c>
      <c r="O1824" s="256">
        <f>IFERROR(
  IF(LOOKUP(2,1/($R$16:$R1824&lt;&gt;""),$R$16:$R1824)="12.2026",
    VLOOKUP(LOOKUP(2,1/($B$16:$B1824&lt;&gt;""),$B$16:$B1824), [1]Лист1!$C$12:$D$1205, 2, 0),
  IF(LOOKUP(2,1/($R$16:$R1824&lt;&gt;""),$R$16:$R1824)="12.2027",
    VLOOKUP(LOOKUP(2,1/($B$16:$B1824&lt;&gt;""),$B$16:$B1824), [1]Лист1!$C$1209:$D$2016, 2, 0),
  IF(LOOKUP(2,1/($R$16:$R1824&lt;&gt;""),$R$16:$R1824)="12.2028",
    VLOOKUP(LOOKUP(2,1/($B$16:$B1824&lt;&gt;""),$B$16:$B1824), [1]Лист1!$C$2020:$D$2907, 2, 0),
  ""))), "")</f>
        <v>10784878.6</v>
      </c>
      <c r="P1824" s="256">
        <f t="shared" si="584"/>
        <v>1398.4360420637697</v>
      </c>
      <c r="Q1824" s="256">
        <v>9673</v>
      </c>
      <c r="R1824" s="188" t="s">
        <v>564</v>
      </c>
    </row>
    <row r="1825" spans="1:21" ht="30" customHeight="1" x14ac:dyDescent="0.25">
      <c r="A1825" s="212">
        <f>IF(B1825&lt;&gt;"",MAX(A$1:A1824)+1,"")</f>
        <v>1647</v>
      </c>
      <c r="B1825" s="223" t="s">
        <v>2182</v>
      </c>
      <c r="C1825" s="210">
        <v>1999</v>
      </c>
      <c r="D1825" s="212" t="s">
        <v>1844</v>
      </c>
      <c r="E1825" s="210" t="s">
        <v>16</v>
      </c>
      <c r="F1825" s="210">
        <v>9</v>
      </c>
      <c r="G1825" s="210">
        <v>1</v>
      </c>
      <c r="H1825" s="211">
        <v>3847.2</v>
      </c>
      <c r="I1825" s="211">
        <v>0</v>
      </c>
      <c r="J1825" s="211">
        <v>3847.2</v>
      </c>
      <c r="K1825" s="211">
        <f t="shared" si="583"/>
        <v>7270000</v>
      </c>
      <c r="L1825" s="211">
        <v>0</v>
      </c>
      <c r="M1825" s="211">
        <v>0</v>
      </c>
      <c r="N1825" s="211">
        <v>0</v>
      </c>
      <c r="O1825" s="211">
        <f>IFERROR(
  IF(LOOKUP(2,1/($R$16:$R1825&lt;&gt;""),$R$16:$R1825)="12.2026",
    VLOOKUP(LOOKUP(2,1/($B$16:$B1825&lt;&gt;""),$B$16:$B1825), [1]Лист1!$C$12:$D$1205, 2, 0),
  IF(LOOKUP(2,1/($R$16:$R1825&lt;&gt;""),$R$16:$R1825)="12.2027",
    VLOOKUP(LOOKUP(2,1/($B$16:$B1825&lt;&gt;""),$B$16:$B1825), [1]Лист1!$C$1209:$D$2016, 2, 0),
  IF(LOOKUP(2,1/($R$16:$R1825&lt;&gt;""),$R$16:$R1825)="12.2028",
    VLOOKUP(LOOKUP(2,1/($B$16:$B1825&lt;&gt;""),$B$16:$B1825), [1]Лист1!$C$2020:$D$2907, 2, 0),
  ""))), "")</f>
        <v>7270000</v>
      </c>
      <c r="P1825" s="211">
        <f t="shared" si="584"/>
        <v>1889.6860054065296</v>
      </c>
      <c r="Q1825" s="211">
        <v>9673</v>
      </c>
      <c r="R1825" s="30" t="s">
        <v>565</v>
      </c>
      <c r="S1825" s="49"/>
      <c r="T1825" s="49"/>
      <c r="U1825" s="49"/>
    </row>
    <row r="1826" spans="1:21" ht="33.75" customHeight="1" x14ac:dyDescent="0.25">
      <c r="A1826" s="212">
        <f>IF(B1826&lt;&gt;"",MAX(A$1:A1825)+1,"")</f>
        <v>1648</v>
      </c>
      <c r="B1826" s="223" t="s">
        <v>2183</v>
      </c>
      <c r="C1826" s="210">
        <v>1993</v>
      </c>
      <c r="D1826" s="212" t="s">
        <v>1844</v>
      </c>
      <c r="E1826" s="210" t="s">
        <v>16</v>
      </c>
      <c r="F1826" s="210">
        <v>9</v>
      </c>
      <c r="G1826" s="210">
        <v>4</v>
      </c>
      <c r="H1826" s="211">
        <v>10702.75</v>
      </c>
      <c r="I1826" s="211">
        <v>161</v>
      </c>
      <c r="J1826" s="211">
        <v>7802</v>
      </c>
      <c r="K1826" s="211">
        <f t="shared" si="583"/>
        <v>14340000</v>
      </c>
      <c r="L1826" s="211">
        <v>0</v>
      </c>
      <c r="M1826" s="211">
        <v>0</v>
      </c>
      <c r="N1826" s="211">
        <v>0</v>
      </c>
      <c r="O1826" s="211">
        <f>IFERROR(
  IF(LOOKUP(2,1/($R$16:$R1826&lt;&gt;""),$R$16:$R1826)="12.2026",
    VLOOKUP(LOOKUP(2,1/($B$16:$B1826&lt;&gt;""),$B$16:$B1826), [1]Лист1!$C$12:$D$1205, 2, 0),
  IF(LOOKUP(2,1/($R$16:$R1826&lt;&gt;""),$R$16:$R1826)="12.2027",
    VLOOKUP(LOOKUP(2,1/($B$16:$B1826&lt;&gt;""),$B$16:$B1826), [1]Лист1!$C$1209:$D$2016, 2, 0),
  IF(LOOKUP(2,1/($R$16:$R1826&lt;&gt;""),$R$16:$R1826)="12.2028",
    VLOOKUP(LOOKUP(2,1/($B$16:$B1826&lt;&gt;""),$B$16:$B1826), [1]Лист1!$C$2020:$D$2907, 2, 0),
  ""))), "")</f>
        <v>14340000</v>
      </c>
      <c r="P1826" s="211">
        <f t="shared" si="584"/>
        <v>1339.8425638270537</v>
      </c>
      <c r="Q1826" s="211">
        <v>9673</v>
      </c>
      <c r="R1826" s="30" t="s">
        <v>565</v>
      </c>
      <c r="S1826" s="49"/>
      <c r="T1826" s="49"/>
      <c r="U1826" s="49"/>
    </row>
    <row r="1827" spans="1:21" ht="33.75" customHeight="1" x14ac:dyDescent="0.25">
      <c r="A1827" s="212">
        <f>IF(B1827&lt;&gt;"",MAX(A$1:A1826)+1,"")</f>
        <v>1649</v>
      </c>
      <c r="B1827" s="223" t="s">
        <v>2184</v>
      </c>
      <c r="C1827" s="210">
        <v>1995</v>
      </c>
      <c r="D1827" s="212" t="s">
        <v>1844</v>
      </c>
      <c r="E1827" s="210" t="s">
        <v>16</v>
      </c>
      <c r="F1827" s="210">
        <v>10</v>
      </c>
      <c r="G1827" s="210">
        <v>3</v>
      </c>
      <c r="H1827" s="211">
        <v>7326.7</v>
      </c>
      <c r="I1827" s="211">
        <v>0</v>
      </c>
      <c r="J1827" s="211">
        <v>6528.5</v>
      </c>
      <c r="K1827" s="211">
        <f t="shared" si="583"/>
        <v>10805000</v>
      </c>
      <c r="L1827" s="211">
        <v>0</v>
      </c>
      <c r="M1827" s="211">
        <v>0</v>
      </c>
      <c r="N1827" s="211">
        <v>0</v>
      </c>
      <c r="O1827" s="211">
        <f>IFERROR(
  IF(LOOKUP(2,1/($R$16:$R1827&lt;&gt;""),$R$16:$R1827)="12.2026",
    VLOOKUP(LOOKUP(2,1/($B$16:$B1827&lt;&gt;""),$B$16:$B1827), [1]Лист1!$C$12:$D$1205, 2, 0),
  IF(LOOKUP(2,1/($R$16:$R1827&lt;&gt;""),$R$16:$R1827)="12.2027",
    VLOOKUP(LOOKUP(2,1/($B$16:$B1827&lt;&gt;""),$B$16:$B1827), [1]Лист1!$C$1209:$D$2016, 2, 0),
  IF(LOOKUP(2,1/($R$16:$R1827&lt;&gt;""),$R$16:$R1827)="12.2028",
    VLOOKUP(LOOKUP(2,1/($B$16:$B1827&lt;&gt;""),$B$16:$B1827), [1]Лист1!$C$2020:$D$2907, 2, 0),
  ""))), "")</f>
        <v>10805000</v>
      </c>
      <c r="P1827" s="211">
        <f t="shared" si="584"/>
        <v>1474.7430630433894</v>
      </c>
      <c r="Q1827" s="211">
        <v>9673</v>
      </c>
      <c r="R1827" s="30" t="s">
        <v>565</v>
      </c>
      <c r="S1827" s="49"/>
      <c r="T1827" s="49"/>
      <c r="U1827" s="49"/>
    </row>
    <row r="1828" spans="1:21" ht="33.75" customHeight="1" x14ac:dyDescent="0.25">
      <c r="A1828" s="212">
        <f>IF(B1828&lt;&gt;"",MAX(A$1:A1827)+1,"")</f>
        <v>1650</v>
      </c>
      <c r="B1828" s="223" t="s">
        <v>2708</v>
      </c>
      <c r="C1828" s="213">
        <v>1977</v>
      </c>
      <c r="D1828" s="212" t="s">
        <v>1844</v>
      </c>
      <c r="E1828" s="213" t="s">
        <v>16</v>
      </c>
      <c r="F1828" s="210">
        <v>5</v>
      </c>
      <c r="G1828" s="210">
        <v>13</v>
      </c>
      <c r="H1828" s="211">
        <v>7043.4</v>
      </c>
      <c r="I1828" s="211">
        <v>1650.7</v>
      </c>
      <c r="J1828" s="211">
        <v>8872.44</v>
      </c>
      <c r="K1828" s="211">
        <f t="shared" si="577"/>
        <v>38182643</v>
      </c>
      <c r="L1828" s="211">
        <v>0</v>
      </c>
      <c r="M1828" s="211">
        <v>0</v>
      </c>
      <c r="N1828" s="211">
        <v>0</v>
      </c>
      <c r="O1828" s="211">
        <f>IFERROR(
  IF(LOOKUP(2,1/($R$16:$R1828&lt;&gt;""),$R$16:$R1828)="12.2026",
    VLOOKUP(LOOKUP(2,1/($B$16:$B1828&lt;&gt;""),$B$16:$B1828), [1]Лист1!$C$12:$D$1205, 2, 0),
  IF(LOOKUP(2,1/($R$16:$R1828&lt;&gt;""),$R$16:$R1828)="12.2027",
    VLOOKUP(LOOKUP(2,1/($B$16:$B1828&lt;&gt;""),$B$16:$B1828), [1]Лист1!$C$1209:$D$2016, 2, 0),
  IF(LOOKUP(2,1/($R$16:$R1828&lt;&gt;""),$R$16:$R1828)="12.2028",
    VLOOKUP(LOOKUP(2,1/($B$16:$B1828&lt;&gt;""),$B$16:$B1828), [1]Лист1!$C$2020:$D$2907, 2, 0),
  ""))), "")</f>
        <v>38182643</v>
      </c>
      <c r="P1828" s="211">
        <f t="shared" si="578"/>
        <v>5421.0527586108983</v>
      </c>
      <c r="Q1828" s="211">
        <v>9673</v>
      </c>
      <c r="R1828" s="218" t="s">
        <v>563</v>
      </c>
      <c r="S1828" s="49"/>
      <c r="T1828" s="49"/>
      <c r="U1828" s="49"/>
    </row>
    <row r="1829" spans="1:21" ht="33.75" customHeight="1" x14ac:dyDescent="0.25">
      <c r="A1829" s="212">
        <f>IF(B1829&lt;&gt;"",MAX(A$1:A1828)+1,"")</f>
        <v>1651</v>
      </c>
      <c r="B1829" s="223" t="s">
        <v>2709</v>
      </c>
      <c r="C1829" s="213">
        <v>1997</v>
      </c>
      <c r="D1829" s="212" t="s">
        <v>1844</v>
      </c>
      <c r="E1829" s="213" t="s">
        <v>16</v>
      </c>
      <c r="F1829" s="210">
        <v>5</v>
      </c>
      <c r="G1829" s="210">
        <v>13</v>
      </c>
      <c r="H1829" s="211">
        <v>3369.1</v>
      </c>
      <c r="I1829" s="211">
        <v>1650.7</v>
      </c>
      <c r="J1829" s="211">
        <v>8872.44</v>
      </c>
      <c r="K1829" s="211">
        <f t="shared" ref="K1829:K1861" si="585">SUM(L1829:O1829)</f>
        <v>22034094.5</v>
      </c>
      <c r="L1829" s="211">
        <v>0</v>
      </c>
      <c r="M1829" s="211">
        <v>0</v>
      </c>
      <c r="N1829" s="211">
        <v>0</v>
      </c>
      <c r="O1829" s="211">
        <f>IFERROR(
  IF(LOOKUP(2,1/($R$16:$R1829&lt;&gt;""),$R$16:$R1829)="12.2026",
    VLOOKUP(LOOKUP(2,1/($B$16:$B1829&lt;&gt;""),$B$16:$B1829), [1]Лист1!$C$12:$D$1205, 2, 0),
  IF(LOOKUP(2,1/($R$16:$R1829&lt;&gt;""),$R$16:$R1829)="12.2027",
    VLOOKUP(LOOKUP(2,1/($B$16:$B1829&lt;&gt;""),$B$16:$B1829), [1]Лист1!$C$1209:$D$2016, 2, 0),
  IF(LOOKUP(2,1/($R$16:$R1829&lt;&gt;""),$R$16:$R1829)="12.2028",
    VLOOKUP(LOOKUP(2,1/($B$16:$B1829&lt;&gt;""),$B$16:$B1829), [1]Лист1!$C$2020:$D$2907, 2, 0),
  ""))), "")</f>
        <v>22034094.5</v>
      </c>
      <c r="P1829" s="211">
        <f t="shared" ref="P1829:P1861" si="586">K1829/H1829</f>
        <v>6540.0535751387615</v>
      </c>
      <c r="Q1829" s="211">
        <v>9673</v>
      </c>
      <c r="R1829" s="218" t="s">
        <v>563</v>
      </c>
      <c r="S1829" s="49"/>
      <c r="T1829" s="49"/>
      <c r="U1829" s="49"/>
    </row>
    <row r="1830" spans="1:21" ht="30" customHeight="1" x14ac:dyDescent="0.25">
      <c r="A1830" s="212">
        <f>IF(B1830&lt;&gt;"",MAX(A$1:A1829)+1,"")</f>
        <v>1652</v>
      </c>
      <c r="B1830" s="223" t="s">
        <v>1431</v>
      </c>
      <c r="C1830" s="213">
        <v>1967</v>
      </c>
      <c r="D1830" s="212" t="s">
        <v>1844</v>
      </c>
      <c r="E1830" s="213" t="s">
        <v>16</v>
      </c>
      <c r="F1830" s="210">
        <v>5</v>
      </c>
      <c r="G1830" s="210">
        <v>4</v>
      </c>
      <c r="H1830" s="211">
        <v>5535.66</v>
      </c>
      <c r="I1830" s="211">
        <v>0</v>
      </c>
      <c r="J1830" s="211">
        <v>3062.62</v>
      </c>
      <c r="K1830" s="211">
        <f t="shared" si="585"/>
        <v>92241.24</v>
      </c>
      <c r="L1830" s="211">
        <v>0</v>
      </c>
      <c r="M1830" s="211">
        <v>0</v>
      </c>
      <c r="N1830" s="211">
        <v>0</v>
      </c>
      <c r="O1830" s="211">
        <f>IFERROR(
  IF(LOOKUP(2,1/($R$16:$R1830&lt;&gt;""),$R$16:$R1830)="12.2026",
    VLOOKUP(LOOKUP(2,1/($B$16:$B1830&lt;&gt;""),$B$16:$B1830), [1]Лист1!$C$12:$D$1205, 2, 0),
  IF(LOOKUP(2,1/($R$16:$R1830&lt;&gt;""),$R$16:$R1830)="12.2027",
    VLOOKUP(LOOKUP(2,1/($B$16:$B1830&lt;&gt;""),$B$16:$B1830), [1]Лист1!$C$1209:$D$2016, 2, 0),
  IF(LOOKUP(2,1/($R$16:$R1830&lt;&gt;""),$R$16:$R1830)="12.2028",
    VLOOKUP(LOOKUP(2,1/($B$16:$B1830&lt;&gt;""),$B$16:$B1830), [1]Лист1!$C$2020:$D$2907, 2, 0),
  ""))), "")</f>
        <v>92241.24</v>
      </c>
      <c r="P1830" s="211">
        <f t="shared" si="586"/>
        <v>16.663097083274625</v>
      </c>
      <c r="Q1830" s="211">
        <v>9673</v>
      </c>
      <c r="R1830" s="218" t="s">
        <v>564</v>
      </c>
      <c r="S1830" s="48"/>
    </row>
    <row r="1831" spans="1:21" ht="30" customHeight="1" x14ac:dyDescent="0.25">
      <c r="A1831" s="212">
        <f>IF(B1831&lt;&gt;"",MAX(A$1:A1830)+1,"")</f>
        <v>1653</v>
      </c>
      <c r="B1831" s="223" t="s">
        <v>517</v>
      </c>
      <c r="C1831" s="213" t="s">
        <v>455</v>
      </c>
      <c r="D1831" s="212" t="s">
        <v>1844</v>
      </c>
      <c r="E1831" s="213" t="s">
        <v>16</v>
      </c>
      <c r="F1831" s="210">
        <v>2</v>
      </c>
      <c r="G1831" s="210">
        <v>1</v>
      </c>
      <c r="H1831" s="211">
        <v>783.9</v>
      </c>
      <c r="I1831" s="211">
        <v>0</v>
      </c>
      <c r="J1831" s="211">
        <v>304.60000000000002</v>
      </c>
      <c r="K1831" s="211">
        <f t="shared" si="585"/>
        <v>12038.98</v>
      </c>
      <c r="L1831" s="211">
        <v>0</v>
      </c>
      <c r="M1831" s="211">
        <v>0</v>
      </c>
      <c r="N1831" s="211">
        <v>0</v>
      </c>
      <c r="O1831" s="211">
        <f>IFERROR(
  IF(LOOKUP(2,1/($R$16:$R1831&lt;&gt;""),$R$16:$R1831)="12.2026",
    VLOOKUP(LOOKUP(2,1/($B$16:$B1831&lt;&gt;""),$B$16:$B1831), [1]Лист1!$C$12:$D$1205, 2, 0),
  IF(LOOKUP(2,1/($R$16:$R1831&lt;&gt;""),$R$16:$R1831)="12.2027",
    VLOOKUP(LOOKUP(2,1/($B$16:$B1831&lt;&gt;""),$B$16:$B1831), [1]Лист1!$C$1209:$D$2016, 2, 0),
  IF(LOOKUP(2,1/($R$16:$R1831&lt;&gt;""),$R$16:$R1831)="12.2028",
    VLOOKUP(LOOKUP(2,1/($B$16:$B1831&lt;&gt;""),$B$16:$B1831), [1]Лист1!$C$2020:$D$2907, 2, 0),
  ""))), "")</f>
        <v>12038.98</v>
      </c>
      <c r="P1831" s="211">
        <f t="shared" si="586"/>
        <v>15.357800739890292</v>
      </c>
      <c r="Q1831" s="211">
        <v>9673</v>
      </c>
      <c r="R1831" s="218" t="s">
        <v>565</v>
      </c>
      <c r="S1831" s="49"/>
      <c r="T1831" s="49"/>
      <c r="U1831" s="49"/>
    </row>
    <row r="1832" spans="1:21" s="21" customFormat="1" ht="30" customHeight="1" x14ac:dyDescent="0.25">
      <c r="A1832" s="212">
        <f>IF(B1832&lt;&gt;"",MAX(A$1:A1831)+1,"")</f>
        <v>1654</v>
      </c>
      <c r="B1832" s="223" t="s">
        <v>460</v>
      </c>
      <c r="C1832" s="213" t="s">
        <v>455</v>
      </c>
      <c r="D1832" s="212" t="s">
        <v>1844</v>
      </c>
      <c r="E1832" s="213" t="s">
        <v>16</v>
      </c>
      <c r="F1832" s="210">
        <v>2</v>
      </c>
      <c r="G1832" s="210">
        <v>1</v>
      </c>
      <c r="H1832" s="211">
        <v>639.35</v>
      </c>
      <c r="I1832" s="211">
        <v>0</v>
      </c>
      <c r="J1832" s="211">
        <v>283.14999999999998</v>
      </c>
      <c r="K1832" s="211">
        <f t="shared" si="585"/>
        <v>2100575.23</v>
      </c>
      <c r="L1832" s="211">
        <v>0</v>
      </c>
      <c r="M1832" s="211">
        <v>0</v>
      </c>
      <c r="N1832" s="211">
        <v>0</v>
      </c>
      <c r="O1832" s="211">
        <f>IFERROR(
  IF(LOOKUP(2,1/($R$16:$R1832&lt;&gt;""),$R$16:$R1832)="12.2026",
    VLOOKUP(LOOKUP(2,1/($B$16:$B1832&lt;&gt;""),$B$16:$B1832), [1]Лист1!$C$12:$D$1205, 2, 0),
  IF(LOOKUP(2,1/($R$16:$R1832&lt;&gt;""),$R$16:$R1832)="12.2027",
    VLOOKUP(LOOKUP(2,1/($B$16:$B1832&lt;&gt;""),$B$16:$B1832), [1]Лист1!$C$1209:$D$2016, 2, 0),
  IF(LOOKUP(2,1/($R$16:$R1832&lt;&gt;""),$R$16:$R1832)="12.2028",
    VLOOKUP(LOOKUP(2,1/($B$16:$B1832&lt;&gt;""),$B$16:$B1832), [1]Лист1!$C$2020:$D$2907, 2, 0),
  ""))), "")</f>
        <v>2100575.23</v>
      </c>
      <c r="P1832" s="211">
        <f t="shared" si="586"/>
        <v>3285.4856182059902</v>
      </c>
      <c r="Q1832" s="211">
        <v>9673</v>
      </c>
      <c r="R1832" s="218" t="s">
        <v>565</v>
      </c>
      <c r="S1832" s="38"/>
      <c r="T1832" s="20"/>
      <c r="U1832" s="20"/>
    </row>
    <row r="1833" spans="1:21" s="21" customFormat="1" ht="30" customHeight="1" x14ac:dyDescent="0.25">
      <c r="A1833" s="212">
        <f>IF(B1833&lt;&gt;"",MAX(A$1:A1832)+1,"")</f>
        <v>1655</v>
      </c>
      <c r="B1833" s="223" t="s">
        <v>1247</v>
      </c>
      <c r="C1833" s="213" t="s">
        <v>455</v>
      </c>
      <c r="D1833" s="212" t="s">
        <v>1844</v>
      </c>
      <c r="E1833" s="213" t="s">
        <v>16</v>
      </c>
      <c r="F1833" s="210">
        <v>4</v>
      </c>
      <c r="G1833" s="210">
        <v>4</v>
      </c>
      <c r="H1833" s="211">
        <v>4201.8999999999996</v>
      </c>
      <c r="I1833" s="211">
        <v>0</v>
      </c>
      <c r="J1833" s="211">
        <v>2483.1</v>
      </c>
      <c r="K1833" s="211">
        <f t="shared" si="585"/>
        <v>39084.97</v>
      </c>
      <c r="L1833" s="211">
        <v>0</v>
      </c>
      <c r="M1833" s="211">
        <v>0</v>
      </c>
      <c r="N1833" s="211">
        <v>0</v>
      </c>
      <c r="O1833" s="211">
        <f>IFERROR(
  IF(LOOKUP(2,1/($R$16:$R1833&lt;&gt;""),$R$16:$R1833)="12.2026",
    VLOOKUP(LOOKUP(2,1/($B$16:$B1833&lt;&gt;""),$B$16:$B1833), [1]Лист1!$C$12:$D$1205, 2, 0),
  IF(LOOKUP(2,1/($R$16:$R1833&lt;&gt;""),$R$16:$R1833)="12.2027",
    VLOOKUP(LOOKUP(2,1/($B$16:$B1833&lt;&gt;""),$B$16:$B1833), [1]Лист1!$C$1209:$D$2016, 2, 0),
  IF(LOOKUP(2,1/($R$16:$R1833&lt;&gt;""),$R$16:$R1833)="12.2028",
    VLOOKUP(LOOKUP(2,1/($B$16:$B1833&lt;&gt;""),$B$16:$B1833), [1]Лист1!$C$2020:$D$2907, 2, 0),
  ""))), "")</f>
        <v>39084.97</v>
      </c>
      <c r="P1833" s="211">
        <f t="shared" si="586"/>
        <v>9.3017373093124558</v>
      </c>
      <c r="Q1833" s="211">
        <v>9673</v>
      </c>
      <c r="R1833" s="218" t="s">
        <v>565</v>
      </c>
      <c r="S1833" s="38"/>
      <c r="T1833" s="20"/>
      <c r="U1833" s="20"/>
    </row>
    <row r="1834" spans="1:21" s="21" customFormat="1" ht="30" customHeight="1" x14ac:dyDescent="0.25">
      <c r="A1834" s="212">
        <f>IF(B1834&lt;&gt;"",MAX(A$1:A1833)+1,"")</f>
        <v>1656</v>
      </c>
      <c r="B1834" s="223" t="s">
        <v>1248</v>
      </c>
      <c r="C1834" s="56">
        <v>1957</v>
      </c>
      <c r="D1834" s="212" t="s">
        <v>1844</v>
      </c>
      <c r="E1834" s="213" t="s">
        <v>16</v>
      </c>
      <c r="F1834" s="210">
        <v>2</v>
      </c>
      <c r="G1834" s="210">
        <v>1</v>
      </c>
      <c r="H1834" s="211">
        <v>496.29</v>
      </c>
      <c r="I1834" s="211">
        <v>0</v>
      </c>
      <c r="J1834" s="211">
        <v>274.49</v>
      </c>
      <c r="K1834" s="211">
        <f t="shared" si="585"/>
        <v>13554.46</v>
      </c>
      <c r="L1834" s="211">
        <v>0</v>
      </c>
      <c r="M1834" s="211">
        <v>0</v>
      </c>
      <c r="N1834" s="211">
        <v>0</v>
      </c>
      <c r="O1834" s="211">
        <f>IFERROR(
  IF(LOOKUP(2,1/($R$16:$R1834&lt;&gt;""),$R$16:$R1834)="12.2026",
    VLOOKUP(LOOKUP(2,1/($B$16:$B1834&lt;&gt;""),$B$16:$B1834), [1]Лист1!$C$12:$D$1205, 2, 0),
  IF(LOOKUP(2,1/($R$16:$R1834&lt;&gt;""),$R$16:$R1834)="12.2027",
    VLOOKUP(LOOKUP(2,1/($B$16:$B1834&lt;&gt;""),$B$16:$B1834), [1]Лист1!$C$1209:$D$2016, 2, 0),
  IF(LOOKUP(2,1/($R$16:$R1834&lt;&gt;""),$R$16:$R1834)="12.2028",
    VLOOKUP(LOOKUP(2,1/($B$16:$B1834&lt;&gt;""),$B$16:$B1834), [1]Лист1!$C$2020:$D$2907, 2, 0),
  ""))), "")</f>
        <v>13554.46</v>
      </c>
      <c r="P1834" s="211">
        <f t="shared" si="586"/>
        <v>27.311571863225126</v>
      </c>
      <c r="Q1834" s="211">
        <v>9673</v>
      </c>
      <c r="R1834" s="218" t="s">
        <v>565</v>
      </c>
      <c r="S1834" s="38"/>
      <c r="T1834" s="20"/>
      <c r="U1834" s="20"/>
    </row>
    <row r="1835" spans="1:21" s="21" customFormat="1" ht="30" customHeight="1" x14ac:dyDescent="0.25">
      <c r="A1835" s="212">
        <f>IF(B1835&lt;&gt;"",MAX(A$1:A1834)+1,"")</f>
        <v>1657</v>
      </c>
      <c r="B1835" s="223" t="s">
        <v>1554</v>
      </c>
      <c r="C1835" s="213">
        <v>1973</v>
      </c>
      <c r="D1835" s="212" t="s">
        <v>1844</v>
      </c>
      <c r="E1835" s="213" t="s">
        <v>16</v>
      </c>
      <c r="F1835" s="210">
        <v>5</v>
      </c>
      <c r="G1835" s="210">
        <v>4</v>
      </c>
      <c r="H1835" s="211">
        <v>4727.2299999999996</v>
      </c>
      <c r="I1835" s="211">
        <v>1374.5</v>
      </c>
      <c r="J1835" s="211">
        <v>1840.2</v>
      </c>
      <c r="K1835" s="211">
        <f t="shared" si="585"/>
        <v>33348675.849999998</v>
      </c>
      <c r="L1835" s="211">
        <v>0</v>
      </c>
      <c r="M1835" s="211">
        <v>0</v>
      </c>
      <c r="N1835" s="211">
        <v>0</v>
      </c>
      <c r="O1835" s="211">
        <f>IFERROR(
  IF(LOOKUP(2,1/($R$16:$R1835&lt;&gt;""),$R$16:$R1835)="12.2026",
    VLOOKUP(LOOKUP(2,1/($B$16:$B1835&lt;&gt;""),$B$16:$B1835), [1]Лист1!$C$12:$D$1205, 2, 0),
  IF(LOOKUP(2,1/($R$16:$R1835&lt;&gt;""),$R$16:$R1835)="12.2027",
    VLOOKUP(LOOKUP(2,1/($B$16:$B1835&lt;&gt;""),$B$16:$B1835), [1]Лист1!$C$1209:$D$2016, 2, 0),
  IF(LOOKUP(2,1/($R$16:$R1835&lt;&gt;""),$R$16:$R1835)="12.2028",
    VLOOKUP(LOOKUP(2,1/($B$16:$B1835&lt;&gt;""),$B$16:$B1835), [1]Лист1!$C$2020:$D$2907, 2, 0),
  ""))), "")</f>
        <v>33348675.849999998</v>
      </c>
      <c r="P1835" s="211">
        <f t="shared" si="586"/>
        <v>7054.5913463063998</v>
      </c>
      <c r="Q1835" s="211">
        <v>9673</v>
      </c>
      <c r="R1835" s="218" t="s">
        <v>563</v>
      </c>
      <c r="S1835" s="38"/>
      <c r="T1835" s="20"/>
      <c r="U1835" s="20"/>
    </row>
    <row r="1836" spans="1:21" ht="30" customHeight="1" x14ac:dyDescent="0.25">
      <c r="A1836" s="212">
        <f>IF(B1836&lt;&gt;"",MAX(A$1:A1835)+1,"")</f>
        <v>1658</v>
      </c>
      <c r="B1836" s="223" t="s">
        <v>1555</v>
      </c>
      <c r="C1836" s="213">
        <v>1969</v>
      </c>
      <c r="D1836" s="212" t="s">
        <v>1844</v>
      </c>
      <c r="E1836" s="213" t="s">
        <v>16</v>
      </c>
      <c r="F1836" s="210">
        <v>5</v>
      </c>
      <c r="G1836" s="210">
        <v>4</v>
      </c>
      <c r="H1836" s="211">
        <v>4418.3</v>
      </c>
      <c r="I1836" s="211">
        <v>387.9</v>
      </c>
      <c r="J1836" s="211">
        <v>1897.5</v>
      </c>
      <c r="K1836" s="211">
        <f t="shared" ref="K1836:K1851" si="587">SUM(L1836:O1836)</f>
        <v>29009300.5</v>
      </c>
      <c r="L1836" s="211">
        <v>0</v>
      </c>
      <c r="M1836" s="211">
        <v>0</v>
      </c>
      <c r="N1836" s="211">
        <v>0</v>
      </c>
      <c r="O1836" s="211">
        <f>IFERROR(
  IF(LOOKUP(2,1/($R$16:$R1836&lt;&gt;""),$R$16:$R1836)="12.2026",
    VLOOKUP(LOOKUP(2,1/($B$16:$B1836&lt;&gt;""),$B$16:$B1836), [1]Лист1!$C$12:$D$1205, 2, 0),
  IF(LOOKUP(2,1/($R$16:$R1836&lt;&gt;""),$R$16:$R1836)="12.2027",
    VLOOKUP(LOOKUP(2,1/($B$16:$B1836&lt;&gt;""),$B$16:$B1836), [1]Лист1!$C$1209:$D$2016, 2, 0),
  IF(LOOKUP(2,1/($R$16:$R1836&lt;&gt;""),$R$16:$R1836)="12.2028",
    VLOOKUP(LOOKUP(2,1/($B$16:$B1836&lt;&gt;""),$B$16:$B1836), [1]Лист1!$C$2020:$D$2907, 2, 0),
  ""))), "")</f>
        <v>29009300.5</v>
      </c>
      <c r="P1836" s="211">
        <f t="shared" ref="P1836:P1851" si="588">K1836/H1836</f>
        <v>6565.7154335377854</v>
      </c>
      <c r="Q1836" s="211">
        <v>9673</v>
      </c>
      <c r="R1836" s="218" t="s">
        <v>563</v>
      </c>
    </row>
    <row r="1837" spans="1:21" s="21" customFormat="1" ht="30" customHeight="1" x14ac:dyDescent="0.25">
      <c r="A1837" s="212">
        <f>IF(B1837&lt;&gt;"",MAX(A$1:A1836)+1,"")</f>
        <v>1659</v>
      </c>
      <c r="B1837" s="223" t="s">
        <v>1556</v>
      </c>
      <c r="C1837" s="213">
        <v>1971</v>
      </c>
      <c r="D1837" s="212" t="s">
        <v>1844</v>
      </c>
      <c r="E1837" s="213" t="s">
        <v>16</v>
      </c>
      <c r="F1837" s="210">
        <v>5</v>
      </c>
      <c r="G1837" s="210">
        <v>6</v>
      </c>
      <c r="H1837" s="211">
        <v>6281.7</v>
      </c>
      <c r="I1837" s="211">
        <v>109.4</v>
      </c>
      <c r="J1837" s="211">
        <v>3055.3</v>
      </c>
      <c r="K1837" s="211">
        <f t="shared" si="587"/>
        <v>33308314.5</v>
      </c>
      <c r="L1837" s="211">
        <v>0</v>
      </c>
      <c r="M1837" s="211">
        <v>0</v>
      </c>
      <c r="N1837" s="211">
        <v>0</v>
      </c>
      <c r="O1837" s="211">
        <f>IFERROR(
  IF(LOOKUP(2,1/($R$16:$R1837&lt;&gt;""),$R$16:$R1837)="12.2026",
    VLOOKUP(LOOKUP(2,1/($B$16:$B1837&lt;&gt;""),$B$16:$B1837), [1]Лист1!$C$12:$D$1205, 2, 0),
  IF(LOOKUP(2,1/($R$16:$R1837&lt;&gt;""),$R$16:$R1837)="12.2027",
    VLOOKUP(LOOKUP(2,1/($B$16:$B1837&lt;&gt;""),$B$16:$B1837), [1]Лист1!$C$1209:$D$2016, 2, 0),
  IF(LOOKUP(2,1/($R$16:$R1837&lt;&gt;""),$R$16:$R1837)="12.2028",
    VLOOKUP(LOOKUP(2,1/($B$16:$B1837&lt;&gt;""),$B$16:$B1837), [1]Лист1!$C$2020:$D$2907, 2, 0),
  ""))), "")</f>
        <v>33308314.5</v>
      </c>
      <c r="P1837" s="211">
        <f t="shared" si="588"/>
        <v>5302.4363627680405</v>
      </c>
      <c r="Q1837" s="211">
        <v>9673</v>
      </c>
      <c r="R1837" s="218" t="s">
        <v>563</v>
      </c>
      <c r="S1837" s="38"/>
      <c r="T1837" s="20"/>
      <c r="U1837" s="20"/>
    </row>
    <row r="1838" spans="1:21" s="21" customFormat="1" ht="30" customHeight="1" x14ac:dyDescent="0.25">
      <c r="A1838" s="212">
        <f>IF(B1838&lt;&gt;"",MAX(A$1:A1837)+1,"")</f>
        <v>1660</v>
      </c>
      <c r="B1838" s="223" t="s">
        <v>1557</v>
      </c>
      <c r="C1838" s="212">
        <v>1970</v>
      </c>
      <c r="D1838" s="212" t="s">
        <v>1844</v>
      </c>
      <c r="E1838" s="212" t="s">
        <v>16</v>
      </c>
      <c r="F1838" s="210">
        <v>5</v>
      </c>
      <c r="G1838" s="210">
        <v>6</v>
      </c>
      <c r="H1838" s="211">
        <v>6179.4</v>
      </c>
      <c r="I1838" s="211">
        <v>0</v>
      </c>
      <c r="J1838" s="211">
        <v>3002.1</v>
      </c>
      <c r="K1838" s="211">
        <f t="shared" si="587"/>
        <v>44227131</v>
      </c>
      <c r="L1838" s="211">
        <v>0</v>
      </c>
      <c r="M1838" s="211">
        <v>0</v>
      </c>
      <c r="N1838" s="211">
        <v>0</v>
      </c>
      <c r="O1838" s="211">
        <f>IFERROR(
  IF(LOOKUP(2,1/($R$16:$R1838&lt;&gt;""),$R$16:$R1838)="12.2026",
    VLOOKUP(LOOKUP(2,1/($B$16:$B1838&lt;&gt;""),$B$16:$B1838), [1]Лист1!$C$12:$D$1205, 2, 0),
  IF(LOOKUP(2,1/($R$16:$R1838&lt;&gt;""),$R$16:$R1838)="12.2027",
    VLOOKUP(LOOKUP(2,1/($B$16:$B1838&lt;&gt;""),$B$16:$B1838), [1]Лист1!$C$1209:$D$2016, 2, 0),
  IF(LOOKUP(2,1/($R$16:$R1838&lt;&gt;""),$R$16:$R1838)="12.2028",
    VLOOKUP(LOOKUP(2,1/($B$16:$B1838&lt;&gt;""),$B$16:$B1838), [1]Лист1!$C$2020:$D$2907, 2, 0),
  ""))), "")</f>
        <v>44227131</v>
      </c>
      <c r="P1838" s="211">
        <f t="shared" si="588"/>
        <v>7157.1885619963105</v>
      </c>
      <c r="Q1838" s="211">
        <v>9673</v>
      </c>
      <c r="R1838" s="218" t="s">
        <v>563</v>
      </c>
      <c r="S1838" s="38"/>
      <c r="T1838" s="20"/>
      <c r="U1838" s="20"/>
    </row>
    <row r="1839" spans="1:21" s="21" customFormat="1" ht="30" customHeight="1" x14ac:dyDescent="0.25">
      <c r="A1839" s="212">
        <f>IF(B1839&lt;&gt;"",MAX(A$1:A1838)+1,"")</f>
        <v>1661</v>
      </c>
      <c r="B1839" s="223" t="s">
        <v>1558</v>
      </c>
      <c r="C1839" s="213">
        <v>1971</v>
      </c>
      <c r="D1839" s="212" t="s">
        <v>1844</v>
      </c>
      <c r="E1839" s="213" t="s">
        <v>16</v>
      </c>
      <c r="F1839" s="210">
        <v>5</v>
      </c>
      <c r="G1839" s="210">
        <v>6</v>
      </c>
      <c r="H1839" s="211">
        <v>6208.86</v>
      </c>
      <c r="I1839" s="211">
        <v>0</v>
      </c>
      <c r="J1839" s="211">
        <v>2996.2</v>
      </c>
      <c r="K1839" s="211">
        <f t="shared" si="587"/>
        <v>44431127.699999988</v>
      </c>
      <c r="L1839" s="211">
        <v>0</v>
      </c>
      <c r="M1839" s="211">
        <v>0</v>
      </c>
      <c r="N1839" s="211">
        <v>0</v>
      </c>
      <c r="O1839" s="211">
        <f>IFERROR(
  IF(LOOKUP(2,1/($R$16:$R1839&lt;&gt;""),$R$16:$R1839)="12.2026",
    VLOOKUP(LOOKUP(2,1/($B$16:$B1839&lt;&gt;""),$B$16:$B1839), [1]Лист1!$C$12:$D$1205, 2, 0),
  IF(LOOKUP(2,1/($R$16:$R1839&lt;&gt;""),$R$16:$R1839)="12.2027",
    VLOOKUP(LOOKUP(2,1/($B$16:$B1839&lt;&gt;""),$B$16:$B1839), [1]Лист1!$C$1209:$D$2016, 2, 0),
  IF(LOOKUP(2,1/($R$16:$R1839&lt;&gt;""),$R$16:$R1839)="12.2028",
    VLOOKUP(LOOKUP(2,1/($B$16:$B1839&lt;&gt;""),$B$16:$B1839), [1]Лист1!$C$2020:$D$2907, 2, 0),
  ""))), "")</f>
        <v>44431127.699999988</v>
      </c>
      <c r="P1839" s="211">
        <f t="shared" si="588"/>
        <v>7156.0846435577532</v>
      </c>
      <c r="Q1839" s="211">
        <v>9673</v>
      </c>
      <c r="R1839" s="218" t="s">
        <v>563</v>
      </c>
      <c r="S1839" s="38"/>
      <c r="T1839" s="20"/>
      <c r="U1839" s="20"/>
    </row>
    <row r="1840" spans="1:21" ht="30" customHeight="1" x14ac:dyDescent="0.25">
      <c r="A1840" s="212">
        <f>IF(B1840&lt;&gt;"",MAX(A$1:A1839)+1,"")</f>
        <v>1662</v>
      </c>
      <c r="B1840" s="223" t="s">
        <v>511</v>
      </c>
      <c r="C1840" s="213">
        <v>1972</v>
      </c>
      <c r="D1840" s="212" t="s">
        <v>1844</v>
      </c>
      <c r="E1840" s="213" t="s">
        <v>16</v>
      </c>
      <c r="F1840" s="210">
        <v>5</v>
      </c>
      <c r="G1840" s="210">
        <v>4</v>
      </c>
      <c r="H1840" s="211">
        <v>4618.1000000000004</v>
      </c>
      <c r="I1840" s="211">
        <v>0</v>
      </c>
      <c r="J1840" s="211">
        <v>4618.1000000000004</v>
      </c>
      <c r="K1840" s="211">
        <f t="shared" si="587"/>
        <v>28273649.500000004</v>
      </c>
      <c r="L1840" s="211">
        <v>0</v>
      </c>
      <c r="M1840" s="211">
        <v>0</v>
      </c>
      <c r="N1840" s="211">
        <v>0</v>
      </c>
      <c r="O1840" s="211">
        <f>IFERROR(
  IF(LOOKUP(2,1/($R$16:$R1840&lt;&gt;""),$R$16:$R1840)="12.2026",
    VLOOKUP(LOOKUP(2,1/($B$16:$B1840&lt;&gt;""),$B$16:$B1840), [1]Лист1!$C$12:$D$1205, 2, 0),
  IF(LOOKUP(2,1/($R$16:$R1840&lt;&gt;""),$R$16:$R1840)="12.2027",
    VLOOKUP(LOOKUP(2,1/($B$16:$B1840&lt;&gt;""),$B$16:$B1840), [1]Лист1!$C$1209:$D$2016, 2, 0),
  IF(LOOKUP(2,1/($R$16:$R1840&lt;&gt;""),$R$16:$R1840)="12.2028",
    VLOOKUP(LOOKUP(2,1/($B$16:$B1840&lt;&gt;""),$B$16:$B1840), [1]Лист1!$C$2020:$D$2907, 2, 0),
  ""))), "")</f>
        <v>28273649.500000004</v>
      </c>
      <c r="P1840" s="211">
        <f t="shared" si="588"/>
        <v>6122.3554059028611</v>
      </c>
      <c r="Q1840" s="211">
        <v>9673</v>
      </c>
      <c r="R1840" s="218" t="s">
        <v>563</v>
      </c>
    </row>
    <row r="1841" spans="1:21" ht="30" customHeight="1" x14ac:dyDescent="0.25">
      <c r="A1841" s="212">
        <f>IF(B1841&lt;&gt;"",MAX(A$1:A1840)+1,"")</f>
        <v>1663</v>
      </c>
      <c r="B1841" s="223" t="s">
        <v>1559</v>
      </c>
      <c r="C1841" s="213">
        <v>1973</v>
      </c>
      <c r="D1841" s="212" t="s">
        <v>1844</v>
      </c>
      <c r="E1841" s="213" t="s">
        <v>16</v>
      </c>
      <c r="F1841" s="210">
        <v>5</v>
      </c>
      <c r="G1841" s="210">
        <v>1</v>
      </c>
      <c r="H1841" s="211">
        <v>2847.12</v>
      </c>
      <c r="I1841" s="211">
        <v>0</v>
      </c>
      <c r="J1841" s="211">
        <v>940.5</v>
      </c>
      <c r="K1841" s="211">
        <f t="shared" si="587"/>
        <v>20909876.399999999</v>
      </c>
      <c r="L1841" s="211">
        <v>0</v>
      </c>
      <c r="M1841" s="211">
        <v>0</v>
      </c>
      <c r="N1841" s="211">
        <v>0</v>
      </c>
      <c r="O1841" s="211">
        <f>IFERROR(
  IF(LOOKUP(2,1/($R$16:$R1841&lt;&gt;""),$R$16:$R1841)="12.2026",
    VLOOKUP(LOOKUP(2,1/($B$16:$B1841&lt;&gt;""),$B$16:$B1841), [1]Лист1!$C$12:$D$1205, 2, 0),
  IF(LOOKUP(2,1/($R$16:$R1841&lt;&gt;""),$R$16:$R1841)="12.2027",
    VLOOKUP(LOOKUP(2,1/($B$16:$B1841&lt;&gt;""),$B$16:$B1841), [1]Лист1!$C$1209:$D$2016, 2, 0),
  IF(LOOKUP(2,1/($R$16:$R1841&lt;&gt;""),$R$16:$R1841)="12.2028",
    VLOOKUP(LOOKUP(2,1/($B$16:$B1841&lt;&gt;""),$B$16:$B1841), [1]Лист1!$C$2020:$D$2907, 2, 0),
  ""))), "")</f>
        <v>20909876.399999999</v>
      </c>
      <c r="P1841" s="211">
        <f t="shared" si="588"/>
        <v>7344.2202646885271</v>
      </c>
      <c r="Q1841" s="211">
        <v>9673</v>
      </c>
      <c r="R1841" s="218" t="s">
        <v>563</v>
      </c>
      <c r="S1841" s="49"/>
      <c r="T1841" s="49"/>
      <c r="U1841" s="49"/>
    </row>
    <row r="1842" spans="1:21" s="21" customFormat="1" ht="30" customHeight="1" x14ac:dyDescent="0.25">
      <c r="A1842" s="212">
        <f>IF(B1842&lt;&gt;"",MAX(A$1:A1841)+1,"")</f>
        <v>1664</v>
      </c>
      <c r="B1842" s="223" t="s">
        <v>1560</v>
      </c>
      <c r="C1842" s="213">
        <v>1972</v>
      </c>
      <c r="D1842" s="212" t="s">
        <v>1844</v>
      </c>
      <c r="E1842" s="213" t="s">
        <v>16</v>
      </c>
      <c r="F1842" s="210">
        <v>5</v>
      </c>
      <c r="G1842" s="210">
        <v>1</v>
      </c>
      <c r="H1842" s="211">
        <v>2770.7</v>
      </c>
      <c r="I1842" s="211">
        <v>0</v>
      </c>
      <c r="J1842" s="211">
        <v>999.3</v>
      </c>
      <c r="K1842" s="211">
        <f t="shared" si="587"/>
        <v>20668402.5</v>
      </c>
      <c r="L1842" s="211">
        <v>0</v>
      </c>
      <c r="M1842" s="211">
        <v>0</v>
      </c>
      <c r="N1842" s="211">
        <v>0</v>
      </c>
      <c r="O1842" s="211">
        <f>IFERROR(
  IF(LOOKUP(2,1/($R$16:$R1842&lt;&gt;""),$R$16:$R1842)="12.2026",
    VLOOKUP(LOOKUP(2,1/($B$16:$B1842&lt;&gt;""),$B$16:$B1842), [1]Лист1!$C$12:$D$1205, 2, 0),
  IF(LOOKUP(2,1/($R$16:$R1842&lt;&gt;""),$R$16:$R1842)="12.2027",
    VLOOKUP(LOOKUP(2,1/($B$16:$B1842&lt;&gt;""),$B$16:$B1842), [1]Лист1!$C$1209:$D$2016, 2, 0),
  IF(LOOKUP(2,1/($R$16:$R1842&lt;&gt;""),$R$16:$R1842)="12.2028",
    VLOOKUP(LOOKUP(2,1/($B$16:$B1842&lt;&gt;""),$B$16:$B1842), [1]Лист1!$C$2020:$D$2907, 2, 0),
  ""))), "")</f>
        <v>20668402.5</v>
      </c>
      <c r="P1842" s="211">
        <f t="shared" si="588"/>
        <v>7459.6320424441483</v>
      </c>
      <c r="Q1842" s="211">
        <v>9673</v>
      </c>
      <c r="R1842" s="218" t="s">
        <v>563</v>
      </c>
      <c r="S1842" s="38"/>
      <c r="T1842" s="20"/>
      <c r="U1842" s="20"/>
    </row>
    <row r="1843" spans="1:21" s="21" customFormat="1" ht="30" customHeight="1" x14ac:dyDescent="0.25">
      <c r="A1843" s="212">
        <f>IF(B1843&lt;&gt;"",MAX(A$1:A1842)+1,"")</f>
        <v>1665</v>
      </c>
      <c r="B1843" s="223" t="s">
        <v>1561</v>
      </c>
      <c r="C1843" s="213">
        <v>1972</v>
      </c>
      <c r="D1843" s="212" t="s">
        <v>1844</v>
      </c>
      <c r="E1843" s="213" t="s">
        <v>16</v>
      </c>
      <c r="F1843" s="210">
        <v>5</v>
      </c>
      <c r="G1843" s="210">
        <v>1</v>
      </c>
      <c r="H1843" s="211">
        <v>2881.1</v>
      </c>
      <c r="I1843" s="211">
        <v>24.2</v>
      </c>
      <c r="J1843" s="211">
        <v>829.9</v>
      </c>
      <c r="K1843" s="211">
        <f t="shared" si="587"/>
        <v>21113866.5</v>
      </c>
      <c r="L1843" s="211">
        <v>0</v>
      </c>
      <c r="M1843" s="211">
        <v>0</v>
      </c>
      <c r="N1843" s="211">
        <v>0</v>
      </c>
      <c r="O1843" s="211">
        <f>IFERROR(
  IF(LOOKUP(2,1/($R$16:$R1843&lt;&gt;""),$R$16:$R1843)="12.2026",
    VLOOKUP(LOOKUP(2,1/($B$16:$B1843&lt;&gt;""),$B$16:$B1843), [1]Лист1!$C$12:$D$1205, 2, 0),
  IF(LOOKUP(2,1/($R$16:$R1843&lt;&gt;""),$R$16:$R1843)="12.2027",
    VLOOKUP(LOOKUP(2,1/($B$16:$B1843&lt;&gt;""),$B$16:$B1843), [1]Лист1!$C$1209:$D$2016, 2, 0),
  IF(LOOKUP(2,1/($R$16:$R1843&lt;&gt;""),$R$16:$R1843)="12.2028",
    VLOOKUP(LOOKUP(2,1/($B$16:$B1843&lt;&gt;""),$B$16:$B1843), [1]Лист1!$C$2020:$D$2907, 2, 0),
  ""))), "")</f>
        <v>21113866.5</v>
      </c>
      <c r="P1843" s="211">
        <f t="shared" si="588"/>
        <v>7328.404602408802</v>
      </c>
      <c r="Q1843" s="211">
        <v>9673</v>
      </c>
      <c r="R1843" s="218" t="s">
        <v>563</v>
      </c>
      <c r="S1843" s="38"/>
      <c r="T1843" s="20"/>
      <c r="U1843" s="20"/>
    </row>
    <row r="1844" spans="1:21" s="21" customFormat="1" ht="30" customHeight="1" x14ac:dyDescent="0.25">
      <c r="A1844" s="212">
        <f>IF(B1844&lt;&gt;"",MAX(A$1:A1843)+1,"")</f>
        <v>1666</v>
      </c>
      <c r="B1844" s="223" t="s">
        <v>2040</v>
      </c>
      <c r="C1844" s="213">
        <v>1991</v>
      </c>
      <c r="D1844" s="212" t="s">
        <v>1844</v>
      </c>
      <c r="E1844" s="213" t="s">
        <v>16</v>
      </c>
      <c r="F1844" s="210">
        <v>9</v>
      </c>
      <c r="G1844" s="210">
        <v>1</v>
      </c>
      <c r="H1844" s="211">
        <v>4746.54</v>
      </c>
      <c r="I1844" s="211">
        <v>166.1</v>
      </c>
      <c r="J1844" s="211">
        <v>3082.5</v>
      </c>
      <c r="K1844" s="211">
        <f t="shared" si="587"/>
        <v>3735085.09</v>
      </c>
      <c r="L1844" s="211">
        <v>0</v>
      </c>
      <c r="M1844" s="211">
        <v>0</v>
      </c>
      <c r="N1844" s="211">
        <v>0</v>
      </c>
      <c r="O1844" s="211">
        <f>IFERROR(
  IF(LOOKUP(2,1/($R$16:$R1844&lt;&gt;""),$R$16:$R1844)="12.2026",
    VLOOKUP(LOOKUP(2,1/($B$16:$B1844&lt;&gt;""),$B$16:$B1844), [1]Лист1!$C$12:$D$1205, 2, 0),
  IF(LOOKUP(2,1/($R$16:$R1844&lt;&gt;""),$R$16:$R1844)="12.2027",
    VLOOKUP(LOOKUP(2,1/($B$16:$B1844&lt;&gt;""),$B$16:$B1844), [1]Лист1!$C$1209:$D$2016, 2, 0),
  IF(LOOKUP(2,1/($R$16:$R1844&lt;&gt;""),$R$16:$R1844)="12.2028",
    VLOOKUP(LOOKUP(2,1/($B$16:$B1844&lt;&gt;""),$B$16:$B1844), [1]Лист1!$C$2020:$D$2907, 2, 0),
  ""))), "")</f>
        <v>3735085.09</v>
      </c>
      <c r="P1844" s="211">
        <f t="shared" si="588"/>
        <v>786.90690271229141</v>
      </c>
      <c r="Q1844" s="211">
        <v>9673</v>
      </c>
      <c r="R1844" s="218" t="s">
        <v>565</v>
      </c>
      <c r="S1844" s="38"/>
      <c r="T1844" s="20"/>
      <c r="U1844" s="20"/>
    </row>
    <row r="1845" spans="1:21" ht="30" customHeight="1" x14ac:dyDescent="0.25">
      <c r="A1845" s="212">
        <f>IF(B1845&lt;&gt;"",MAX(A$1:A1844)+1,"")</f>
        <v>1667</v>
      </c>
      <c r="B1845" s="223" t="s">
        <v>1562</v>
      </c>
      <c r="C1845" s="213">
        <v>1971</v>
      </c>
      <c r="D1845" s="212" t="s">
        <v>1844</v>
      </c>
      <c r="E1845" s="213" t="s">
        <v>16</v>
      </c>
      <c r="F1845" s="210">
        <v>5</v>
      </c>
      <c r="G1845" s="210">
        <v>4</v>
      </c>
      <c r="H1845" s="211">
        <v>4597.2</v>
      </c>
      <c r="I1845" s="211">
        <v>0</v>
      </c>
      <c r="J1845" s="211">
        <v>2264.5</v>
      </c>
      <c r="K1845" s="211">
        <f t="shared" si="587"/>
        <v>77561278</v>
      </c>
      <c r="L1845" s="211">
        <v>0</v>
      </c>
      <c r="M1845" s="211">
        <v>0</v>
      </c>
      <c r="N1845" s="211">
        <v>0</v>
      </c>
      <c r="O1845" s="211">
        <f>IFERROR(
  IF(LOOKUP(2,1/($R$16:$R1845&lt;&gt;""),$R$16:$R1845)="12.2026",
    VLOOKUP(LOOKUP(2,1/($B$16:$B1845&lt;&gt;""),$B$16:$B1845), [1]Лист1!$C$12:$D$1205, 2, 0),
  IF(LOOKUP(2,1/($R$16:$R1845&lt;&gt;""),$R$16:$R1845)="12.2027",
    VLOOKUP(LOOKUP(2,1/($B$16:$B1845&lt;&gt;""),$B$16:$B1845), [1]Лист1!$C$1209:$D$2016, 2, 0),
  IF(LOOKUP(2,1/($R$16:$R1845&lt;&gt;""),$R$16:$R1845)="12.2028",
    VLOOKUP(LOOKUP(2,1/($B$16:$B1845&lt;&gt;""),$B$16:$B1845), [1]Лист1!$C$2020:$D$2907, 2, 0),
  ""))), "")</f>
        <v>77561278</v>
      </c>
      <c r="P1845" s="211">
        <f t="shared" si="588"/>
        <v>16871.416949447492</v>
      </c>
      <c r="Q1845" s="211">
        <v>9673</v>
      </c>
      <c r="R1845" s="218" t="s">
        <v>563</v>
      </c>
    </row>
    <row r="1846" spans="1:21" s="33" customFormat="1" ht="30" customHeight="1" x14ac:dyDescent="0.25">
      <c r="A1846" s="212">
        <f>IF(B1846&lt;&gt;"",MAX(A$1:A1845)+1,"")</f>
        <v>1668</v>
      </c>
      <c r="B1846" s="223" t="s">
        <v>1563</v>
      </c>
      <c r="C1846" s="213">
        <v>1970</v>
      </c>
      <c r="D1846" s="212" t="s">
        <v>1844</v>
      </c>
      <c r="E1846" s="213" t="s">
        <v>18</v>
      </c>
      <c r="F1846" s="210">
        <v>5</v>
      </c>
      <c r="G1846" s="210">
        <v>4</v>
      </c>
      <c r="H1846" s="211">
        <v>3012</v>
      </c>
      <c r="I1846" s="211">
        <v>0</v>
      </c>
      <c r="J1846" s="211">
        <v>2745.05</v>
      </c>
      <c r="K1846" s="211">
        <f t="shared" si="587"/>
        <v>24213563</v>
      </c>
      <c r="L1846" s="211">
        <v>0</v>
      </c>
      <c r="M1846" s="211">
        <v>0</v>
      </c>
      <c r="N1846" s="211">
        <v>0</v>
      </c>
      <c r="O1846" s="211">
        <f>IFERROR(
  IF(LOOKUP(2,1/($R$16:$R1846&lt;&gt;""),$R$16:$R1846)="12.2026",
    VLOOKUP(LOOKUP(2,1/($B$16:$B1846&lt;&gt;""),$B$16:$B1846), [1]Лист1!$C$12:$D$1205, 2, 0),
  IF(LOOKUP(2,1/($R$16:$R1846&lt;&gt;""),$R$16:$R1846)="12.2027",
    VLOOKUP(LOOKUP(2,1/($B$16:$B1846&lt;&gt;""),$B$16:$B1846), [1]Лист1!$C$1209:$D$2016, 2, 0),
  IF(LOOKUP(2,1/($R$16:$R1846&lt;&gt;""),$R$16:$R1846)="12.2028",
    VLOOKUP(LOOKUP(2,1/($B$16:$B1846&lt;&gt;""),$B$16:$B1846), [1]Лист1!$C$2020:$D$2907, 2, 0),
  ""))), "")</f>
        <v>24213563</v>
      </c>
      <c r="P1846" s="211">
        <f t="shared" si="588"/>
        <v>8039.0315405046476</v>
      </c>
      <c r="Q1846" s="211">
        <v>9673</v>
      </c>
      <c r="R1846" s="218" t="s">
        <v>563</v>
      </c>
      <c r="S1846" s="32"/>
      <c r="T1846" s="32"/>
      <c r="U1846" s="32"/>
    </row>
    <row r="1847" spans="1:21" ht="30" customHeight="1" x14ac:dyDescent="0.25">
      <c r="A1847" s="212">
        <f>IF(B1847&lt;&gt;"",MAX(A$1:A1846)+1,"")</f>
        <v>1669</v>
      </c>
      <c r="B1847" s="223" t="s">
        <v>1564</v>
      </c>
      <c r="C1847" s="213">
        <v>1972</v>
      </c>
      <c r="D1847" s="212" t="s">
        <v>1844</v>
      </c>
      <c r="E1847" s="213" t="s">
        <v>16</v>
      </c>
      <c r="F1847" s="210">
        <v>5</v>
      </c>
      <c r="G1847" s="210">
        <v>4</v>
      </c>
      <c r="H1847" s="211">
        <v>4607.54</v>
      </c>
      <c r="I1847" s="211">
        <v>0</v>
      </c>
      <c r="J1847" s="211">
        <v>2221.5</v>
      </c>
      <c r="K1847" s="211">
        <f t="shared" si="587"/>
        <v>34002586.299999997</v>
      </c>
      <c r="L1847" s="211">
        <v>0</v>
      </c>
      <c r="M1847" s="211">
        <v>0</v>
      </c>
      <c r="N1847" s="211">
        <v>0</v>
      </c>
      <c r="O1847" s="211">
        <f>IFERROR(
  IF(LOOKUP(2,1/($R$16:$R1847&lt;&gt;""),$R$16:$R1847)="12.2026",
    VLOOKUP(LOOKUP(2,1/($B$16:$B1847&lt;&gt;""),$B$16:$B1847), [1]Лист1!$C$12:$D$1205, 2, 0),
  IF(LOOKUP(2,1/($R$16:$R1847&lt;&gt;""),$R$16:$R1847)="12.2027",
    VLOOKUP(LOOKUP(2,1/($B$16:$B1847&lt;&gt;""),$B$16:$B1847), [1]Лист1!$C$1209:$D$2016, 2, 0),
  IF(LOOKUP(2,1/($R$16:$R1847&lt;&gt;""),$R$16:$R1847)="12.2028",
    VLOOKUP(LOOKUP(2,1/($B$16:$B1847&lt;&gt;""),$B$16:$B1847), [1]Лист1!$C$2020:$D$2907, 2, 0),
  ""))), "")</f>
        <v>34002586.299999997</v>
      </c>
      <c r="P1847" s="211">
        <f t="shared" si="588"/>
        <v>7379.7701810510589</v>
      </c>
      <c r="Q1847" s="211">
        <v>9673</v>
      </c>
      <c r="R1847" s="218" t="s">
        <v>563</v>
      </c>
      <c r="S1847" s="49"/>
      <c r="T1847" s="49"/>
      <c r="U1847" s="49"/>
    </row>
    <row r="1848" spans="1:21" s="21" customFormat="1" ht="30" customHeight="1" x14ac:dyDescent="0.25">
      <c r="A1848" s="212">
        <f>IF(B1848&lt;&gt;"",MAX(A$1:A1847)+1,"")</f>
        <v>1670</v>
      </c>
      <c r="B1848" s="223" t="s">
        <v>1565</v>
      </c>
      <c r="C1848" s="213">
        <v>1971</v>
      </c>
      <c r="D1848" s="212" t="s">
        <v>1844</v>
      </c>
      <c r="E1848" s="212" t="s">
        <v>16</v>
      </c>
      <c r="F1848" s="210">
        <v>5</v>
      </c>
      <c r="G1848" s="210">
        <v>4</v>
      </c>
      <c r="H1848" s="211">
        <v>3013</v>
      </c>
      <c r="I1848" s="211">
        <v>0</v>
      </c>
      <c r="J1848" s="211">
        <v>2898.7</v>
      </c>
      <c r="K1848" s="211">
        <f t="shared" si="587"/>
        <v>22242915</v>
      </c>
      <c r="L1848" s="211">
        <v>0</v>
      </c>
      <c r="M1848" s="211">
        <v>0</v>
      </c>
      <c r="N1848" s="211">
        <v>0</v>
      </c>
      <c r="O1848" s="211">
        <f>IFERROR(
  IF(LOOKUP(2,1/($R$16:$R1848&lt;&gt;""),$R$16:$R1848)="12.2026",
    VLOOKUP(LOOKUP(2,1/($B$16:$B1848&lt;&gt;""),$B$16:$B1848), [1]Лист1!$C$12:$D$1205, 2, 0),
  IF(LOOKUP(2,1/($R$16:$R1848&lt;&gt;""),$R$16:$R1848)="12.2027",
    VLOOKUP(LOOKUP(2,1/($B$16:$B1848&lt;&gt;""),$B$16:$B1848), [1]Лист1!$C$1209:$D$2016, 2, 0),
  IF(LOOKUP(2,1/($R$16:$R1848&lt;&gt;""),$R$16:$R1848)="12.2028",
    VLOOKUP(LOOKUP(2,1/($B$16:$B1848&lt;&gt;""),$B$16:$B1848), [1]Лист1!$C$2020:$D$2907, 2, 0),
  ""))), "")</f>
        <v>22242915</v>
      </c>
      <c r="P1848" s="211">
        <f t="shared" si="588"/>
        <v>7382.3149684699638</v>
      </c>
      <c r="Q1848" s="211">
        <v>9673</v>
      </c>
      <c r="R1848" s="218" t="s">
        <v>563</v>
      </c>
      <c r="S1848" s="38"/>
      <c r="T1848" s="20"/>
      <c r="U1848" s="20"/>
    </row>
    <row r="1849" spans="1:21" s="21" customFormat="1" ht="30" customHeight="1" x14ac:dyDescent="0.25">
      <c r="A1849" s="212">
        <f>IF(B1849&lt;&gt;"",MAX(A$1:A1848)+1,"")</f>
        <v>1671</v>
      </c>
      <c r="B1849" s="223" t="s">
        <v>1566</v>
      </c>
      <c r="C1849" s="213">
        <v>1969</v>
      </c>
      <c r="D1849" s="212" t="s">
        <v>1844</v>
      </c>
      <c r="E1849" s="213" t="s">
        <v>18</v>
      </c>
      <c r="F1849" s="210">
        <v>5</v>
      </c>
      <c r="G1849" s="210">
        <v>6</v>
      </c>
      <c r="H1849" s="211">
        <v>6111.16</v>
      </c>
      <c r="I1849" s="211">
        <v>0</v>
      </c>
      <c r="J1849" s="211">
        <v>3063.5</v>
      </c>
      <c r="K1849" s="211">
        <f t="shared" si="587"/>
        <v>43666412.200000003</v>
      </c>
      <c r="L1849" s="211">
        <v>0</v>
      </c>
      <c r="M1849" s="211">
        <v>0</v>
      </c>
      <c r="N1849" s="211">
        <v>0</v>
      </c>
      <c r="O1849" s="211">
        <f>IFERROR(
  IF(LOOKUP(2,1/($R$16:$R1849&lt;&gt;""),$R$16:$R1849)="12.2026",
    VLOOKUP(LOOKUP(2,1/($B$16:$B1849&lt;&gt;""),$B$16:$B1849), [1]Лист1!$C$12:$D$1205, 2, 0),
  IF(LOOKUP(2,1/($R$16:$R1849&lt;&gt;""),$R$16:$R1849)="12.2027",
    VLOOKUP(LOOKUP(2,1/($B$16:$B1849&lt;&gt;""),$B$16:$B1849), [1]Лист1!$C$1209:$D$2016, 2, 0),
  IF(LOOKUP(2,1/($R$16:$R1849&lt;&gt;""),$R$16:$R1849)="12.2028",
    VLOOKUP(LOOKUP(2,1/($B$16:$B1849&lt;&gt;""),$B$16:$B1849), [1]Лист1!$C$2020:$D$2907, 2, 0),
  ""))), "")</f>
        <v>43666412.200000003</v>
      </c>
      <c r="P1849" s="211">
        <f t="shared" si="588"/>
        <v>7145.3557426086054</v>
      </c>
      <c r="Q1849" s="211">
        <v>9673</v>
      </c>
      <c r="R1849" s="218" t="s">
        <v>563</v>
      </c>
      <c r="S1849" s="38"/>
      <c r="T1849" s="20"/>
      <c r="U1849" s="20"/>
    </row>
    <row r="1850" spans="1:21" s="33" customFormat="1" ht="30" customHeight="1" x14ac:dyDescent="0.25">
      <c r="A1850" s="212">
        <f>IF(B1850&lt;&gt;"",MAX(A$1:A1849)+1,"")</f>
        <v>1672</v>
      </c>
      <c r="B1850" s="223" t="s">
        <v>1567</v>
      </c>
      <c r="C1850" s="213">
        <v>1971</v>
      </c>
      <c r="D1850" s="212" t="s">
        <v>1844</v>
      </c>
      <c r="E1850" s="213" t="s">
        <v>18</v>
      </c>
      <c r="F1850" s="210">
        <v>5</v>
      </c>
      <c r="G1850" s="210">
        <v>6</v>
      </c>
      <c r="H1850" s="211">
        <v>5967.8</v>
      </c>
      <c r="I1850" s="211">
        <v>0</v>
      </c>
      <c r="J1850" s="211">
        <v>3014.3</v>
      </c>
      <c r="K1850" s="211">
        <f t="shared" si="587"/>
        <v>42991633</v>
      </c>
      <c r="L1850" s="211">
        <v>0</v>
      </c>
      <c r="M1850" s="211">
        <v>0</v>
      </c>
      <c r="N1850" s="211">
        <v>0</v>
      </c>
      <c r="O1850" s="211">
        <f>IFERROR(
  IF(LOOKUP(2,1/($R$16:$R1850&lt;&gt;""),$R$16:$R1850)="12.2026",
    VLOOKUP(LOOKUP(2,1/($B$16:$B1850&lt;&gt;""),$B$16:$B1850), [1]Лист1!$C$12:$D$1205, 2, 0),
  IF(LOOKUP(2,1/($R$16:$R1850&lt;&gt;""),$R$16:$R1850)="12.2027",
    VLOOKUP(LOOKUP(2,1/($B$16:$B1850&lt;&gt;""),$B$16:$B1850), [1]Лист1!$C$1209:$D$2016, 2, 0),
  IF(LOOKUP(2,1/($R$16:$R1850&lt;&gt;""),$R$16:$R1850)="12.2028",
    VLOOKUP(LOOKUP(2,1/($B$16:$B1850&lt;&gt;""),$B$16:$B1850), [1]Лист1!$C$2020:$D$2907, 2, 0),
  ""))), "")</f>
        <v>42991633</v>
      </c>
      <c r="P1850" s="211">
        <f t="shared" si="588"/>
        <v>7203.9332752438086</v>
      </c>
      <c r="Q1850" s="211">
        <v>9673</v>
      </c>
      <c r="R1850" s="218" t="s">
        <v>563</v>
      </c>
      <c r="S1850" s="32"/>
      <c r="T1850" s="32"/>
      <c r="U1850" s="32"/>
    </row>
    <row r="1851" spans="1:21" s="33" customFormat="1" ht="30" customHeight="1" x14ac:dyDescent="0.25">
      <c r="A1851" s="212">
        <f>IF(B1851&lt;&gt;"",MAX(A$1:A1850)+1,"")</f>
        <v>1673</v>
      </c>
      <c r="B1851" s="223" t="s">
        <v>1568</v>
      </c>
      <c r="C1851" s="212">
        <v>1973</v>
      </c>
      <c r="D1851" s="212" t="s">
        <v>1844</v>
      </c>
      <c r="E1851" s="212" t="s">
        <v>18</v>
      </c>
      <c r="F1851" s="210">
        <v>5</v>
      </c>
      <c r="G1851" s="210">
        <v>6</v>
      </c>
      <c r="H1851" s="211">
        <v>4427.5</v>
      </c>
      <c r="I1851" s="211">
        <v>0</v>
      </c>
      <c r="J1851" s="211">
        <v>4443</v>
      </c>
      <c r="K1851" s="211">
        <f t="shared" si="587"/>
        <v>19558862.5</v>
      </c>
      <c r="L1851" s="211">
        <v>0</v>
      </c>
      <c r="M1851" s="211">
        <v>0</v>
      </c>
      <c r="N1851" s="211">
        <v>0</v>
      </c>
      <c r="O1851" s="211">
        <f>IFERROR(
  IF(LOOKUP(2,1/($R$16:$R1851&lt;&gt;""),$R$16:$R1851)="12.2026",
    VLOOKUP(LOOKUP(2,1/($B$16:$B1851&lt;&gt;""),$B$16:$B1851), [1]Лист1!$C$12:$D$1205, 2, 0),
  IF(LOOKUP(2,1/($R$16:$R1851&lt;&gt;""),$R$16:$R1851)="12.2027",
    VLOOKUP(LOOKUP(2,1/($B$16:$B1851&lt;&gt;""),$B$16:$B1851), [1]Лист1!$C$1209:$D$2016, 2, 0),
  IF(LOOKUP(2,1/($R$16:$R1851&lt;&gt;""),$R$16:$R1851)="12.2028",
    VLOOKUP(LOOKUP(2,1/($B$16:$B1851&lt;&gt;""),$B$16:$B1851), [1]Лист1!$C$2020:$D$2907, 2, 0),
  ""))), "")</f>
        <v>19558862.5</v>
      </c>
      <c r="P1851" s="211">
        <f t="shared" si="588"/>
        <v>4417.5861095426317</v>
      </c>
      <c r="Q1851" s="211">
        <v>9673</v>
      </c>
      <c r="R1851" s="218" t="s">
        <v>563</v>
      </c>
      <c r="S1851" s="32"/>
      <c r="T1851" s="32"/>
      <c r="U1851" s="32"/>
    </row>
    <row r="1852" spans="1:21" s="21" customFormat="1" ht="30" customHeight="1" x14ac:dyDescent="0.25">
      <c r="A1852" s="212">
        <f>IF(B1852&lt;&gt;"",MAX(A$1:A1851)+1,"")</f>
        <v>1674</v>
      </c>
      <c r="B1852" s="223" t="s">
        <v>1569</v>
      </c>
      <c r="C1852" s="213">
        <v>1970</v>
      </c>
      <c r="D1852" s="212" t="s">
        <v>1844</v>
      </c>
      <c r="E1852" s="213" t="s">
        <v>16</v>
      </c>
      <c r="F1852" s="210">
        <v>5</v>
      </c>
      <c r="G1852" s="210">
        <v>4</v>
      </c>
      <c r="H1852" s="211">
        <v>4460.3</v>
      </c>
      <c r="I1852" s="211">
        <v>0</v>
      </c>
      <c r="J1852" s="211">
        <v>2174.5</v>
      </c>
      <c r="K1852" s="211">
        <f t="shared" si="585"/>
        <v>33261074.5</v>
      </c>
      <c r="L1852" s="211">
        <v>0</v>
      </c>
      <c r="M1852" s="211">
        <v>0</v>
      </c>
      <c r="N1852" s="211">
        <v>0</v>
      </c>
      <c r="O1852" s="211">
        <f>IFERROR(
  IF(LOOKUP(2,1/($R$16:$R1852&lt;&gt;""),$R$16:$R1852)="12.2026",
    VLOOKUP(LOOKUP(2,1/($B$16:$B1852&lt;&gt;""),$B$16:$B1852), [1]Лист1!$C$12:$D$1205, 2, 0),
  IF(LOOKUP(2,1/($R$16:$R1852&lt;&gt;""),$R$16:$R1852)="12.2027",
    VLOOKUP(LOOKUP(2,1/($B$16:$B1852&lt;&gt;""),$B$16:$B1852), [1]Лист1!$C$1209:$D$2016, 2, 0),
  IF(LOOKUP(2,1/($R$16:$R1852&lt;&gt;""),$R$16:$R1852)="12.2028",
    VLOOKUP(LOOKUP(2,1/($B$16:$B1852&lt;&gt;""),$B$16:$B1852), [1]Лист1!$C$2020:$D$2907, 2, 0),
  ""))), "")</f>
        <v>33261074.5</v>
      </c>
      <c r="P1852" s="211">
        <f t="shared" si="586"/>
        <v>7457.1384211824316</v>
      </c>
      <c r="Q1852" s="211">
        <v>9673</v>
      </c>
      <c r="R1852" s="218" t="s">
        <v>563</v>
      </c>
      <c r="S1852" s="38"/>
      <c r="T1852" s="20"/>
      <c r="U1852" s="20"/>
    </row>
    <row r="1853" spans="1:21" s="21" customFormat="1" ht="30" customHeight="1" x14ac:dyDescent="0.25">
      <c r="A1853" s="212">
        <f>IF(B1853&lt;&gt;"",MAX(A$1:A1852)+1,"")</f>
        <v>1675</v>
      </c>
      <c r="B1853" s="223" t="s">
        <v>1570</v>
      </c>
      <c r="C1853" s="213">
        <v>1971</v>
      </c>
      <c r="D1853" s="212" t="s">
        <v>1844</v>
      </c>
      <c r="E1853" s="213" t="s">
        <v>18</v>
      </c>
      <c r="F1853" s="210">
        <v>5</v>
      </c>
      <c r="G1853" s="210">
        <v>6</v>
      </c>
      <c r="H1853" s="211">
        <v>5903.1</v>
      </c>
      <c r="I1853" s="211">
        <v>0</v>
      </c>
      <c r="J1853" s="211">
        <v>2992.3</v>
      </c>
      <c r="K1853" s="211">
        <f t="shared" si="585"/>
        <v>37083110.5</v>
      </c>
      <c r="L1853" s="211">
        <v>0</v>
      </c>
      <c r="M1853" s="211">
        <v>0</v>
      </c>
      <c r="N1853" s="211">
        <v>0</v>
      </c>
      <c r="O1853" s="211">
        <f>IFERROR(
  IF(LOOKUP(2,1/($R$16:$R1853&lt;&gt;""),$R$16:$R1853)="12.2026",
    VLOOKUP(LOOKUP(2,1/($B$16:$B1853&lt;&gt;""),$B$16:$B1853), [1]Лист1!$C$12:$D$1205, 2, 0),
  IF(LOOKUP(2,1/($R$16:$R1853&lt;&gt;""),$R$16:$R1853)="12.2027",
    VLOOKUP(LOOKUP(2,1/($B$16:$B1853&lt;&gt;""),$B$16:$B1853), [1]Лист1!$C$1209:$D$2016, 2, 0),
  IF(LOOKUP(2,1/($R$16:$R1853&lt;&gt;""),$R$16:$R1853)="12.2028",
    VLOOKUP(LOOKUP(2,1/($B$16:$B1853&lt;&gt;""),$B$16:$B1853), [1]Лист1!$C$2020:$D$2907, 2, 0),
  ""))), "")</f>
        <v>37083110.5</v>
      </c>
      <c r="P1853" s="211">
        <f t="shared" si="586"/>
        <v>6281.9722688079137</v>
      </c>
      <c r="Q1853" s="211">
        <v>9673</v>
      </c>
      <c r="R1853" s="218" t="s">
        <v>563</v>
      </c>
      <c r="S1853" s="38"/>
      <c r="T1853" s="20"/>
      <c r="U1853" s="20"/>
    </row>
    <row r="1854" spans="1:21" ht="30" customHeight="1" x14ac:dyDescent="0.25">
      <c r="A1854" s="212">
        <f>IF(B1854&lt;&gt;"",MAX(A$1:A1853)+1,"")</f>
        <v>1676</v>
      </c>
      <c r="B1854" s="223" t="s">
        <v>1571</v>
      </c>
      <c r="C1854" s="212">
        <v>1972</v>
      </c>
      <c r="D1854" s="212" t="s">
        <v>1844</v>
      </c>
      <c r="E1854" s="212" t="s">
        <v>18</v>
      </c>
      <c r="F1854" s="210">
        <v>5</v>
      </c>
      <c r="G1854" s="210">
        <v>6</v>
      </c>
      <c r="H1854" s="211">
        <v>4405.0600000000004</v>
      </c>
      <c r="I1854" s="211">
        <v>0</v>
      </c>
      <c r="J1854" s="211">
        <v>3626.6</v>
      </c>
      <c r="K1854" s="211">
        <f t="shared" si="585"/>
        <v>32797170.700000003</v>
      </c>
      <c r="L1854" s="211">
        <v>0</v>
      </c>
      <c r="M1854" s="211">
        <v>0</v>
      </c>
      <c r="N1854" s="211">
        <v>0</v>
      </c>
      <c r="O1854" s="211">
        <f>IFERROR(
  IF(LOOKUP(2,1/($R$16:$R1854&lt;&gt;""),$R$16:$R1854)="12.2026",
    VLOOKUP(LOOKUP(2,1/($B$16:$B1854&lt;&gt;""),$B$16:$B1854), [1]Лист1!$C$12:$D$1205, 2, 0),
  IF(LOOKUP(2,1/($R$16:$R1854&lt;&gt;""),$R$16:$R1854)="12.2027",
    VLOOKUP(LOOKUP(2,1/($B$16:$B1854&lt;&gt;""),$B$16:$B1854), [1]Лист1!$C$1209:$D$2016, 2, 0),
  IF(LOOKUP(2,1/($R$16:$R1854&lt;&gt;""),$R$16:$R1854)="12.2028",
    VLOOKUP(LOOKUP(2,1/($B$16:$B1854&lt;&gt;""),$B$16:$B1854), [1]Лист1!$C$2020:$D$2907, 2, 0),
  ""))), "")</f>
        <v>32797170.700000003</v>
      </c>
      <c r="P1854" s="211">
        <f t="shared" si="586"/>
        <v>7445.340290484125</v>
      </c>
      <c r="Q1854" s="211">
        <v>9673</v>
      </c>
      <c r="R1854" s="218" t="s">
        <v>563</v>
      </c>
    </row>
    <row r="1855" spans="1:21" ht="30" customHeight="1" x14ac:dyDescent="0.25">
      <c r="A1855" s="212">
        <f>IF(B1855&lt;&gt;"",MAX(A$1:A1854)+1,"")</f>
        <v>1677</v>
      </c>
      <c r="B1855" s="193" t="s">
        <v>510</v>
      </c>
      <c r="C1855" s="207">
        <v>1973</v>
      </c>
      <c r="D1855" s="198" t="s">
        <v>1844</v>
      </c>
      <c r="E1855" s="207" t="s">
        <v>16</v>
      </c>
      <c r="F1855" s="189">
        <v>5</v>
      </c>
      <c r="G1855" s="189">
        <v>3</v>
      </c>
      <c r="H1855" s="191">
        <v>11609</v>
      </c>
      <c r="I1855" s="191">
        <v>0</v>
      </c>
      <c r="J1855" s="191">
        <v>11609</v>
      </c>
      <c r="K1855" s="191">
        <f t="shared" si="585"/>
        <v>68751255</v>
      </c>
      <c r="L1855" s="191">
        <v>0</v>
      </c>
      <c r="M1855" s="191">
        <v>0</v>
      </c>
      <c r="N1855" s="191">
        <v>0</v>
      </c>
      <c r="O1855" s="211">
        <f>IFERROR(
  IF(LOOKUP(2,1/($R$16:$R1855&lt;&gt;""),$R$16:$R1855)="12.2026",
    VLOOKUP(LOOKUP(2,1/($B$16:$B1855&lt;&gt;""),$B$16:$B1855), [1]Лист1!$C$12:$D$1205, 2, 0),
  IF(LOOKUP(2,1/($R$16:$R1855&lt;&gt;""),$R$16:$R1855)="12.2027",
    VLOOKUP(LOOKUP(2,1/($B$16:$B1855&lt;&gt;""),$B$16:$B1855), [1]Лист1!$C$1209:$D$2016, 2, 0),
  IF(LOOKUP(2,1/($R$16:$R1855&lt;&gt;""),$R$16:$R1855)="12.2028",
    VLOOKUP(LOOKUP(2,1/($B$16:$B1855&lt;&gt;""),$B$16:$B1855), [1]Лист1!$C$2020:$D$2907, 2, 0),
  ""))), "")</f>
        <v>68751255</v>
      </c>
      <c r="P1855" s="191">
        <f t="shared" si="586"/>
        <v>5922.2374881557416</v>
      </c>
      <c r="Q1855" s="191">
        <v>9673</v>
      </c>
      <c r="R1855" s="101" t="s">
        <v>563</v>
      </c>
      <c r="S1855" s="48"/>
    </row>
    <row r="1856" spans="1:21" s="112" customFormat="1" ht="30" customHeight="1" x14ac:dyDescent="0.25">
      <c r="A1856" s="212">
        <f>IF(B1856&lt;&gt;"",MAX(A$1:A1855)+1,"")</f>
        <v>1678</v>
      </c>
      <c r="B1856" s="223" t="s">
        <v>2185</v>
      </c>
      <c r="C1856" s="210">
        <v>1996</v>
      </c>
      <c r="D1856" s="212" t="s">
        <v>1844</v>
      </c>
      <c r="E1856" s="210" t="s">
        <v>16</v>
      </c>
      <c r="F1856" s="210">
        <v>12</v>
      </c>
      <c r="G1856" s="210">
        <v>1</v>
      </c>
      <c r="H1856" s="211">
        <v>4287.37</v>
      </c>
      <c r="I1856" s="211">
        <v>0</v>
      </c>
      <c r="J1856" s="211">
        <v>3656.27</v>
      </c>
      <c r="K1856" s="211">
        <f t="shared" si="585"/>
        <v>7270000</v>
      </c>
      <c r="L1856" s="211">
        <v>0</v>
      </c>
      <c r="M1856" s="211">
        <v>0</v>
      </c>
      <c r="N1856" s="211">
        <v>0</v>
      </c>
      <c r="O1856" s="211">
        <f>IFERROR(
  IF(LOOKUP(2,1/($R$16:$R1856&lt;&gt;""),$R$16:$R1856)="12.2026",
    VLOOKUP(LOOKUP(2,1/($B$16:$B1856&lt;&gt;""),$B$16:$B1856), [1]Лист1!$C$12:$D$1205, 2, 0),
  IF(LOOKUP(2,1/($R$16:$R1856&lt;&gt;""),$R$16:$R1856)="12.2027",
    VLOOKUP(LOOKUP(2,1/($B$16:$B1856&lt;&gt;""),$B$16:$B1856), [1]Лист1!$C$1209:$D$2016, 2, 0),
  IF(LOOKUP(2,1/($R$16:$R1856&lt;&gt;""),$R$16:$R1856)="12.2028",
    VLOOKUP(LOOKUP(2,1/($B$16:$B1856&lt;&gt;""),$B$16:$B1856), [1]Лист1!$C$2020:$D$2907, 2, 0),
  ""))), "")</f>
        <v>7270000</v>
      </c>
      <c r="P1856" s="211">
        <f t="shared" si="586"/>
        <v>1695.6782363080397</v>
      </c>
      <c r="Q1856" s="211">
        <v>9673</v>
      </c>
      <c r="R1856" s="30" t="s">
        <v>565</v>
      </c>
    </row>
    <row r="1857" spans="1:21" s="21" customFormat="1" ht="30" customHeight="1" x14ac:dyDescent="0.25">
      <c r="A1857" s="212">
        <f>IF(B1857&lt;&gt;"",MAX(A$1:A1856)+1,"")</f>
        <v>1679</v>
      </c>
      <c r="B1857" s="223" t="s">
        <v>1572</v>
      </c>
      <c r="C1857" s="210">
        <v>1972</v>
      </c>
      <c r="D1857" s="212" t="s">
        <v>1844</v>
      </c>
      <c r="E1857" s="213" t="s">
        <v>16</v>
      </c>
      <c r="F1857" s="210">
        <v>5</v>
      </c>
      <c r="G1857" s="210">
        <v>6</v>
      </c>
      <c r="H1857" s="211">
        <v>6153.99</v>
      </c>
      <c r="I1857" s="211">
        <v>0</v>
      </c>
      <c r="J1857" s="211">
        <v>4499.1000000000004</v>
      </c>
      <c r="K1857" s="211">
        <f t="shared" si="585"/>
        <v>44880558.049999997</v>
      </c>
      <c r="L1857" s="211">
        <v>0</v>
      </c>
      <c r="M1857" s="211">
        <v>0</v>
      </c>
      <c r="N1857" s="211">
        <v>0</v>
      </c>
      <c r="O1857" s="211">
        <f>IFERROR(
  IF(LOOKUP(2,1/($R$16:$R1857&lt;&gt;""),$R$16:$R1857)="12.2026",
    VLOOKUP(LOOKUP(2,1/($B$16:$B1857&lt;&gt;""),$B$16:$B1857), [1]Лист1!$C$12:$D$1205, 2, 0),
  IF(LOOKUP(2,1/($R$16:$R1857&lt;&gt;""),$R$16:$R1857)="12.2027",
    VLOOKUP(LOOKUP(2,1/($B$16:$B1857&lt;&gt;""),$B$16:$B1857), [1]Лист1!$C$1209:$D$2016, 2, 0),
  IF(LOOKUP(2,1/($R$16:$R1857&lt;&gt;""),$R$16:$R1857)="12.2028",
    VLOOKUP(LOOKUP(2,1/($B$16:$B1857&lt;&gt;""),$B$16:$B1857), [1]Лист1!$C$2020:$D$2907, 2, 0),
  ""))), "")</f>
        <v>44880558.049999997</v>
      </c>
      <c r="P1857" s="211">
        <f t="shared" si="586"/>
        <v>7292.9202111150653</v>
      </c>
      <c r="Q1857" s="211">
        <v>9673</v>
      </c>
      <c r="R1857" s="218" t="s">
        <v>563</v>
      </c>
      <c r="S1857" s="38"/>
      <c r="T1857" s="20"/>
      <c r="U1857" s="20"/>
    </row>
    <row r="1858" spans="1:21" s="21" customFormat="1" ht="30" customHeight="1" x14ac:dyDescent="0.25">
      <c r="A1858" s="212">
        <f>IF(B1858&lt;&gt;"",MAX(A$1:A1857)+1,"")</f>
        <v>1680</v>
      </c>
      <c r="B1858" s="223" t="s">
        <v>1573</v>
      </c>
      <c r="C1858" s="210">
        <v>1973</v>
      </c>
      <c r="D1858" s="212" t="s">
        <v>1844</v>
      </c>
      <c r="E1858" s="213" t="s">
        <v>16</v>
      </c>
      <c r="F1858" s="210">
        <v>5</v>
      </c>
      <c r="G1858" s="210">
        <v>6</v>
      </c>
      <c r="H1858" s="211">
        <v>6240.1</v>
      </c>
      <c r="I1858" s="211">
        <v>0</v>
      </c>
      <c r="J1858" s="211">
        <v>3086</v>
      </c>
      <c r="K1858" s="211">
        <f t="shared" si="585"/>
        <v>45308691.5</v>
      </c>
      <c r="L1858" s="211">
        <v>0</v>
      </c>
      <c r="M1858" s="211">
        <v>0</v>
      </c>
      <c r="N1858" s="211">
        <v>0</v>
      </c>
      <c r="O1858" s="211">
        <f>IFERROR(
  IF(LOOKUP(2,1/($R$16:$R1858&lt;&gt;""),$R$16:$R1858)="12.2026",
    VLOOKUP(LOOKUP(2,1/($B$16:$B1858&lt;&gt;""),$B$16:$B1858), [1]Лист1!$C$12:$D$1205, 2, 0),
  IF(LOOKUP(2,1/($R$16:$R1858&lt;&gt;""),$R$16:$R1858)="12.2027",
    VLOOKUP(LOOKUP(2,1/($B$16:$B1858&lt;&gt;""),$B$16:$B1858), [1]Лист1!$C$1209:$D$2016, 2, 0),
  IF(LOOKUP(2,1/($R$16:$R1858&lt;&gt;""),$R$16:$R1858)="12.2028",
    VLOOKUP(LOOKUP(2,1/($B$16:$B1858&lt;&gt;""),$B$16:$B1858), [1]Лист1!$C$2020:$D$2907, 2, 0),
  ""))), "")</f>
        <v>45308691.5</v>
      </c>
      <c r="P1858" s="211">
        <f t="shared" si="586"/>
        <v>7260.8918927581281</v>
      </c>
      <c r="Q1858" s="211">
        <v>9673</v>
      </c>
      <c r="R1858" s="218" t="s">
        <v>563</v>
      </c>
      <c r="S1858" s="38"/>
      <c r="T1858" s="20"/>
      <c r="U1858" s="20"/>
    </row>
    <row r="1859" spans="1:21" s="21" customFormat="1" ht="30" customHeight="1" x14ac:dyDescent="0.25">
      <c r="A1859" s="212">
        <f>IF(B1859&lt;&gt;"",MAX(A$1:A1858)+1,"")</f>
        <v>1681</v>
      </c>
      <c r="B1859" s="223" t="s">
        <v>1574</v>
      </c>
      <c r="C1859" s="210">
        <v>1971</v>
      </c>
      <c r="D1859" s="212" t="s">
        <v>1844</v>
      </c>
      <c r="E1859" s="213" t="s">
        <v>16</v>
      </c>
      <c r="F1859" s="210">
        <v>5</v>
      </c>
      <c r="G1859" s="210">
        <v>6</v>
      </c>
      <c r="H1859" s="211">
        <v>6171.34</v>
      </c>
      <c r="I1859" s="211">
        <v>0</v>
      </c>
      <c r="J1859" s="211">
        <v>3061.1</v>
      </c>
      <c r="K1859" s="211">
        <f t="shared" si="585"/>
        <v>45011459.299999997</v>
      </c>
      <c r="L1859" s="211">
        <v>0</v>
      </c>
      <c r="M1859" s="211">
        <v>0</v>
      </c>
      <c r="N1859" s="211">
        <v>0</v>
      </c>
      <c r="O1859" s="211">
        <f>IFERROR(
  IF(LOOKUP(2,1/($R$16:$R1859&lt;&gt;""),$R$16:$R1859)="12.2026",
    VLOOKUP(LOOKUP(2,1/($B$16:$B1859&lt;&gt;""),$B$16:$B1859), [1]Лист1!$C$12:$D$1205, 2, 0),
  IF(LOOKUP(2,1/($R$16:$R1859&lt;&gt;""),$R$16:$R1859)="12.2027",
    VLOOKUP(LOOKUP(2,1/($B$16:$B1859&lt;&gt;""),$B$16:$B1859), [1]Лист1!$C$1209:$D$2016, 2, 0),
  IF(LOOKUP(2,1/($R$16:$R1859&lt;&gt;""),$R$16:$R1859)="12.2028",
    VLOOKUP(LOOKUP(2,1/($B$16:$B1859&lt;&gt;""),$B$16:$B1859), [1]Лист1!$C$2020:$D$2907, 2, 0),
  ""))), "")</f>
        <v>45011459.299999997</v>
      </c>
      <c r="P1859" s="211">
        <f t="shared" si="586"/>
        <v>7293.6281747562107</v>
      </c>
      <c r="Q1859" s="211">
        <v>9673</v>
      </c>
      <c r="R1859" s="218" t="s">
        <v>563</v>
      </c>
      <c r="S1859" s="38"/>
      <c r="T1859" s="20"/>
      <c r="U1859" s="20"/>
    </row>
    <row r="1860" spans="1:21" ht="30" customHeight="1" x14ac:dyDescent="0.25">
      <c r="A1860" s="212">
        <f>IF(B1860&lt;&gt;"",MAX(A$1:A1859)+1,"")</f>
        <v>1682</v>
      </c>
      <c r="B1860" s="223" t="s">
        <v>2186</v>
      </c>
      <c r="C1860" s="210" t="s">
        <v>2333</v>
      </c>
      <c r="D1860" s="212" t="s">
        <v>1844</v>
      </c>
      <c r="E1860" s="210" t="s">
        <v>16</v>
      </c>
      <c r="F1860" s="210">
        <v>10</v>
      </c>
      <c r="G1860" s="210">
        <v>4</v>
      </c>
      <c r="H1860" s="211">
        <v>10593.9</v>
      </c>
      <c r="I1860" s="211">
        <v>45.6</v>
      </c>
      <c r="J1860" s="211">
        <v>8547.2999999999993</v>
      </c>
      <c r="K1860" s="211">
        <f t="shared" si="585"/>
        <v>14340000</v>
      </c>
      <c r="L1860" s="211">
        <v>0</v>
      </c>
      <c r="M1860" s="211">
        <v>0</v>
      </c>
      <c r="N1860" s="211">
        <v>0</v>
      </c>
      <c r="O1860" s="211">
        <f>IFERROR(
  IF(LOOKUP(2,1/($R$16:$R1860&lt;&gt;""),$R$16:$R1860)="12.2026",
    VLOOKUP(LOOKUP(2,1/($B$16:$B1860&lt;&gt;""),$B$16:$B1860), [1]Лист1!$C$12:$D$1205, 2, 0),
  IF(LOOKUP(2,1/($R$16:$R1860&lt;&gt;""),$R$16:$R1860)="12.2027",
    VLOOKUP(LOOKUP(2,1/($B$16:$B1860&lt;&gt;""),$B$16:$B1860), [1]Лист1!$C$1209:$D$2016, 2, 0),
  IF(LOOKUP(2,1/($R$16:$R1860&lt;&gt;""),$R$16:$R1860)="12.2028",
    VLOOKUP(LOOKUP(2,1/($B$16:$B1860&lt;&gt;""),$B$16:$B1860), [1]Лист1!$C$2020:$D$2907, 2, 0),
  ""))), "")</f>
        <v>14340000</v>
      </c>
      <c r="P1860" s="211">
        <f t="shared" si="586"/>
        <v>1353.6091524367796</v>
      </c>
      <c r="Q1860" s="211">
        <v>9673</v>
      </c>
      <c r="R1860" s="30" t="s">
        <v>565</v>
      </c>
    </row>
    <row r="1861" spans="1:21" ht="30" customHeight="1" x14ac:dyDescent="0.25">
      <c r="A1861" s="212">
        <f>IF(B1861&lt;&gt;"",MAX(A$1:A1860)+1,"")</f>
        <v>1683</v>
      </c>
      <c r="B1861" s="223" t="s">
        <v>2435</v>
      </c>
      <c r="C1861" s="212">
        <v>1978</v>
      </c>
      <c r="D1861" s="212" t="s">
        <v>1844</v>
      </c>
      <c r="E1861" s="213" t="s">
        <v>16</v>
      </c>
      <c r="F1861" s="163">
        <v>5</v>
      </c>
      <c r="G1861" s="163">
        <v>4</v>
      </c>
      <c r="H1861" s="164">
        <v>4350.29</v>
      </c>
      <c r="I1861" s="164">
        <v>110.5</v>
      </c>
      <c r="J1861" s="237">
        <v>3260.51</v>
      </c>
      <c r="K1861" s="211">
        <f t="shared" si="585"/>
        <v>21237013.829999998</v>
      </c>
      <c r="L1861" s="211">
        <v>0</v>
      </c>
      <c r="M1861" s="211">
        <v>0</v>
      </c>
      <c r="N1861" s="211">
        <v>0</v>
      </c>
      <c r="O1861" s="211">
        <f>IFERROR(
  IF(LOOKUP(2,1/($R$16:$R1861&lt;&gt;""),$R$16:$R1861)="12.2026",
    VLOOKUP(LOOKUP(2,1/($B$16:$B1861&lt;&gt;""),$B$16:$B1861), [1]Лист1!$C$12:$D$1205, 2, 0),
  IF(LOOKUP(2,1/($R$16:$R1861&lt;&gt;""),$R$16:$R1861)="12.2027",
    VLOOKUP(LOOKUP(2,1/($B$16:$B1861&lt;&gt;""),$B$16:$B1861), [1]Лист1!$C$1209:$D$2016, 2, 0),
  IF(LOOKUP(2,1/($R$16:$R1861&lt;&gt;""),$R$16:$R1861)="12.2028",
    VLOOKUP(LOOKUP(2,1/($B$16:$B1861&lt;&gt;""),$B$16:$B1861), [1]Лист1!$C$2020:$D$2907, 2, 0),
  ""))), "")</f>
        <v>21237013.829999998</v>
      </c>
      <c r="P1861" s="211">
        <f t="shared" si="586"/>
        <v>4881.7466950479156</v>
      </c>
      <c r="Q1861" s="237">
        <v>9673</v>
      </c>
      <c r="R1861" s="30" t="s">
        <v>564</v>
      </c>
      <c r="S1861" s="49"/>
      <c r="T1861" s="49"/>
      <c r="U1861" s="49"/>
    </row>
    <row r="1862" spans="1:21" s="138" customFormat="1" ht="30" customHeight="1" x14ac:dyDescent="0.25">
      <c r="A1862" s="285">
        <f>IF(B1862&lt;&gt;"",MAX(A$1:A1861)+1,"")</f>
        <v>1684</v>
      </c>
      <c r="B1862" s="283" t="s">
        <v>2552</v>
      </c>
      <c r="C1862" s="287">
        <v>1960</v>
      </c>
      <c r="D1862" s="285" t="s">
        <v>1844</v>
      </c>
      <c r="E1862" s="285" t="s">
        <v>16</v>
      </c>
      <c r="F1862" s="288">
        <v>2</v>
      </c>
      <c r="G1862" s="288">
        <v>2</v>
      </c>
      <c r="H1862" s="29">
        <v>992.4</v>
      </c>
      <c r="I1862" s="29">
        <v>0</v>
      </c>
      <c r="J1862" s="289">
        <v>561.4</v>
      </c>
      <c r="K1862" s="282">
        <f t="shared" ref="K1862:K1868" si="589">SUM(L1862:O1862)</f>
        <v>5364057.2</v>
      </c>
      <c r="L1862" s="282">
        <v>0</v>
      </c>
      <c r="M1862" s="282">
        <v>0</v>
      </c>
      <c r="N1862" s="282">
        <v>0</v>
      </c>
      <c r="O1862" s="282">
        <f>IFERROR(
  IF(LOOKUP(2,1/($R$16:$R1862&lt;&gt;""),$R$16:$R1862)="12.2026",
    VLOOKUP(LOOKUP(2,1/($B$16:$B1862&lt;&gt;""),$B$16:$B1862), [1]Лист1!$C$12:$D$1205, 2, 0),
  IF(LOOKUP(2,1/($R$16:$R1862&lt;&gt;""),$R$16:$R1862)="12.2027",
    VLOOKUP(LOOKUP(2,1/($B$16:$B1862&lt;&gt;""),$B$16:$B1862), [1]Лист1!$C$1209:$D$2016, 2, 0),
  IF(LOOKUP(2,1/($R$16:$R1862&lt;&gt;""),$R$16:$R1862)="12.2028",
    VLOOKUP(LOOKUP(2,1/($B$16:$B1862&lt;&gt;""),$B$16:$B1862), [1]Лист1!$C$2020:$D$2907, 2, 0),
  ""))), "")</f>
        <v>5364057.2</v>
      </c>
      <c r="P1862" s="282">
        <f t="shared" ref="P1862:P1869" si="590">K1862/H1862</f>
        <v>5405.1362353889563</v>
      </c>
      <c r="Q1862" s="282">
        <v>9673</v>
      </c>
      <c r="R1862" s="30" t="s">
        <v>563</v>
      </c>
      <c r="S1862" s="137"/>
      <c r="T1862" s="137"/>
      <c r="U1862" s="137"/>
    </row>
    <row r="1863" spans="1:21" ht="30" customHeight="1" x14ac:dyDescent="0.25">
      <c r="A1863" s="254">
        <f>IF(B1863&lt;&gt;"",MAX(A$1:A1862)+1,"")</f>
        <v>1685</v>
      </c>
      <c r="B1863" s="272" t="s">
        <v>523</v>
      </c>
      <c r="C1863" s="286">
        <v>1946</v>
      </c>
      <c r="D1863" s="259" t="s">
        <v>1844</v>
      </c>
      <c r="E1863" s="259" t="s">
        <v>16</v>
      </c>
      <c r="F1863" s="262">
        <v>5</v>
      </c>
      <c r="G1863" s="262">
        <v>4</v>
      </c>
      <c r="H1863" s="263">
        <v>1279.8</v>
      </c>
      <c r="I1863" s="263">
        <v>263.5</v>
      </c>
      <c r="J1863" s="263">
        <v>624</v>
      </c>
      <c r="K1863" s="256">
        <f t="shared" si="589"/>
        <v>3673113.8</v>
      </c>
      <c r="L1863" s="256">
        <v>0</v>
      </c>
      <c r="M1863" s="256">
        <v>0</v>
      </c>
      <c r="N1863" s="256">
        <v>0</v>
      </c>
      <c r="O1863" s="256">
        <f>IFERROR(
  IF(LOOKUP(2,1/($R$16:$R1863&lt;&gt;""),$R$16:$R1863)="12.2026",
    VLOOKUP(LOOKUP(2,1/($B$16:$B1863&lt;&gt;""),$B$16:$B1863), [1]Лист1!$C$12:$D$1205, 2, 0),
  IF(LOOKUP(2,1/($R$16:$R1863&lt;&gt;""),$R$16:$R1863)="12.2027",
    VLOOKUP(LOOKUP(2,1/($B$16:$B1863&lt;&gt;""),$B$16:$B1863), [1]Лист1!$C$1209:$D$2016, 2, 0),
  IF(LOOKUP(2,1/($R$16:$R1863&lt;&gt;""),$R$16:$R1863)="12.2028",
    VLOOKUP(LOOKUP(2,1/($B$16:$B1863&lt;&gt;""),$B$16:$B1863), [1]Лист1!$C$2020:$D$2907, 2, 0),
  ""))), "")</f>
        <v>3673113.8</v>
      </c>
      <c r="P1863" s="256">
        <f t="shared" si="590"/>
        <v>2870.0686044694485</v>
      </c>
      <c r="Q1863" s="256">
        <v>9673</v>
      </c>
      <c r="R1863" s="188" t="s">
        <v>564</v>
      </c>
      <c r="S1863" s="49"/>
      <c r="T1863" s="49"/>
      <c r="U1863" s="49"/>
    </row>
    <row r="1864" spans="1:21" s="21" customFormat="1" ht="30" customHeight="1" x14ac:dyDescent="0.25">
      <c r="A1864" s="212">
        <f>IF(B1864&lt;&gt;"",MAX(A$1:A1863)+1,"")</f>
        <v>1686</v>
      </c>
      <c r="B1864" s="223" t="s">
        <v>485</v>
      </c>
      <c r="C1864" s="213">
        <v>1973</v>
      </c>
      <c r="D1864" s="212" t="s">
        <v>1844</v>
      </c>
      <c r="E1864" s="213" t="s">
        <v>16</v>
      </c>
      <c r="F1864" s="210">
        <v>4</v>
      </c>
      <c r="G1864" s="210">
        <v>3</v>
      </c>
      <c r="H1864" s="211">
        <v>1697.3</v>
      </c>
      <c r="I1864" s="211">
        <v>238.4</v>
      </c>
      <c r="J1864" s="211">
        <v>803.3</v>
      </c>
      <c r="K1864" s="211">
        <f t="shared" si="589"/>
        <v>11123083.5</v>
      </c>
      <c r="L1864" s="211">
        <v>0</v>
      </c>
      <c r="M1864" s="211">
        <v>0</v>
      </c>
      <c r="N1864" s="211">
        <v>0</v>
      </c>
      <c r="O1864" s="211">
        <f>IFERROR(
  IF(LOOKUP(2,1/($R$16:$R1864&lt;&gt;""),$R$16:$R1864)="12.2026",
    VLOOKUP(LOOKUP(2,1/($B$16:$B1864&lt;&gt;""),$B$16:$B1864), [1]Лист1!$C$12:$D$1205, 2, 0),
  IF(LOOKUP(2,1/($R$16:$R1864&lt;&gt;""),$R$16:$R1864)="12.2027",
    VLOOKUP(LOOKUP(2,1/($B$16:$B1864&lt;&gt;""),$B$16:$B1864), [1]Лист1!$C$1209:$D$2016, 2, 0),
  IF(LOOKUP(2,1/($R$16:$R1864&lt;&gt;""),$R$16:$R1864)="12.2028",
    VLOOKUP(LOOKUP(2,1/($B$16:$B1864&lt;&gt;""),$B$16:$B1864), [1]Лист1!$C$2020:$D$2907, 2, 0),
  ""))), "")</f>
        <v>11123083.5</v>
      </c>
      <c r="P1864" s="211">
        <f t="shared" si="590"/>
        <v>6553.3986331231954</v>
      </c>
      <c r="Q1864" s="211">
        <v>9673</v>
      </c>
      <c r="R1864" s="218" t="s">
        <v>563</v>
      </c>
      <c r="S1864" s="38"/>
      <c r="T1864" s="20"/>
      <c r="U1864" s="20"/>
    </row>
    <row r="1865" spans="1:21" ht="30" customHeight="1" x14ac:dyDescent="0.25">
      <c r="A1865" s="212">
        <f>IF(B1865&lt;&gt;"",MAX(A$1:A1864)+1,"")</f>
        <v>1687</v>
      </c>
      <c r="B1865" s="223" t="s">
        <v>1249</v>
      </c>
      <c r="C1865" s="213">
        <v>1917</v>
      </c>
      <c r="D1865" s="212" t="s">
        <v>1844</v>
      </c>
      <c r="E1865" s="213" t="s">
        <v>16</v>
      </c>
      <c r="F1865" s="210">
        <v>4</v>
      </c>
      <c r="G1865" s="210">
        <v>2</v>
      </c>
      <c r="H1865" s="211">
        <v>1421.89</v>
      </c>
      <c r="I1865" s="211">
        <v>0</v>
      </c>
      <c r="J1865" s="211">
        <v>812.79</v>
      </c>
      <c r="K1865" s="211">
        <f t="shared" si="589"/>
        <v>18854.3</v>
      </c>
      <c r="L1865" s="211">
        <v>0</v>
      </c>
      <c r="M1865" s="211">
        <v>0</v>
      </c>
      <c r="N1865" s="211">
        <v>0</v>
      </c>
      <c r="O1865" s="211">
        <f>IFERROR(
  IF(LOOKUP(2,1/($R$16:$R1865&lt;&gt;""),$R$16:$R1865)="12.2026",
    VLOOKUP(LOOKUP(2,1/($B$16:$B1865&lt;&gt;""),$B$16:$B1865), [1]Лист1!$C$12:$D$1205, 2, 0),
  IF(LOOKUP(2,1/($R$16:$R1865&lt;&gt;""),$R$16:$R1865)="12.2027",
    VLOOKUP(LOOKUP(2,1/($B$16:$B1865&lt;&gt;""),$B$16:$B1865), [1]Лист1!$C$1209:$D$2016, 2, 0),
  IF(LOOKUP(2,1/($R$16:$R1865&lt;&gt;""),$R$16:$R1865)="12.2028",
    VLOOKUP(LOOKUP(2,1/($B$16:$B1865&lt;&gt;""),$B$16:$B1865), [1]Лист1!$C$2020:$D$2907, 2, 0),
  ""))), "")</f>
        <v>18854.3</v>
      </c>
      <c r="P1865" s="211">
        <f t="shared" si="590"/>
        <v>13.26002714696636</v>
      </c>
      <c r="Q1865" s="211">
        <v>9673</v>
      </c>
      <c r="R1865" s="218" t="s">
        <v>565</v>
      </c>
    </row>
    <row r="1866" spans="1:21" s="21" customFormat="1" ht="30" customHeight="1" x14ac:dyDescent="0.25">
      <c r="A1866" s="212">
        <f>IF(B1866&lt;&gt;"",MAX(A$1:A1865)+1,"")</f>
        <v>1688</v>
      </c>
      <c r="B1866" s="223" t="s">
        <v>1250</v>
      </c>
      <c r="C1866" s="56">
        <v>1960</v>
      </c>
      <c r="D1866" s="212" t="s">
        <v>1844</v>
      </c>
      <c r="E1866" s="213" t="s">
        <v>16</v>
      </c>
      <c r="F1866" s="210">
        <v>2</v>
      </c>
      <c r="G1866" s="210">
        <v>1</v>
      </c>
      <c r="H1866" s="211">
        <v>464.7</v>
      </c>
      <c r="I1866" s="211">
        <v>0</v>
      </c>
      <c r="J1866" s="211">
        <v>277.10000000000002</v>
      </c>
      <c r="K1866" s="211">
        <f t="shared" si="589"/>
        <v>15064.14</v>
      </c>
      <c r="L1866" s="211">
        <v>0</v>
      </c>
      <c r="M1866" s="211">
        <v>0</v>
      </c>
      <c r="N1866" s="211">
        <v>0</v>
      </c>
      <c r="O1866" s="211">
        <f>IFERROR(
  IF(LOOKUP(2,1/($R$16:$R1866&lt;&gt;""),$R$16:$R1866)="12.2026",
    VLOOKUP(LOOKUP(2,1/($B$16:$B1866&lt;&gt;""),$B$16:$B1866), [1]Лист1!$C$12:$D$1205, 2, 0),
  IF(LOOKUP(2,1/($R$16:$R1866&lt;&gt;""),$R$16:$R1866)="12.2027",
    VLOOKUP(LOOKUP(2,1/($B$16:$B1866&lt;&gt;""),$B$16:$B1866), [1]Лист1!$C$1209:$D$2016, 2, 0),
  IF(LOOKUP(2,1/($R$16:$R1866&lt;&gt;""),$R$16:$R1866)="12.2028",
    VLOOKUP(LOOKUP(2,1/($B$16:$B1866&lt;&gt;""),$B$16:$B1866), [1]Лист1!$C$2020:$D$2907, 2, 0),
  ""))), "")</f>
        <v>15064.14</v>
      </c>
      <c r="P1866" s="211">
        <f t="shared" si="590"/>
        <v>32.416914138153651</v>
      </c>
      <c r="Q1866" s="211">
        <v>9673</v>
      </c>
      <c r="R1866" s="218" t="s">
        <v>565</v>
      </c>
      <c r="S1866" s="38"/>
      <c r="T1866" s="20"/>
      <c r="U1866" s="20"/>
    </row>
    <row r="1867" spans="1:21" s="21" customFormat="1" ht="30" customHeight="1" x14ac:dyDescent="0.25">
      <c r="A1867" s="212">
        <f>IF(B1867&lt;&gt;"",MAX(A$1:A1866)+1,"")</f>
        <v>1689</v>
      </c>
      <c r="B1867" s="223" t="s">
        <v>1251</v>
      </c>
      <c r="C1867" s="56">
        <v>1960</v>
      </c>
      <c r="D1867" s="212" t="s">
        <v>1844</v>
      </c>
      <c r="E1867" s="213" t="s">
        <v>16</v>
      </c>
      <c r="F1867" s="210">
        <v>2</v>
      </c>
      <c r="G1867" s="210">
        <v>1</v>
      </c>
      <c r="H1867" s="211">
        <v>491.8</v>
      </c>
      <c r="I1867" s="211">
        <v>0</v>
      </c>
      <c r="J1867" s="211">
        <v>273.8</v>
      </c>
      <c r="K1867" s="211">
        <f t="shared" si="589"/>
        <v>15064.14</v>
      </c>
      <c r="L1867" s="211">
        <v>0</v>
      </c>
      <c r="M1867" s="211">
        <v>0</v>
      </c>
      <c r="N1867" s="211">
        <v>0</v>
      </c>
      <c r="O1867" s="211">
        <f>IFERROR(
  IF(LOOKUP(2,1/($R$16:$R1867&lt;&gt;""),$R$16:$R1867)="12.2026",
    VLOOKUP(LOOKUP(2,1/($B$16:$B1867&lt;&gt;""),$B$16:$B1867), [1]Лист1!$C$12:$D$1205, 2, 0),
  IF(LOOKUP(2,1/($R$16:$R1867&lt;&gt;""),$R$16:$R1867)="12.2027",
    VLOOKUP(LOOKUP(2,1/($B$16:$B1867&lt;&gt;""),$B$16:$B1867), [1]Лист1!$C$1209:$D$2016, 2, 0),
  IF(LOOKUP(2,1/($R$16:$R1867&lt;&gt;""),$R$16:$R1867)="12.2028",
    VLOOKUP(LOOKUP(2,1/($B$16:$B1867&lt;&gt;""),$B$16:$B1867), [1]Лист1!$C$2020:$D$2907, 2, 0),
  ""))), "")</f>
        <v>15064.14</v>
      </c>
      <c r="P1867" s="211">
        <f t="shared" si="590"/>
        <v>30.630622204148025</v>
      </c>
      <c r="Q1867" s="211">
        <v>9673</v>
      </c>
      <c r="R1867" s="218" t="s">
        <v>565</v>
      </c>
      <c r="S1867" s="38"/>
      <c r="T1867" s="20"/>
      <c r="U1867" s="20"/>
    </row>
    <row r="1868" spans="1:21" ht="30" customHeight="1" x14ac:dyDescent="0.25">
      <c r="A1868" s="212">
        <f>IF(B1868&lt;&gt;"",MAX(A$1:A1867)+1,"")</f>
        <v>1690</v>
      </c>
      <c r="B1868" s="223" t="s">
        <v>262</v>
      </c>
      <c r="C1868" s="213">
        <v>1963</v>
      </c>
      <c r="D1868" s="212" t="s">
        <v>1844</v>
      </c>
      <c r="E1868" s="213" t="s">
        <v>16</v>
      </c>
      <c r="F1868" s="210">
        <v>2</v>
      </c>
      <c r="G1868" s="210">
        <v>1</v>
      </c>
      <c r="H1868" s="211">
        <v>491.99</v>
      </c>
      <c r="I1868" s="211">
        <v>0</v>
      </c>
      <c r="J1868" s="211">
        <v>275.99</v>
      </c>
      <c r="K1868" s="211">
        <f t="shared" si="589"/>
        <v>2718163.69</v>
      </c>
      <c r="L1868" s="211">
        <v>0</v>
      </c>
      <c r="M1868" s="211">
        <v>0</v>
      </c>
      <c r="N1868" s="211">
        <v>0</v>
      </c>
      <c r="O1868" s="211">
        <f>IFERROR(
  IF(LOOKUP(2,1/($R$16:$R1868&lt;&gt;""),$R$16:$R1868)="12.2026",
    VLOOKUP(LOOKUP(2,1/($B$16:$B1868&lt;&gt;""),$B$16:$B1868), [1]Лист1!$C$12:$D$1205, 2, 0),
  IF(LOOKUP(2,1/($R$16:$R1868&lt;&gt;""),$R$16:$R1868)="12.2027",
    VLOOKUP(LOOKUP(2,1/($B$16:$B1868&lt;&gt;""),$B$16:$B1868), [1]Лист1!$C$1209:$D$2016, 2, 0),
  IF(LOOKUP(2,1/($R$16:$R1868&lt;&gt;""),$R$16:$R1868)="12.2028",
    VLOOKUP(LOOKUP(2,1/($B$16:$B1868&lt;&gt;""),$B$16:$B1868), [1]Лист1!$C$2020:$D$2907, 2, 0),
  ""))), "")</f>
        <v>2718163.69</v>
      </c>
      <c r="P1868" s="211">
        <f t="shared" si="590"/>
        <v>5524.8352405536698</v>
      </c>
      <c r="Q1868" s="211">
        <v>9673</v>
      </c>
      <c r="R1868" s="218" t="s">
        <v>564</v>
      </c>
      <c r="S1868" s="49"/>
      <c r="T1868" s="49"/>
      <c r="U1868" s="49"/>
    </row>
    <row r="1869" spans="1:21" s="21" customFormat="1" ht="30" customHeight="1" x14ac:dyDescent="0.25">
      <c r="A1869" s="309">
        <f>IF(B1869&lt;&gt;"",MAX(A$1:A1868)+1,"")</f>
        <v>1691</v>
      </c>
      <c r="B1869" s="317" t="s">
        <v>263</v>
      </c>
      <c r="C1869" s="313">
        <v>1963</v>
      </c>
      <c r="D1869" s="309" t="s">
        <v>1844</v>
      </c>
      <c r="E1869" s="313" t="s">
        <v>16</v>
      </c>
      <c r="F1869" s="307">
        <v>2</v>
      </c>
      <c r="G1869" s="307">
        <v>1</v>
      </c>
      <c r="H1869" s="311">
        <v>280.37</v>
      </c>
      <c r="I1869" s="311">
        <v>83.1</v>
      </c>
      <c r="J1869" s="311">
        <v>188.9</v>
      </c>
      <c r="K1869" s="211">
        <f t="shared" ref="K1869:K1870" si="591">SUM(L1869:O1869)</f>
        <v>1335356</v>
      </c>
      <c r="L1869" s="211">
        <v>0</v>
      </c>
      <c r="M1869" s="211">
        <v>0</v>
      </c>
      <c r="N1869" s="211">
        <v>0</v>
      </c>
      <c r="O1869" s="211">
        <f>IFERROR(
  IF(LOOKUP(2,1/($R$16:$R1869&lt;&gt;""),$R$16:$R1869)="12.2026",
    VLOOKUP(LOOKUP(2,1/($B$16:$B1869&lt;&gt;""),$B$16:$B1869), [1]Лист1!$C$12:$D$1205, 2, 0),
  IF(LOOKUP(2,1/($R$16:$R1869&lt;&gt;""),$R$16:$R1869)="12.2027",
    VLOOKUP(LOOKUP(2,1/($B$16:$B1869&lt;&gt;""),$B$16:$B1869), [1]Лист1!$C$1209:$D$2016, 2, 0),
  IF(LOOKUP(2,1/($R$16:$R1869&lt;&gt;""),$R$16:$R1869)="12.2028",
    VLOOKUP(LOOKUP(2,1/($B$16:$B1869&lt;&gt;""),$B$16:$B1869), [1]Лист1!$C$2020:$D$2907, 2, 0),
  ""))), "")</f>
        <v>1335356</v>
      </c>
      <c r="P1869" s="211">
        <f t="shared" si="590"/>
        <v>4762.8348254092807</v>
      </c>
      <c r="Q1869" s="211">
        <v>9673</v>
      </c>
      <c r="R1869" s="218" t="s">
        <v>565</v>
      </c>
      <c r="S1869" s="38"/>
      <c r="T1869" s="20"/>
      <c r="U1869" s="20"/>
    </row>
    <row r="1870" spans="1:21" s="21" customFormat="1" ht="30" customHeight="1" x14ac:dyDescent="0.25">
      <c r="A1870" s="310"/>
      <c r="B1870" s="318"/>
      <c r="C1870" s="314"/>
      <c r="D1870" s="310"/>
      <c r="E1870" s="314"/>
      <c r="F1870" s="308"/>
      <c r="G1870" s="308"/>
      <c r="H1870" s="312"/>
      <c r="I1870" s="312"/>
      <c r="J1870" s="312"/>
      <c r="K1870" s="211">
        <f t="shared" si="591"/>
        <v>843727.47</v>
      </c>
      <c r="L1870" s="211">
        <v>0</v>
      </c>
      <c r="M1870" s="211">
        <v>0</v>
      </c>
      <c r="N1870" s="211">
        <v>0</v>
      </c>
      <c r="O1870" s="211">
        <f>IFERROR(
  IF(LOOKUP(2,1/($R$16:$R1870&lt;&gt;""),$R$16:$R1870)="12.2026",
    VLOOKUP(LOOKUP(2,1/($B$16:$B1870&lt;&gt;""),$B$16:$B1870), [1]Лист1!$C$12:$D$1205, 2, 0),
  IF(LOOKUP(2,1/($R$16:$R1870&lt;&gt;""),$R$16:$R1870)="12.2027",
    VLOOKUP(LOOKUP(2,1/($B$16:$B1870&lt;&gt;""),$B$16:$B1870), [1]Лист1!$C$1209:$D$2016, 2, 0),
  IF(LOOKUP(2,1/($R$16:$R1870&lt;&gt;""),$R$16:$R1870)="12.2028",
    VLOOKUP(LOOKUP(2,1/($B$16:$B1870&lt;&gt;""),$B$16:$B1870), [1]Лист1!$C$2020:$D$2907, 2, 0),
  ""))), "")</f>
        <v>843727.47</v>
      </c>
      <c r="P1870" s="211">
        <f>K1870/H1869</f>
        <v>3009.3357705888648</v>
      </c>
      <c r="Q1870" s="211">
        <v>9673</v>
      </c>
      <c r="R1870" s="218" t="s">
        <v>564</v>
      </c>
      <c r="S1870" s="38"/>
      <c r="T1870" s="20"/>
      <c r="U1870" s="20"/>
    </row>
    <row r="1871" spans="1:21" s="21" customFormat="1" ht="30" customHeight="1" x14ac:dyDescent="0.25">
      <c r="A1871" s="212">
        <f>IF(B1871&lt;&gt;"",MAX(A$1:A1870)+1,"")</f>
        <v>1692</v>
      </c>
      <c r="B1871" s="223" t="s">
        <v>1252</v>
      </c>
      <c r="C1871" s="56">
        <v>1960</v>
      </c>
      <c r="D1871" s="212" t="s">
        <v>1844</v>
      </c>
      <c r="E1871" s="213" t="s">
        <v>16</v>
      </c>
      <c r="F1871" s="210">
        <v>2</v>
      </c>
      <c r="G1871" s="210">
        <v>2</v>
      </c>
      <c r="H1871" s="211">
        <v>1064.7</v>
      </c>
      <c r="I1871" s="211">
        <v>92.6</v>
      </c>
      <c r="J1871" s="211">
        <v>344.3</v>
      </c>
      <c r="K1871" s="211">
        <f t="shared" ref="K1871:K1915" si="592">SUM(L1871:O1871)</f>
        <v>34838.51</v>
      </c>
      <c r="L1871" s="211">
        <v>0</v>
      </c>
      <c r="M1871" s="211">
        <v>0</v>
      </c>
      <c r="N1871" s="211">
        <v>0</v>
      </c>
      <c r="O1871" s="211">
        <f>IFERROR(
  IF(LOOKUP(2,1/($R$16:$R1871&lt;&gt;""),$R$16:$R1871)="12.2026",
    VLOOKUP(LOOKUP(2,1/($B$16:$B1871&lt;&gt;""),$B$16:$B1871), [1]Лист1!$C$12:$D$1205, 2, 0),
  IF(LOOKUP(2,1/($R$16:$R1871&lt;&gt;""),$R$16:$R1871)="12.2027",
    VLOOKUP(LOOKUP(2,1/($B$16:$B1871&lt;&gt;""),$B$16:$B1871), [1]Лист1!$C$1209:$D$2016, 2, 0),
  IF(LOOKUP(2,1/($R$16:$R1871&lt;&gt;""),$R$16:$R1871)="12.2028",
    VLOOKUP(LOOKUP(2,1/($B$16:$B1871&lt;&gt;""),$B$16:$B1871), [1]Лист1!$C$2020:$D$2907, 2, 0),
  ""))), "")</f>
        <v>34838.51</v>
      </c>
      <c r="P1871" s="211">
        <f t="shared" ref="P1871:P1915" si="593">K1871/H1871</f>
        <v>32.721433267587116</v>
      </c>
      <c r="Q1871" s="211">
        <v>9673</v>
      </c>
      <c r="R1871" s="218" t="s">
        <v>565</v>
      </c>
      <c r="S1871" s="38"/>
      <c r="T1871" s="20"/>
      <c r="U1871" s="20"/>
    </row>
    <row r="1872" spans="1:21" s="21" customFormat="1" ht="30" customHeight="1" x14ac:dyDescent="0.25">
      <c r="A1872" s="212">
        <f>IF(B1872&lt;&gt;"",MAX(A$1:A1871)+1,"")</f>
        <v>1693</v>
      </c>
      <c r="B1872" s="223" t="s">
        <v>266</v>
      </c>
      <c r="C1872" s="213">
        <v>1950</v>
      </c>
      <c r="D1872" s="212" t="s">
        <v>1844</v>
      </c>
      <c r="E1872" s="213" t="s">
        <v>16</v>
      </c>
      <c r="F1872" s="210">
        <v>2</v>
      </c>
      <c r="G1872" s="210">
        <v>2</v>
      </c>
      <c r="H1872" s="211">
        <v>1534.12</v>
      </c>
      <c r="I1872" s="211">
        <v>0</v>
      </c>
      <c r="J1872" s="211">
        <v>849.32</v>
      </c>
      <c r="K1872" s="211">
        <f t="shared" si="592"/>
        <v>21259.200000000001</v>
      </c>
      <c r="L1872" s="211">
        <v>0</v>
      </c>
      <c r="M1872" s="211">
        <v>0</v>
      </c>
      <c r="N1872" s="211">
        <v>0</v>
      </c>
      <c r="O1872" s="211">
        <f>IFERROR(
  IF(LOOKUP(2,1/($R$16:$R1872&lt;&gt;""),$R$16:$R1872)="12.2026",
    VLOOKUP(LOOKUP(2,1/($B$16:$B1872&lt;&gt;""),$B$16:$B1872), [1]Лист1!$C$12:$D$1205, 2, 0),
  IF(LOOKUP(2,1/($R$16:$R1872&lt;&gt;""),$R$16:$R1872)="12.2027",
    VLOOKUP(LOOKUP(2,1/($B$16:$B1872&lt;&gt;""),$B$16:$B1872), [1]Лист1!$C$1209:$D$2016, 2, 0),
  IF(LOOKUP(2,1/($R$16:$R1872&lt;&gt;""),$R$16:$R1872)="12.2028",
    VLOOKUP(LOOKUP(2,1/($B$16:$B1872&lt;&gt;""),$B$16:$B1872), [1]Лист1!$C$2020:$D$2907, 2, 0),
  ""))), "")</f>
        <v>21259.200000000001</v>
      </c>
      <c r="P1872" s="211">
        <f t="shared" si="593"/>
        <v>13.857586107996768</v>
      </c>
      <c r="Q1872" s="211">
        <v>9673</v>
      </c>
      <c r="R1872" s="218" t="s">
        <v>565</v>
      </c>
      <c r="S1872" s="38"/>
      <c r="T1872" s="20"/>
      <c r="U1872" s="20"/>
    </row>
    <row r="1873" spans="1:21" s="21" customFormat="1" ht="30" customHeight="1" x14ac:dyDescent="0.25">
      <c r="A1873" s="212">
        <f>IF(B1873&lt;&gt;"",MAX(A$1:A1872)+1,"")</f>
        <v>1694</v>
      </c>
      <c r="B1873" s="223" t="s">
        <v>267</v>
      </c>
      <c r="C1873" s="213">
        <v>1950</v>
      </c>
      <c r="D1873" s="212" t="s">
        <v>1844</v>
      </c>
      <c r="E1873" s="213" t="s">
        <v>16</v>
      </c>
      <c r="F1873" s="210">
        <v>2</v>
      </c>
      <c r="G1873" s="210">
        <v>1</v>
      </c>
      <c r="H1873" s="211">
        <v>914.31</v>
      </c>
      <c r="I1873" s="211">
        <v>0</v>
      </c>
      <c r="J1873" s="211">
        <v>505.31</v>
      </c>
      <c r="K1873" s="211">
        <f t="shared" si="592"/>
        <v>12908.26</v>
      </c>
      <c r="L1873" s="211">
        <v>0</v>
      </c>
      <c r="M1873" s="211">
        <v>0</v>
      </c>
      <c r="N1873" s="211">
        <v>0</v>
      </c>
      <c r="O1873" s="211">
        <f>IFERROR(
  IF(LOOKUP(2,1/($R$16:$R1873&lt;&gt;""),$R$16:$R1873)="12.2026",
    VLOOKUP(LOOKUP(2,1/($B$16:$B1873&lt;&gt;""),$B$16:$B1873), [1]Лист1!$C$12:$D$1205, 2, 0),
  IF(LOOKUP(2,1/($R$16:$R1873&lt;&gt;""),$R$16:$R1873)="12.2027",
    VLOOKUP(LOOKUP(2,1/($B$16:$B1873&lt;&gt;""),$B$16:$B1873), [1]Лист1!$C$1209:$D$2016, 2, 0),
  IF(LOOKUP(2,1/($R$16:$R1873&lt;&gt;""),$R$16:$R1873)="12.2028",
    VLOOKUP(LOOKUP(2,1/($B$16:$B1873&lt;&gt;""),$B$16:$B1873), [1]Лист1!$C$2020:$D$2907, 2, 0),
  ""))), "")</f>
        <v>12908.26</v>
      </c>
      <c r="P1873" s="211">
        <f t="shared" si="593"/>
        <v>14.118034364712189</v>
      </c>
      <c r="Q1873" s="211">
        <v>9673</v>
      </c>
      <c r="R1873" s="218" t="s">
        <v>565</v>
      </c>
      <c r="S1873" s="38"/>
      <c r="T1873" s="20"/>
      <c r="U1873" s="20"/>
    </row>
    <row r="1874" spans="1:21" s="21" customFormat="1" ht="30" customHeight="1" x14ac:dyDescent="0.25">
      <c r="A1874" s="212">
        <f>IF(B1874&lt;&gt;"",MAX(A$1:A1873)+1,"")</f>
        <v>1695</v>
      </c>
      <c r="B1874" s="223" t="s">
        <v>268</v>
      </c>
      <c r="C1874" s="213">
        <v>1950</v>
      </c>
      <c r="D1874" s="212" t="s">
        <v>1844</v>
      </c>
      <c r="E1874" s="213" t="s">
        <v>16</v>
      </c>
      <c r="F1874" s="210">
        <v>2</v>
      </c>
      <c r="G1874" s="210">
        <v>2</v>
      </c>
      <c r="H1874" s="211">
        <v>1504.37</v>
      </c>
      <c r="I1874" s="211">
        <v>0</v>
      </c>
      <c r="J1874" s="211">
        <v>805.37</v>
      </c>
      <c r="K1874" s="211">
        <f t="shared" si="592"/>
        <v>21022.09</v>
      </c>
      <c r="L1874" s="211">
        <v>0</v>
      </c>
      <c r="M1874" s="211">
        <v>0</v>
      </c>
      <c r="N1874" s="211">
        <v>0</v>
      </c>
      <c r="O1874" s="211">
        <f>IFERROR(
  IF(LOOKUP(2,1/($R$16:$R1874&lt;&gt;""),$R$16:$R1874)="12.2026",
    VLOOKUP(LOOKUP(2,1/($B$16:$B1874&lt;&gt;""),$B$16:$B1874), [1]Лист1!$C$12:$D$1205, 2, 0),
  IF(LOOKUP(2,1/($R$16:$R1874&lt;&gt;""),$R$16:$R1874)="12.2027",
    VLOOKUP(LOOKUP(2,1/($B$16:$B1874&lt;&gt;""),$B$16:$B1874), [1]Лист1!$C$1209:$D$2016, 2, 0),
  IF(LOOKUP(2,1/($R$16:$R1874&lt;&gt;""),$R$16:$R1874)="12.2028",
    VLOOKUP(LOOKUP(2,1/($B$16:$B1874&lt;&gt;""),$B$16:$B1874), [1]Лист1!$C$2020:$D$2907, 2, 0),
  ""))), "")</f>
        <v>21022.09</v>
      </c>
      <c r="P1874" s="211">
        <f t="shared" si="593"/>
        <v>13.974015700924641</v>
      </c>
      <c r="Q1874" s="211">
        <v>9673</v>
      </c>
      <c r="R1874" s="218" t="s">
        <v>565</v>
      </c>
      <c r="S1874" s="38"/>
      <c r="T1874" s="20"/>
      <c r="U1874" s="20"/>
    </row>
    <row r="1875" spans="1:21" ht="30" customHeight="1" x14ac:dyDescent="0.25">
      <c r="A1875" s="212">
        <f>IF(B1875&lt;&gt;"",MAX(A$1:A1874)+1,"")</f>
        <v>1696</v>
      </c>
      <c r="B1875" s="193" t="s">
        <v>1253</v>
      </c>
      <c r="C1875" s="207">
        <v>1951</v>
      </c>
      <c r="D1875" s="198" t="s">
        <v>1844</v>
      </c>
      <c r="E1875" s="207" t="s">
        <v>16</v>
      </c>
      <c r="F1875" s="189">
        <v>2</v>
      </c>
      <c r="G1875" s="189">
        <v>1</v>
      </c>
      <c r="H1875" s="191">
        <v>949.69</v>
      </c>
      <c r="I1875" s="191">
        <v>0</v>
      </c>
      <c r="J1875" s="191">
        <v>517.1</v>
      </c>
      <c r="K1875" s="191">
        <f t="shared" si="592"/>
        <v>27770.05</v>
      </c>
      <c r="L1875" s="191">
        <v>0</v>
      </c>
      <c r="M1875" s="191">
        <v>0</v>
      </c>
      <c r="N1875" s="191">
        <v>0</v>
      </c>
      <c r="O1875" s="211">
        <f>IFERROR(
  IF(LOOKUP(2,1/($R$16:$R1875&lt;&gt;""),$R$16:$R1875)="12.2026",
    VLOOKUP(LOOKUP(2,1/($B$16:$B1875&lt;&gt;""),$B$16:$B1875), [1]Лист1!$C$12:$D$1205, 2, 0),
  IF(LOOKUP(2,1/($R$16:$R1875&lt;&gt;""),$R$16:$R1875)="12.2027",
    VLOOKUP(LOOKUP(2,1/($B$16:$B1875&lt;&gt;""),$B$16:$B1875), [1]Лист1!$C$1209:$D$2016, 2, 0),
  IF(LOOKUP(2,1/($R$16:$R1875&lt;&gt;""),$R$16:$R1875)="12.2028",
    VLOOKUP(LOOKUP(2,1/($B$16:$B1875&lt;&gt;""),$B$16:$B1875), [1]Лист1!$C$2020:$D$2907, 2, 0),
  ""))), "")</f>
        <v>27770.05</v>
      </c>
      <c r="P1875" s="191">
        <f t="shared" si="593"/>
        <v>29.241173435542123</v>
      </c>
      <c r="Q1875" s="191">
        <v>9673</v>
      </c>
      <c r="R1875" s="101" t="s">
        <v>565</v>
      </c>
    </row>
    <row r="1876" spans="1:21" s="21" customFormat="1" ht="30" customHeight="1" x14ac:dyDescent="0.25">
      <c r="A1876" s="212">
        <f>IF(B1876&lt;&gt;"",MAX(A$1:A1875)+1,"")</f>
        <v>1697</v>
      </c>
      <c r="B1876" s="223" t="s">
        <v>264</v>
      </c>
      <c r="C1876" s="213">
        <v>1950</v>
      </c>
      <c r="D1876" s="212" t="s">
        <v>1844</v>
      </c>
      <c r="E1876" s="213" t="s">
        <v>16</v>
      </c>
      <c r="F1876" s="210">
        <v>2</v>
      </c>
      <c r="G1876" s="210">
        <v>1</v>
      </c>
      <c r="H1876" s="211">
        <v>949.6</v>
      </c>
      <c r="I1876" s="211">
        <v>0</v>
      </c>
      <c r="J1876" s="211">
        <v>530.6</v>
      </c>
      <c r="K1876" s="211">
        <f t="shared" ref="K1876:K1879" si="594">SUM(L1876:O1876)</f>
        <v>12434.11</v>
      </c>
      <c r="L1876" s="211">
        <v>0</v>
      </c>
      <c r="M1876" s="211">
        <v>0</v>
      </c>
      <c r="N1876" s="211">
        <v>0</v>
      </c>
      <c r="O1876" s="211">
        <f>IFERROR(
  IF(LOOKUP(2,1/($R$16:$R1876&lt;&gt;""),$R$16:$R1876)="12.2026",
    VLOOKUP(LOOKUP(2,1/($B$16:$B1876&lt;&gt;""),$B$16:$B1876), [1]Лист1!$C$12:$D$1205, 2, 0),
  IF(LOOKUP(2,1/($R$16:$R1876&lt;&gt;""),$R$16:$R1876)="12.2027",
    VLOOKUP(LOOKUP(2,1/($B$16:$B1876&lt;&gt;""),$B$16:$B1876), [1]Лист1!$C$1209:$D$2016, 2, 0),
  IF(LOOKUP(2,1/($R$16:$R1876&lt;&gt;""),$R$16:$R1876)="12.2028",
    VLOOKUP(LOOKUP(2,1/($B$16:$B1876&lt;&gt;""),$B$16:$B1876), [1]Лист1!$C$2020:$D$2907, 2, 0),
  ""))), "")</f>
        <v>12434.11</v>
      </c>
      <c r="P1876" s="211">
        <f t="shared" ref="P1876:P1877" si="595">K1876/H1876</f>
        <v>13.094050126368998</v>
      </c>
      <c r="Q1876" s="211">
        <v>9673</v>
      </c>
      <c r="R1876" s="218" t="s">
        <v>565</v>
      </c>
      <c r="S1876" s="38"/>
      <c r="T1876" s="20"/>
      <c r="U1876" s="20"/>
    </row>
    <row r="1877" spans="1:21" ht="30" customHeight="1" x14ac:dyDescent="0.25">
      <c r="A1877" s="309">
        <f>IF(B1877&lt;&gt;"",MAX(A$1:A1876)+1,"")</f>
        <v>1698</v>
      </c>
      <c r="B1877" s="317" t="s">
        <v>1254</v>
      </c>
      <c r="C1877" s="313">
        <v>1944</v>
      </c>
      <c r="D1877" s="309" t="s">
        <v>1844</v>
      </c>
      <c r="E1877" s="313" t="s">
        <v>16</v>
      </c>
      <c r="F1877" s="307">
        <v>2</v>
      </c>
      <c r="G1877" s="307">
        <v>1</v>
      </c>
      <c r="H1877" s="311">
        <v>929.44</v>
      </c>
      <c r="I1877" s="311">
        <v>0</v>
      </c>
      <c r="J1877" s="311">
        <v>588.52</v>
      </c>
      <c r="K1877" s="211">
        <f t="shared" si="594"/>
        <v>26778.25</v>
      </c>
      <c r="L1877" s="211">
        <v>0</v>
      </c>
      <c r="M1877" s="211">
        <v>0</v>
      </c>
      <c r="N1877" s="211">
        <v>0</v>
      </c>
      <c r="O1877" s="211">
        <f>IFERROR(
  IF(LOOKUP(2,1/($R$16:$R1877&lt;&gt;""),$R$16:$R1877)="12.2026",
    VLOOKUP(LOOKUP(2,1/($B$16:$B1877&lt;&gt;""),$B$16:$B1877), [1]Лист1!$C$12:$D$1205, 2, 0),
  IF(LOOKUP(2,1/($R$16:$R1877&lt;&gt;""),$R$16:$R1877)="12.2027",
    VLOOKUP(LOOKUP(2,1/($B$16:$B1877&lt;&gt;""),$B$16:$B1877), [1]Лист1!$C$1209:$D$2016, 2, 0),
  IF(LOOKUP(2,1/($R$16:$R1877&lt;&gt;""),$R$16:$R1877)="12.2028",
    VLOOKUP(LOOKUP(2,1/($B$16:$B1877&lt;&gt;""),$B$16:$B1877), [1]Лист1!$C$2020:$D$2907, 2, 0),
  ""))), "")</f>
        <v>26778.25</v>
      </c>
      <c r="P1877" s="211">
        <f t="shared" si="595"/>
        <v>28.811165863315544</v>
      </c>
      <c r="Q1877" s="211">
        <v>9673</v>
      </c>
      <c r="R1877" s="218" t="s">
        <v>565</v>
      </c>
    </row>
    <row r="1878" spans="1:21" ht="30" customHeight="1" x14ac:dyDescent="0.25">
      <c r="A1878" s="310"/>
      <c r="B1878" s="318"/>
      <c r="C1878" s="314"/>
      <c r="D1878" s="310"/>
      <c r="E1878" s="314"/>
      <c r="F1878" s="308"/>
      <c r="G1878" s="308"/>
      <c r="H1878" s="312"/>
      <c r="I1878" s="312"/>
      <c r="J1878" s="312"/>
      <c r="K1878" s="211">
        <f t="shared" si="594"/>
        <v>4134888.8000000007</v>
      </c>
      <c r="L1878" s="211">
        <v>0</v>
      </c>
      <c r="M1878" s="211">
        <v>0</v>
      </c>
      <c r="N1878" s="211">
        <v>0</v>
      </c>
      <c r="O1878" s="211">
        <f>IFERROR(
  IF(LOOKUP(2,1/($R$16:$R1878&lt;&gt;""),$R$16:$R1878)="12.2026",
    VLOOKUP(LOOKUP(2,1/($B$16:$B1878&lt;&gt;""),$B$16:$B1878), [1]Лист1!$C$12:$D$1205, 2, 0),
  IF(LOOKUP(2,1/($R$16:$R1878&lt;&gt;""),$R$16:$R1878)="12.2027",
    VLOOKUP(LOOKUP(2,1/($B$16:$B1878&lt;&gt;""),$B$16:$B1878), [1]Лист1!$C$1209:$D$2016, 2, 0),
  IF(LOOKUP(2,1/($R$16:$R1878&lt;&gt;""),$R$16:$R1878)="12.2028",
    VLOOKUP(LOOKUP(2,1/($B$16:$B1878&lt;&gt;""),$B$16:$B1878), [1]Лист1!$C$2020:$D$2907, 2, 0),
  ""))), "")</f>
        <v>4134888.8000000007</v>
      </c>
      <c r="P1878" s="211">
        <f>K1878/H1877</f>
        <v>4448.795834050612</v>
      </c>
      <c r="Q1878" s="211">
        <v>9673</v>
      </c>
      <c r="R1878" s="218" t="s">
        <v>563</v>
      </c>
    </row>
    <row r="1879" spans="1:21" ht="30" customHeight="1" x14ac:dyDescent="0.25">
      <c r="A1879" s="212">
        <f>IF(B1879&lt;&gt;"",MAX(A$1:A1878)+1,"")</f>
        <v>1699</v>
      </c>
      <c r="B1879" s="223" t="s">
        <v>265</v>
      </c>
      <c r="C1879" s="213">
        <v>1950</v>
      </c>
      <c r="D1879" s="212" t="s">
        <v>1844</v>
      </c>
      <c r="E1879" s="213" t="s">
        <v>16</v>
      </c>
      <c r="F1879" s="210">
        <v>2</v>
      </c>
      <c r="G1879" s="210">
        <v>1</v>
      </c>
      <c r="H1879" s="211">
        <v>872.89</v>
      </c>
      <c r="I1879" s="211">
        <v>0</v>
      </c>
      <c r="J1879" s="211">
        <v>501.5</v>
      </c>
      <c r="K1879" s="211">
        <f t="shared" si="594"/>
        <v>12802.91</v>
      </c>
      <c r="L1879" s="211">
        <v>0</v>
      </c>
      <c r="M1879" s="211">
        <v>0</v>
      </c>
      <c r="N1879" s="211">
        <v>0</v>
      </c>
      <c r="O1879" s="211">
        <f>IFERROR(
  IF(LOOKUP(2,1/($R$16:$R1879&lt;&gt;""),$R$16:$R1879)="12.2026",
    VLOOKUP(LOOKUP(2,1/($B$16:$B1879&lt;&gt;""),$B$16:$B1879), [1]Лист1!$C$12:$D$1205, 2, 0),
  IF(LOOKUP(2,1/($R$16:$R1879&lt;&gt;""),$R$16:$R1879)="12.2027",
    VLOOKUP(LOOKUP(2,1/($B$16:$B1879&lt;&gt;""),$B$16:$B1879), [1]Лист1!$C$1209:$D$2016, 2, 0),
  IF(LOOKUP(2,1/($R$16:$R1879&lt;&gt;""),$R$16:$R1879)="12.2028",
    VLOOKUP(LOOKUP(2,1/($B$16:$B1879&lt;&gt;""),$B$16:$B1879), [1]Лист1!$C$2020:$D$2907, 2, 0),
  ""))), "")</f>
        <v>12802.91</v>
      </c>
      <c r="P1879" s="211">
        <f t="shared" ref="P1879" si="596">K1879/H1879</f>
        <v>14.667266207655031</v>
      </c>
      <c r="Q1879" s="211">
        <v>9673</v>
      </c>
      <c r="R1879" s="218" t="s">
        <v>565</v>
      </c>
      <c r="S1879" s="49"/>
      <c r="T1879" s="49"/>
      <c r="U1879" s="49"/>
    </row>
    <row r="1880" spans="1:21" s="112" customFormat="1" ht="30" customHeight="1" x14ac:dyDescent="0.25">
      <c r="A1880" s="212">
        <f>IF(B1880&lt;&gt;"",MAX(A$1:A1879)+1,"")</f>
        <v>1700</v>
      </c>
      <c r="B1880" s="223" t="s">
        <v>2553</v>
      </c>
      <c r="C1880" s="213">
        <v>1959</v>
      </c>
      <c r="D1880" s="212" t="s">
        <v>1844</v>
      </c>
      <c r="E1880" s="213" t="s">
        <v>16</v>
      </c>
      <c r="F1880" s="210">
        <v>2</v>
      </c>
      <c r="G1880" s="210">
        <v>1</v>
      </c>
      <c r="H1880" s="237">
        <v>504.4</v>
      </c>
      <c r="I1880" s="237">
        <v>0</v>
      </c>
      <c r="J1880" s="237">
        <v>282.8</v>
      </c>
      <c r="K1880" s="211">
        <f t="shared" si="592"/>
        <v>5634283.5999999996</v>
      </c>
      <c r="L1880" s="211">
        <v>0</v>
      </c>
      <c r="M1880" s="211">
        <v>0</v>
      </c>
      <c r="N1880" s="211">
        <v>0</v>
      </c>
      <c r="O1880" s="211">
        <f>IFERROR(
  IF(LOOKUP(2,1/($R$16:$R1880&lt;&gt;""),$R$16:$R1880)="12.2026",
    VLOOKUP(LOOKUP(2,1/($B$16:$B1880&lt;&gt;""),$B$16:$B1880), [1]Лист1!$C$12:$D$1205, 2, 0),
  IF(LOOKUP(2,1/($R$16:$R1880&lt;&gt;""),$R$16:$R1880)="12.2027",
    VLOOKUP(LOOKUP(2,1/($B$16:$B1880&lt;&gt;""),$B$16:$B1880), [1]Лист1!$C$1209:$D$2016, 2, 0),
  IF(LOOKUP(2,1/($R$16:$R1880&lt;&gt;""),$R$16:$R1880)="12.2028",
    VLOOKUP(LOOKUP(2,1/($B$16:$B1880&lt;&gt;""),$B$16:$B1880), [1]Лист1!$C$2020:$D$2907, 2, 0),
  ""))), "")</f>
        <v>5634283.5999999996</v>
      </c>
      <c r="P1880" s="211">
        <f t="shared" si="593"/>
        <v>11170.268834258524</v>
      </c>
      <c r="Q1880" s="211">
        <v>9673</v>
      </c>
      <c r="R1880" s="218" t="s">
        <v>563</v>
      </c>
      <c r="S1880" s="141"/>
      <c r="T1880" s="111"/>
      <c r="U1880" s="111"/>
    </row>
    <row r="1881" spans="1:21" s="112" customFormat="1" ht="30" customHeight="1" x14ac:dyDescent="0.25">
      <c r="A1881" s="212">
        <f>IF(B1881&lt;&gt;"",MAX(A$1:A1880)+1,"")</f>
        <v>1701</v>
      </c>
      <c r="B1881" s="223" t="s">
        <v>269</v>
      </c>
      <c r="C1881" s="213">
        <v>1964</v>
      </c>
      <c r="D1881" s="212" t="s">
        <v>1844</v>
      </c>
      <c r="E1881" s="213" t="s">
        <v>16</v>
      </c>
      <c r="F1881" s="210">
        <v>2</v>
      </c>
      <c r="G1881" s="210">
        <v>1</v>
      </c>
      <c r="H1881" s="211">
        <v>540.4</v>
      </c>
      <c r="I1881" s="211">
        <v>0</v>
      </c>
      <c r="J1881" s="211">
        <v>280.8</v>
      </c>
      <c r="K1881" s="211">
        <f t="shared" si="592"/>
        <v>3700398</v>
      </c>
      <c r="L1881" s="211">
        <v>0</v>
      </c>
      <c r="M1881" s="211">
        <v>0</v>
      </c>
      <c r="N1881" s="211">
        <v>0</v>
      </c>
      <c r="O1881" s="211">
        <f>IFERROR(
  IF(LOOKUP(2,1/($R$16:$R1881&lt;&gt;""),$R$16:$R1881)="12.2026",
    VLOOKUP(LOOKUP(2,1/($B$16:$B1881&lt;&gt;""),$B$16:$B1881), [1]Лист1!$C$12:$D$1205, 2, 0),
  IF(LOOKUP(2,1/($R$16:$R1881&lt;&gt;""),$R$16:$R1881)="12.2027",
    VLOOKUP(LOOKUP(2,1/($B$16:$B1881&lt;&gt;""),$B$16:$B1881), [1]Лист1!$C$1209:$D$2016, 2, 0),
  IF(LOOKUP(2,1/($R$16:$R1881&lt;&gt;""),$R$16:$R1881)="12.2028",
    VLOOKUP(LOOKUP(2,1/($B$16:$B1881&lt;&gt;""),$B$16:$B1881), [1]Лист1!$C$2020:$D$2907, 2, 0),
  ""))), "")</f>
        <v>3700398</v>
      </c>
      <c r="P1881" s="211">
        <f t="shared" si="593"/>
        <v>6847.5166543301257</v>
      </c>
      <c r="Q1881" s="211">
        <v>9673</v>
      </c>
      <c r="R1881" s="218" t="s">
        <v>564</v>
      </c>
    </row>
    <row r="1882" spans="1:21" s="21" customFormat="1" ht="30" customHeight="1" x14ac:dyDescent="0.25">
      <c r="A1882" s="212">
        <f>IF(B1882&lt;&gt;"",MAX(A$1:A1881)+1,"")</f>
        <v>1702</v>
      </c>
      <c r="B1882" s="223" t="s">
        <v>1255</v>
      </c>
      <c r="C1882" s="56">
        <v>1960</v>
      </c>
      <c r="D1882" s="212" t="s">
        <v>1844</v>
      </c>
      <c r="E1882" s="213" t="s">
        <v>16</v>
      </c>
      <c r="F1882" s="210">
        <v>5</v>
      </c>
      <c r="G1882" s="210">
        <v>4</v>
      </c>
      <c r="H1882" s="211">
        <v>3389.34</v>
      </c>
      <c r="I1882" s="211">
        <v>110.4</v>
      </c>
      <c r="J1882" s="211">
        <v>3231.05</v>
      </c>
      <c r="K1882" s="211">
        <f t="shared" si="592"/>
        <v>82628.11</v>
      </c>
      <c r="L1882" s="211">
        <v>0</v>
      </c>
      <c r="M1882" s="211">
        <v>0</v>
      </c>
      <c r="N1882" s="211">
        <v>0</v>
      </c>
      <c r="O1882" s="211">
        <f>IFERROR(
  IF(LOOKUP(2,1/($R$16:$R1882&lt;&gt;""),$R$16:$R1882)="12.2026",
    VLOOKUP(LOOKUP(2,1/($B$16:$B1882&lt;&gt;""),$B$16:$B1882), [1]Лист1!$C$12:$D$1205, 2, 0),
  IF(LOOKUP(2,1/($R$16:$R1882&lt;&gt;""),$R$16:$R1882)="12.2027",
    VLOOKUP(LOOKUP(2,1/($B$16:$B1882&lt;&gt;""),$B$16:$B1882), [1]Лист1!$C$1209:$D$2016, 2, 0),
  IF(LOOKUP(2,1/($R$16:$R1882&lt;&gt;""),$R$16:$R1882)="12.2028",
    VLOOKUP(LOOKUP(2,1/($B$16:$B1882&lt;&gt;""),$B$16:$B1882), [1]Лист1!$C$2020:$D$2907, 2, 0),
  ""))), "")</f>
        <v>82628.11</v>
      </c>
      <c r="P1882" s="211">
        <f t="shared" si="593"/>
        <v>24.378820065263444</v>
      </c>
      <c r="Q1882" s="211">
        <v>9673</v>
      </c>
      <c r="R1882" s="218" t="s">
        <v>565</v>
      </c>
      <c r="S1882" s="38"/>
      <c r="T1882" s="20"/>
      <c r="U1882" s="20"/>
    </row>
    <row r="1883" spans="1:21" s="21" customFormat="1" ht="30" customHeight="1" x14ac:dyDescent="0.25">
      <c r="A1883" s="212">
        <f>IF(B1883&lt;&gt;"",MAX(A$1:A1882)+1,"")</f>
        <v>1703</v>
      </c>
      <c r="B1883" s="223" t="s">
        <v>1256</v>
      </c>
      <c r="C1883" s="212">
        <v>1960</v>
      </c>
      <c r="D1883" s="212" t="s">
        <v>1844</v>
      </c>
      <c r="E1883" s="212" t="s">
        <v>16</v>
      </c>
      <c r="F1883" s="210">
        <v>2</v>
      </c>
      <c r="G1883" s="210">
        <v>2</v>
      </c>
      <c r="H1883" s="211">
        <v>563.5</v>
      </c>
      <c r="I1883" s="211">
        <v>0</v>
      </c>
      <c r="J1883" s="211">
        <v>563.5</v>
      </c>
      <c r="K1883" s="211">
        <f t="shared" si="592"/>
        <v>26030.51</v>
      </c>
      <c r="L1883" s="211">
        <v>0</v>
      </c>
      <c r="M1883" s="211">
        <v>0</v>
      </c>
      <c r="N1883" s="211">
        <v>0</v>
      </c>
      <c r="O1883" s="211">
        <f>IFERROR(
  IF(LOOKUP(2,1/($R$16:$R1883&lt;&gt;""),$R$16:$R1883)="12.2026",
    VLOOKUP(LOOKUP(2,1/($B$16:$B1883&lt;&gt;""),$B$16:$B1883), [1]Лист1!$C$12:$D$1205, 2, 0),
  IF(LOOKUP(2,1/($R$16:$R1883&lt;&gt;""),$R$16:$R1883)="12.2027",
    VLOOKUP(LOOKUP(2,1/($B$16:$B1883&lt;&gt;""),$B$16:$B1883), [1]Лист1!$C$1209:$D$2016, 2, 0),
  IF(LOOKUP(2,1/($R$16:$R1883&lt;&gt;""),$R$16:$R1883)="12.2028",
    VLOOKUP(LOOKUP(2,1/($B$16:$B1883&lt;&gt;""),$B$16:$B1883), [1]Лист1!$C$2020:$D$2907, 2, 0),
  ""))), "")</f>
        <v>26030.51</v>
      </c>
      <c r="P1883" s="211">
        <f t="shared" si="593"/>
        <v>46.194338952972494</v>
      </c>
      <c r="Q1883" s="211">
        <v>9673</v>
      </c>
      <c r="R1883" s="218" t="s">
        <v>565</v>
      </c>
      <c r="S1883" s="38"/>
      <c r="T1883" s="20"/>
      <c r="U1883" s="20"/>
    </row>
    <row r="1884" spans="1:21" s="21" customFormat="1" ht="30" customHeight="1" x14ac:dyDescent="0.25">
      <c r="A1884" s="212">
        <f>IF(B1884&lt;&gt;"",MAX(A$1:A1883)+1,"")</f>
        <v>1704</v>
      </c>
      <c r="B1884" s="223" t="s">
        <v>1257</v>
      </c>
      <c r="C1884" s="212">
        <v>1959</v>
      </c>
      <c r="D1884" s="212" t="s">
        <v>1844</v>
      </c>
      <c r="E1884" s="212" t="s">
        <v>16</v>
      </c>
      <c r="F1884" s="210">
        <v>2</v>
      </c>
      <c r="G1884" s="210">
        <v>2</v>
      </c>
      <c r="H1884" s="211">
        <v>272.81</v>
      </c>
      <c r="I1884" s="211">
        <v>0</v>
      </c>
      <c r="J1884" s="211">
        <v>235.51</v>
      </c>
      <c r="K1884" s="211">
        <f t="shared" si="592"/>
        <v>13510.37</v>
      </c>
      <c r="L1884" s="211">
        <v>0</v>
      </c>
      <c r="M1884" s="211">
        <v>0</v>
      </c>
      <c r="N1884" s="211">
        <v>0</v>
      </c>
      <c r="O1884" s="211">
        <f>IFERROR(
  IF(LOOKUP(2,1/($R$16:$R1884&lt;&gt;""),$R$16:$R1884)="12.2026",
    VLOOKUP(LOOKUP(2,1/($B$16:$B1884&lt;&gt;""),$B$16:$B1884), [1]Лист1!$C$12:$D$1205, 2, 0),
  IF(LOOKUP(2,1/($R$16:$R1884&lt;&gt;""),$R$16:$R1884)="12.2027",
    VLOOKUP(LOOKUP(2,1/($B$16:$B1884&lt;&gt;""),$B$16:$B1884), [1]Лист1!$C$1209:$D$2016, 2, 0),
  IF(LOOKUP(2,1/($R$16:$R1884&lt;&gt;""),$R$16:$R1884)="12.2028",
    VLOOKUP(LOOKUP(2,1/($B$16:$B1884&lt;&gt;""),$B$16:$B1884), [1]Лист1!$C$2020:$D$2907, 2, 0),
  ""))), "")</f>
        <v>13510.37</v>
      </c>
      <c r="P1884" s="211">
        <f t="shared" si="593"/>
        <v>49.523001356255271</v>
      </c>
      <c r="Q1884" s="211">
        <v>9673</v>
      </c>
      <c r="R1884" s="218" t="s">
        <v>565</v>
      </c>
      <c r="S1884" s="38"/>
      <c r="T1884" s="20"/>
      <c r="U1884" s="20"/>
    </row>
    <row r="1885" spans="1:21" ht="30" customHeight="1" x14ac:dyDescent="0.25">
      <c r="A1885" s="212">
        <f>IF(B1885&lt;&gt;"",MAX(A$1:A1884)+1,"")</f>
        <v>1705</v>
      </c>
      <c r="B1885" s="223" t="s">
        <v>1432</v>
      </c>
      <c r="C1885" s="212">
        <v>1961</v>
      </c>
      <c r="D1885" s="212" t="s">
        <v>1844</v>
      </c>
      <c r="E1885" s="212" t="s">
        <v>16</v>
      </c>
      <c r="F1885" s="210">
        <v>2</v>
      </c>
      <c r="G1885" s="210">
        <v>1</v>
      </c>
      <c r="H1885" s="211">
        <v>262.10000000000002</v>
      </c>
      <c r="I1885" s="211">
        <v>69.98</v>
      </c>
      <c r="J1885" s="211">
        <v>189.56</v>
      </c>
      <c r="K1885" s="211">
        <f t="shared" si="592"/>
        <v>35525.93</v>
      </c>
      <c r="L1885" s="211">
        <v>0</v>
      </c>
      <c r="M1885" s="211">
        <v>0</v>
      </c>
      <c r="N1885" s="211">
        <v>0</v>
      </c>
      <c r="O1885" s="211">
        <f>IFERROR(
  IF(LOOKUP(2,1/($R$16:$R1885&lt;&gt;""),$R$16:$R1885)="12.2026",
    VLOOKUP(LOOKUP(2,1/($B$16:$B1885&lt;&gt;""),$B$16:$B1885), [1]Лист1!$C$12:$D$1205, 2, 0),
  IF(LOOKUP(2,1/($R$16:$R1885&lt;&gt;""),$R$16:$R1885)="12.2027",
    VLOOKUP(LOOKUP(2,1/($B$16:$B1885&lt;&gt;""),$B$16:$B1885), [1]Лист1!$C$1209:$D$2016, 2, 0),
  IF(LOOKUP(2,1/($R$16:$R1885&lt;&gt;""),$R$16:$R1885)="12.2028",
    VLOOKUP(LOOKUP(2,1/($B$16:$B1885&lt;&gt;""),$B$16:$B1885), [1]Лист1!$C$2020:$D$2907, 2, 0),
  ""))), "")</f>
        <v>35525.93</v>
      </c>
      <c r="P1885" s="211">
        <f t="shared" si="593"/>
        <v>135.54341854254099</v>
      </c>
      <c r="Q1885" s="211">
        <v>9673</v>
      </c>
      <c r="R1885" s="218" t="s">
        <v>564</v>
      </c>
    </row>
    <row r="1886" spans="1:21" s="21" customFormat="1" ht="30" customHeight="1" x14ac:dyDescent="0.25">
      <c r="A1886" s="212">
        <f>IF(B1886&lt;&gt;"",MAX(A$1:A1885)+1,"")</f>
        <v>1706</v>
      </c>
      <c r="B1886" s="223" t="s">
        <v>461</v>
      </c>
      <c r="C1886" s="212">
        <v>1959</v>
      </c>
      <c r="D1886" s="212" t="s">
        <v>1844</v>
      </c>
      <c r="E1886" s="212" t="s">
        <v>16</v>
      </c>
      <c r="F1886" s="210">
        <v>2</v>
      </c>
      <c r="G1886" s="210">
        <v>1</v>
      </c>
      <c r="H1886" s="211">
        <v>281.60000000000002</v>
      </c>
      <c r="I1886" s="211">
        <v>77.84</v>
      </c>
      <c r="J1886" s="211">
        <v>194.43</v>
      </c>
      <c r="K1886" s="211">
        <f t="shared" si="592"/>
        <v>13840.93</v>
      </c>
      <c r="L1886" s="211">
        <v>0</v>
      </c>
      <c r="M1886" s="211">
        <v>0</v>
      </c>
      <c r="N1886" s="211">
        <v>0</v>
      </c>
      <c r="O1886" s="211">
        <f>IFERROR(
  IF(LOOKUP(2,1/($R$16:$R1886&lt;&gt;""),$R$16:$R1886)="12.2026",
    VLOOKUP(LOOKUP(2,1/($B$16:$B1886&lt;&gt;""),$B$16:$B1886), [1]Лист1!$C$12:$D$1205, 2, 0),
  IF(LOOKUP(2,1/($R$16:$R1886&lt;&gt;""),$R$16:$R1886)="12.2027",
    VLOOKUP(LOOKUP(2,1/($B$16:$B1886&lt;&gt;""),$B$16:$B1886), [1]Лист1!$C$1209:$D$2016, 2, 0),
  IF(LOOKUP(2,1/($R$16:$R1886&lt;&gt;""),$R$16:$R1886)="12.2028",
    VLOOKUP(LOOKUP(2,1/($B$16:$B1886&lt;&gt;""),$B$16:$B1886), [1]Лист1!$C$2020:$D$2907, 2, 0),
  ""))), "")</f>
        <v>13840.93</v>
      </c>
      <c r="P1886" s="211">
        <f t="shared" si="593"/>
        <v>49.15102982954545</v>
      </c>
      <c r="Q1886" s="211">
        <v>9673</v>
      </c>
      <c r="R1886" s="218" t="s">
        <v>565</v>
      </c>
      <c r="S1886" s="38"/>
      <c r="T1886" s="20"/>
      <c r="U1886" s="20"/>
    </row>
    <row r="1887" spans="1:21" ht="30" customHeight="1" x14ac:dyDescent="0.25">
      <c r="A1887" s="309">
        <f>IF(B1887&lt;&gt;"",MAX(A$1:A1886)+1,"")</f>
        <v>1707</v>
      </c>
      <c r="B1887" s="317" t="s">
        <v>462</v>
      </c>
      <c r="C1887" s="309">
        <v>1959</v>
      </c>
      <c r="D1887" s="309" t="s">
        <v>1844</v>
      </c>
      <c r="E1887" s="309" t="s">
        <v>16</v>
      </c>
      <c r="F1887" s="307">
        <v>2</v>
      </c>
      <c r="G1887" s="307">
        <v>1</v>
      </c>
      <c r="H1887" s="311">
        <v>274</v>
      </c>
      <c r="I1887" s="311">
        <v>77.84</v>
      </c>
      <c r="J1887" s="311">
        <v>194.43</v>
      </c>
      <c r="K1887" s="211">
        <f t="shared" ref="K1887" si="597">SUM(L1887:O1887)</f>
        <v>13598.54</v>
      </c>
      <c r="L1887" s="211">
        <v>0</v>
      </c>
      <c r="M1887" s="211">
        <v>0</v>
      </c>
      <c r="N1887" s="211">
        <v>0</v>
      </c>
      <c r="O1887" s="211">
        <f>IFERROR(
  IF(LOOKUP(2,1/($R$16:$R1887&lt;&gt;""),$R$16:$R1887)="12.2026",
    VLOOKUP(LOOKUP(2,1/($B$16:$B1887&lt;&gt;""),$B$16:$B1887), [1]Лист1!$C$12:$D$1205, 2, 0),
  IF(LOOKUP(2,1/($R$16:$R1887&lt;&gt;""),$R$16:$R1887)="12.2027",
    VLOOKUP(LOOKUP(2,1/($B$16:$B1887&lt;&gt;""),$B$16:$B1887), [1]Лист1!$C$1209:$D$2016, 2, 0),
  IF(LOOKUP(2,1/($R$16:$R1887&lt;&gt;""),$R$16:$R1887)="12.2028",
    VLOOKUP(LOOKUP(2,1/($B$16:$B1887&lt;&gt;""),$B$16:$B1887), [1]Лист1!$C$2020:$D$2907, 2, 0),
  ""))), "")</f>
        <v>13598.54</v>
      </c>
      <c r="P1887" s="211">
        <f t="shared" ref="P1887" si="598">K1887/H1887</f>
        <v>49.629708029197083</v>
      </c>
      <c r="Q1887" s="211">
        <v>9673</v>
      </c>
      <c r="R1887" s="218" t="s">
        <v>565</v>
      </c>
    </row>
    <row r="1888" spans="1:21" ht="30" customHeight="1" x14ac:dyDescent="0.25">
      <c r="A1888" s="310"/>
      <c r="B1888" s="318"/>
      <c r="C1888" s="310"/>
      <c r="D1888" s="310"/>
      <c r="E1888" s="310"/>
      <c r="F1888" s="308"/>
      <c r="G1888" s="308"/>
      <c r="H1888" s="312"/>
      <c r="I1888" s="312"/>
      <c r="J1888" s="312"/>
      <c r="K1888" s="211">
        <f t="shared" si="592"/>
        <v>311379.19999999995</v>
      </c>
      <c r="L1888" s="211">
        <v>0</v>
      </c>
      <c r="M1888" s="211">
        <v>0</v>
      </c>
      <c r="N1888" s="211">
        <v>0</v>
      </c>
      <c r="O1888" s="211">
        <f>IFERROR(
  IF(LOOKUP(2,1/($R$16:$R1888&lt;&gt;""),$R$16:$R1888)="12.2026",
    VLOOKUP(LOOKUP(2,1/($B$16:$B1888&lt;&gt;""),$B$16:$B1888), [1]Лист1!$C$12:$D$1205, 2, 0),
  IF(LOOKUP(2,1/($R$16:$R1888&lt;&gt;""),$R$16:$R1888)="12.2027",
    VLOOKUP(LOOKUP(2,1/($B$16:$B1888&lt;&gt;""),$B$16:$B1888), [1]Лист1!$C$1209:$D$2016, 2, 0),
  IF(LOOKUP(2,1/($R$16:$R1888&lt;&gt;""),$R$16:$R1888)="12.2028",
    VLOOKUP(LOOKUP(2,1/($B$16:$B1888&lt;&gt;""),$B$16:$B1888), [1]Лист1!$C$2020:$D$2907, 2, 0),
  ""))), "")</f>
        <v>311379.19999999995</v>
      </c>
      <c r="P1888" s="211">
        <f>K1888/H1887</f>
        <v>1136.4204379562043</v>
      </c>
      <c r="Q1888" s="211">
        <v>9673</v>
      </c>
      <c r="R1888" s="218" t="s">
        <v>564</v>
      </c>
    </row>
    <row r="1889" spans="1:21" ht="30" customHeight="1" x14ac:dyDescent="0.25">
      <c r="A1889" s="212">
        <f>IF(B1889&lt;&gt;"",MAX(A$1:A1888)+1,"")</f>
        <v>1708</v>
      </c>
      <c r="B1889" s="223" t="s">
        <v>1258</v>
      </c>
      <c r="C1889" s="212">
        <v>1960</v>
      </c>
      <c r="D1889" s="212" t="s">
        <v>1844</v>
      </c>
      <c r="E1889" s="212" t="s">
        <v>16</v>
      </c>
      <c r="F1889" s="210">
        <v>2</v>
      </c>
      <c r="G1889" s="210">
        <v>1</v>
      </c>
      <c r="H1889" s="211">
        <v>326.89999999999998</v>
      </c>
      <c r="I1889" s="211">
        <v>0</v>
      </c>
      <c r="J1889" s="211">
        <v>326.89999999999998</v>
      </c>
      <c r="K1889" s="211">
        <f t="shared" si="592"/>
        <v>15780.43</v>
      </c>
      <c r="L1889" s="211">
        <v>0</v>
      </c>
      <c r="M1889" s="211">
        <v>0</v>
      </c>
      <c r="N1889" s="211">
        <v>0</v>
      </c>
      <c r="O1889" s="211">
        <f>IFERROR(
  IF(LOOKUP(2,1/($R$16:$R1889&lt;&gt;""),$R$16:$R1889)="12.2026",
    VLOOKUP(LOOKUP(2,1/($B$16:$B1889&lt;&gt;""),$B$16:$B1889), [1]Лист1!$C$12:$D$1205, 2, 0),
  IF(LOOKUP(2,1/($R$16:$R1889&lt;&gt;""),$R$16:$R1889)="12.2027",
    VLOOKUP(LOOKUP(2,1/($B$16:$B1889&lt;&gt;""),$B$16:$B1889), [1]Лист1!$C$1209:$D$2016, 2, 0),
  IF(LOOKUP(2,1/($R$16:$R1889&lt;&gt;""),$R$16:$R1889)="12.2028",
    VLOOKUP(LOOKUP(2,1/($B$16:$B1889&lt;&gt;""),$B$16:$B1889), [1]Лист1!$C$2020:$D$2907, 2, 0),
  ""))), "")</f>
        <v>15780.43</v>
      </c>
      <c r="P1889" s="211">
        <f t="shared" si="593"/>
        <v>48.272958091159381</v>
      </c>
      <c r="Q1889" s="211">
        <v>9673</v>
      </c>
      <c r="R1889" s="218" t="s">
        <v>565</v>
      </c>
      <c r="S1889" s="48"/>
    </row>
    <row r="1890" spans="1:21" ht="30" customHeight="1" x14ac:dyDescent="0.25">
      <c r="A1890" s="212">
        <f>IF(B1890&lt;&gt;"",MAX(A$1:A1889)+1,"")</f>
        <v>1709</v>
      </c>
      <c r="B1890" s="223" t="s">
        <v>1259</v>
      </c>
      <c r="C1890" s="213">
        <v>1951</v>
      </c>
      <c r="D1890" s="212" t="s">
        <v>1844</v>
      </c>
      <c r="E1890" s="213" t="s">
        <v>16</v>
      </c>
      <c r="F1890" s="210">
        <v>2</v>
      </c>
      <c r="G1890" s="210">
        <v>2</v>
      </c>
      <c r="H1890" s="211">
        <v>1558.49</v>
      </c>
      <c r="I1890" s="211">
        <v>0</v>
      </c>
      <c r="J1890" s="211">
        <v>846.9</v>
      </c>
      <c r="K1890" s="211">
        <f t="shared" ref="K1890:K1891" si="599">SUM(L1890:O1890)</f>
        <v>18440.439999999999</v>
      </c>
      <c r="L1890" s="211">
        <v>0</v>
      </c>
      <c r="M1890" s="211">
        <v>0</v>
      </c>
      <c r="N1890" s="211">
        <v>0</v>
      </c>
      <c r="O1890" s="211">
        <f>IFERROR(
  IF(LOOKUP(2,1/($R$16:$R1890&lt;&gt;""),$R$16:$R1890)="12.2026",
    VLOOKUP(LOOKUP(2,1/($B$16:$B1890&lt;&gt;""),$B$16:$B1890), [1]Лист1!$C$12:$D$1205, 2, 0),
  IF(LOOKUP(2,1/($R$16:$R1890&lt;&gt;""),$R$16:$R1890)="12.2027",
    VLOOKUP(LOOKUP(2,1/($B$16:$B1890&lt;&gt;""),$B$16:$B1890), [1]Лист1!$C$1209:$D$2016, 2, 0),
  IF(LOOKUP(2,1/($R$16:$R1890&lt;&gt;""),$R$16:$R1890)="12.2028",
    VLOOKUP(LOOKUP(2,1/($B$16:$B1890&lt;&gt;""),$B$16:$B1890), [1]Лист1!$C$2020:$D$2907, 2, 0),
  ""))), "")</f>
        <v>18440.439999999999</v>
      </c>
      <c r="P1890" s="211">
        <f t="shared" ref="P1890" si="600">K1890/H1890</f>
        <v>11.832247880961699</v>
      </c>
      <c r="Q1890" s="211">
        <v>9673</v>
      </c>
      <c r="R1890" s="218" t="s">
        <v>565</v>
      </c>
    </row>
    <row r="1891" spans="1:21" ht="30" customHeight="1" x14ac:dyDescent="0.25">
      <c r="A1891" s="212">
        <f>IF(B1891&lt;&gt;"",MAX(A$1:A1890)+1,"")</f>
        <v>1710</v>
      </c>
      <c r="B1891" s="223" t="s">
        <v>2731</v>
      </c>
      <c r="C1891" s="213">
        <v>1983</v>
      </c>
      <c r="D1891" s="212" t="s">
        <v>1844</v>
      </c>
      <c r="E1891" s="213" t="s">
        <v>16</v>
      </c>
      <c r="F1891" s="210">
        <v>5</v>
      </c>
      <c r="G1891" s="210">
        <v>2</v>
      </c>
      <c r="H1891" s="211">
        <v>2345.4</v>
      </c>
      <c r="I1891" s="211">
        <v>0</v>
      </c>
      <c r="J1891" s="211">
        <v>1883.7</v>
      </c>
      <c r="K1891" s="211">
        <f t="shared" si="599"/>
        <v>3328560</v>
      </c>
      <c r="L1891" s="211">
        <v>0</v>
      </c>
      <c r="M1891" s="211">
        <v>0</v>
      </c>
      <c r="N1891" s="211">
        <v>0</v>
      </c>
      <c r="O1891" s="211">
        <f>IFERROR(
  IF(LOOKUP(2,1/($R$16:$R1891&lt;&gt;""),$R$16:$R1891)="12.2026",
    VLOOKUP(LOOKUP(2,1/($B$16:$B1891&lt;&gt;""),$B$16:$B1891), [1]Лист1!$C$12:$D$1205, 2, 0),
  IF(LOOKUP(2,1/($R$16:$R1891&lt;&gt;""),$R$16:$R1891)="12.2027",
    VLOOKUP(LOOKUP(2,1/($B$16:$B1891&lt;&gt;""),$B$16:$B1891), [1]Лист1!$C$1209:$D$2016, 2, 0),
  IF(LOOKUP(2,1/($R$16:$R1891&lt;&gt;""),$R$16:$R1891)="12.2028",
    VLOOKUP(LOOKUP(2,1/($B$16:$B1891&lt;&gt;""),$B$16:$B1891), [1]Лист1!$C$2020:$D$2907, 2, 0),
  ""))), "")</f>
        <v>3328560</v>
      </c>
      <c r="P1891" s="211">
        <f>K1891/H1891</f>
        <v>1419.1864927091326</v>
      </c>
      <c r="Q1891" s="211">
        <v>9673</v>
      </c>
      <c r="R1891" s="218" t="s">
        <v>564</v>
      </c>
    </row>
    <row r="1892" spans="1:21" ht="30" customHeight="1" x14ac:dyDescent="0.25">
      <c r="A1892" s="212">
        <f>IF(B1892&lt;&gt;"",MAX(A$1:A1891)+1,"")</f>
        <v>1711</v>
      </c>
      <c r="B1892" s="223" t="s">
        <v>1906</v>
      </c>
      <c r="C1892" s="213">
        <v>1970</v>
      </c>
      <c r="D1892" s="212" t="s">
        <v>1844</v>
      </c>
      <c r="E1892" s="213" t="s">
        <v>18</v>
      </c>
      <c r="F1892" s="210">
        <v>5</v>
      </c>
      <c r="G1892" s="210">
        <v>4</v>
      </c>
      <c r="H1892" s="211">
        <v>3563.7</v>
      </c>
      <c r="I1892" s="211">
        <v>23.6</v>
      </c>
      <c r="J1892" s="211">
        <v>1825.3</v>
      </c>
      <c r="K1892" s="211">
        <f t="shared" si="592"/>
        <v>3579788.24</v>
      </c>
      <c r="L1892" s="211">
        <v>0</v>
      </c>
      <c r="M1892" s="211">
        <v>0</v>
      </c>
      <c r="N1892" s="211">
        <v>0</v>
      </c>
      <c r="O1892" s="211">
        <f>IFERROR(
  IF(LOOKUP(2,1/($R$16:$R1892&lt;&gt;""),$R$16:$R1892)="12.2026",
    VLOOKUP(LOOKUP(2,1/($B$16:$B1892&lt;&gt;""),$B$16:$B1892), [1]Лист1!$C$12:$D$1205, 2, 0),
  IF(LOOKUP(2,1/($R$16:$R1892&lt;&gt;""),$R$16:$R1892)="12.2027",
    VLOOKUP(LOOKUP(2,1/($B$16:$B1892&lt;&gt;""),$B$16:$B1892), [1]Лист1!$C$1209:$D$2016, 2, 0),
  IF(LOOKUP(2,1/($R$16:$R1892&lt;&gt;""),$R$16:$R1892)="12.2028",
    VLOOKUP(LOOKUP(2,1/($B$16:$B1892&lt;&gt;""),$B$16:$B1892), [1]Лист1!$C$2020:$D$2907, 2, 0),
  ""))), "")</f>
        <v>3579788.24</v>
      </c>
      <c r="P1892" s="211">
        <f t="shared" si="593"/>
        <v>1004.514476527205</v>
      </c>
      <c r="Q1892" s="211">
        <v>9673</v>
      </c>
      <c r="R1892" s="218" t="s">
        <v>565</v>
      </c>
      <c r="S1892" s="49"/>
      <c r="T1892" s="49"/>
      <c r="U1892" s="49"/>
    </row>
    <row r="1893" spans="1:21" ht="30" customHeight="1" x14ac:dyDescent="0.25">
      <c r="A1893" s="309">
        <f>IF(B1893&lt;&gt;"",MAX(A$1:A1892)+1,"")</f>
        <v>1712</v>
      </c>
      <c r="B1893" s="317" t="s">
        <v>2642</v>
      </c>
      <c r="C1893" s="313">
        <v>1970</v>
      </c>
      <c r="D1893" s="309" t="s">
        <v>1844</v>
      </c>
      <c r="E1893" s="313" t="s">
        <v>18</v>
      </c>
      <c r="F1893" s="307">
        <v>5</v>
      </c>
      <c r="G1893" s="307">
        <v>4</v>
      </c>
      <c r="H1893" s="311">
        <v>3641.2</v>
      </c>
      <c r="I1893" s="311">
        <v>0</v>
      </c>
      <c r="J1893" s="311">
        <v>2618.61</v>
      </c>
      <c r="K1893" s="211">
        <f t="shared" ref="K1893" si="601">SUM(L1893:O1893)</f>
        <v>205982.47</v>
      </c>
      <c r="L1893" s="211">
        <v>0</v>
      </c>
      <c r="M1893" s="211">
        <v>0</v>
      </c>
      <c r="N1893" s="211">
        <v>0</v>
      </c>
      <c r="O1893" s="211">
        <f>IFERROR(
  IF(LOOKUP(2,1/($R$16:$R1893&lt;&gt;""),$R$16:$R1893)="12.2026",
    VLOOKUP(LOOKUP(2,1/($B$16:$B1893&lt;&gt;""),$B$16:$B1893), [1]Лист1!$C$12:$D$1205, 2, 0),
  IF(LOOKUP(2,1/($R$16:$R1893&lt;&gt;""),$R$16:$R1893)="12.2027",
    VLOOKUP(LOOKUP(2,1/($B$16:$B1893&lt;&gt;""),$B$16:$B1893), [1]Лист1!$C$1209:$D$2016, 2, 0),
  IF(LOOKUP(2,1/($R$16:$R1893&lt;&gt;""),$R$16:$R1893)="12.2028",
    VLOOKUP(LOOKUP(2,1/($B$16:$B1893&lt;&gt;""),$B$16:$B1893), [1]Лист1!$C$2020:$D$2907, 2, 0),
  ""))), "")</f>
        <v>205982.47</v>
      </c>
      <c r="P1893" s="211">
        <f t="shared" ref="P1893" si="602">K1893/H1893</f>
        <v>56.569941228166542</v>
      </c>
      <c r="Q1893" s="211">
        <v>9673</v>
      </c>
      <c r="R1893" s="218" t="s">
        <v>565</v>
      </c>
      <c r="S1893" s="49"/>
      <c r="T1893" s="49"/>
      <c r="U1893" s="49"/>
    </row>
    <row r="1894" spans="1:21" ht="30" customHeight="1" x14ac:dyDescent="0.25">
      <c r="A1894" s="310"/>
      <c r="B1894" s="318"/>
      <c r="C1894" s="314"/>
      <c r="D1894" s="310"/>
      <c r="E1894" s="314"/>
      <c r="F1894" s="308"/>
      <c r="G1894" s="308"/>
      <c r="H1894" s="312"/>
      <c r="I1894" s="312"/>
      <c r="J1894" s="312"/>
      <c r="K1894" s="211">
        <f t="shared" si="592"/>
        <v>1274420</v>
      </c>
      <c r="L1894" s="211">
        <v>0</v>
      </c>
      <c r="M1894" s="211">
        <v>0</v>
      </c>
      <c r="N1894" s="211">
        <v>0</v>
      </c>
      <c r="O1894" s="211">
        <f>IFERROR(
  IF(LOOKUP(2,1/($R$16:$R1894&lt;&gt;""),$R$16:$R1894)="12.2026",
    VLOOKUP(LOOKUP(2,1/($B$16:$B1894&lt;&gt;""),$B$16:$B1894), [1]Лист1!$C$12:$D$1205, 2, 0),
  IF(LOOKUP(2,1/($R$16:$R1894&lt;&gt;""),$R$16:$R1894)="12.2027",
    VLOOKUP(LOOKUP(2,1/($B$16:$B1894&lt;&gt;""),$B$16:$B1894), [1]Лист1!$C$1209:$D$2016, 2, 0),
  IF(LOOKUP(2,1/($R$16:$R1894&lt;&gt;""),$R$16:$R1894)="12.2028",
    VLOOKUP(LOOKUP(2,1/($B$16:$B1894&lt;&gt;""),$B$16:$B1894), [1]Лист1!$C$2020:$D$2907, 2, 0),
  ""))), "")</f>
        <v>1274420</v>
      </c>
      <c r="P1894" s="211">
        <f>K1894/H1893</f>
        <v>350</v>
      </c>
      <c r="Q1894" s="211">
        <v>9673</v>
      </c>
      <c r="R1894" s="218" t="s">
        <v>564</v>
      </c>
      <c r="S1894" s="49"/>
      <c r="T1894" s="49"/>
      <c r="U1894" s="49"/>
    </row>
    <row r="1895" spans="1:21" ht="30" customHeight="1" x14ac:dyDescent="0.25">
      <c r="A1895" s="212">
        <f>IF(B1895&lt;&gt;"",MAX(A$1:A1894)+1,"")</f>
        <v>1713</v>
      </c>
      <c r="B1895" s="223" t="s">
        <v>1575</v>
      </c>
      <c r="C1895" s="213">
        <v>1972</v>
      </c>
      <c r="D1895" s="212" t="s">
        <v>1844</v>
      </c>
      <c r="E1895" s="213" t="s">
        <v>18</v>
      </c>
      <c r="F1895" s="210">
        <v>5</v>
      </c>
      <c r="G1895" s="210">
        <v>4</v>
      </c>
      <c r="H1895" s="211">
        <v>3644.4</v>
      </c>
      <c r="I1895" s="211">
        <v>0</v>
      </c>
      <c r="J1895" s="211">
        <v>1852.5</v>
      </c>
      <c r="K1895" s="211">
        <f t="shared" si="592"/>
        <v>28305260</v>
      </c>
      <c r="L1895" s="211">
        <v>0</v>
      </c>
      <c r="M1895" s="211">
        <v>0</v>
      </c>
      <c r="N1895" s="211">
        <v>0</v>
      </c>
      <c r="O1895" s="211">
        <f>IFERROR(
  IF(LOOKUP(2,1/($R$16:$R1895&lt;&gt;""),$R$16:$R1895)="12.2026",
    VLOOKUP(LOOKUP(2,1/($B$16:$B1895&lt;&gt;""),$B$16:$B1895), [1]Лист1!$C$12:$D$1205, 2, 0),
  IF(LOOKUP(2,1/($R$16:$R1895&lt;&gt;""),$R$16:$R1895)="12.2027",
    VLOOKUP(LOOKUP(2,1/($B$16:$B1895&lt;&gt;""),$B$16:$B1895), [1]Лист1!$C$1209:$D$2016, 2, 0),
  IF(LOOKUP(2,1/($R$16:$R1895&lt;&gt;""),$R$16:$R1895)="12.2028",
    VLOOKUP(LOOKUP(2,1/($B$16:$B1895&lt;&gt;""),$B$16:$B1895), [1]Лист1!$C$2020:$D$2907, 2, 0),
  ""))), "")</f>
        <v>28305260</v>
      </c>
      <c r="P1895" s="211">
        <f t="shared" si="593"/>
        <v>7766.7819119745363</v>
      </c>
      <c r="Q1895" s="211">
        <v>9673</v>
      </c>
      <c r="R1895" s="218" t="s">
        <v>563</v>
      </c>
      <c r="S1895" s="49"/>
      <c r="T1895" s="49"/>
      <c r="U1895" s="49"/>
    </row>
    <row r="1896" spans="1:21" ht="30" customHeight="1" x14ac:dyDescent="0.25">
      <c r="A1896" s="212">
        <f>IF(B1896&lt;&gt;"",MAX(A$1:A1895)+1,"")</f>
        <v>1714</v>
      </c>
      <c r="B1896" s="223" t="s">
        <v>1433</v>
      </c>
      <c r="C1896" s="212">
        <v>1962</v>
      </c>
      <c r="D1896" s="212" t="s">
        <v>1844</v>
      </c>
      <c r="E1896" s="212" t="s">
        <v>16</v>
      </c>
      <c r="F1896" s="210">
        <v>5</v>
      </c>
      <c r="G1896" s="210">
        <v>4</v>
      </c>
      <c r="H1896" s="211">
        <v>3466.9</v>
      </c>
      <c r="I1896" s="211">
        <v>0</v>
      </c>
      <c r="J1896" s="211">
        <v>3175</v>
      </c>
      <c r="K1896" s="211">
        <f t="shared" si="592"/>
        <v>90093.77</v>
      </c>
      <c r="L1896" s="211">
        <v>0</v>
      </c>
      <c r="M1896" s="211">
        <v>0</v>
      </c>
      <c r="N1896" s="211">
        <v>0</v>
      </c>
      <c r="O1896" s="211">
        <f>IFERROR(
  IF(LOOKUP(2,1/($R$16:$R1896&lt;&gt;""),$R$16:$R1896)="12.2026",
    VLOOKUP(LOOKUP(2,1/($B$16:$B1896&lt;&gt;""),$B$16:$B1896), [1]Лист1!$C$12:$D$1205, 2, 0),
  IF(LOOKUP(2,1/($R$16:$R1896&lt;&gt;""),$R$16:$R1896)="12.2027",
    VLOOKUP(LOOKUP(2,1/($B$16:$B1896&lt;&gt;""),$B$16:$B1896), [1]Лист1!$C$1209:$D$2016, 2, 0),
  IF(LOOKUP(2,1/($R$16:$R1896&lt;&gt;""),$R$16:$R1896)="12.2028",
    VLOOKUP(LOOKUP(2,1/($B$16:$B1896&lt;&gt;""),$B$16:$B1896), [1]Лист1!$C$2020:$D$2907, 2, 0),
  ""))), "")</f>
        <v>90093.77</v>
      </c>
      <c r="P1896" s="211">
        <f t="shared" si="593"/>
        <v>25.986838385877874</v>
      </c>
      <c r="Q1896" s="211">
        <v>9673</v>
      </c>
      <c r="R1896" s="218" t="s">
        <v>564</v>
      </c>
      <c r="S1896" s="49"/>
      <c r="T1896" s="49"/>
      <c r="U1896" s="49"/>
    </row>
    <row r="1897" spans="1:21" s="21" customFormat="1" ht="30" customHeight="1" x14ac:dyDescent="0.25">
      <c r="A1897" s="212">
        <f>IF(B1897&lt;&gt;"",MAX(A$1:A1896)+1,"")</f>
        <v>1715</v>
      </c>
      <c r="B1897" s="223" t="s">
        <v>272</v>
      </c>
      <c r="C1897" s="212">
        <v>1962</v>
      </c>
      <c r="D1897" s="212" t="s">
        <v>1844</v>
      </c>
      <c r="E1897" s="212" t="s">
        <v>16</v>
      </c>
      <c r="F1897" s="210">
        <v>5</v>
      </c>
      <c r="G1897" s="210">
        <v>2</v>
      </c>
      <c r="H1897" s="211">
        <v>1740.8</v>
      </c>
      <c r="I1897" s="211">
        <v>160</v>
      </c>
      <c r="J1897" s="211">
        <v>1579.33</v>
      </c>
      <c r="K1897" s="211">
        <f>SUM(L1897:O1897)</f>
        <v>51971.66</v>
      </c>
      <c r="L1897" s="211">
        <v>0</v>
      </c>
      <c r="M1897" s="211">
        <v>0</v>
      </c>
      <c r="N1897" s="211">
        <v>0</v>
      </c>
      <c r="O1897" s="211">
        <f>IFERROR(
  IF(LOOKUP(2,1/($R$16:$R1897&lt;&gt;""),$R$16:$R1897)="12.2026",
    VLOOKUP(LOOKUP(2,1/($B$16:$B1897&lt;&gt;""),$B$16:$B1897), [1]Лист1!$C$12:$D$1205, 2, 0),
  IF(LOOKUP(2,1/($R$16:$R1897&lt;&gt;""),$R$16:$R1897)="12.2027",
    VLOOKUP(LOOKUP(2,1/($B$16:$B1897&lt;&gt;""),$B$16:$B1897), [1]Лист1!$C$1209:$D$2016, 2, 0),
  IF(LOOKUP(2,1/($R$16:$R1897&lt;&gt;""),$R$16:$R1897)="12.2028",
    VLOOKUP(LOOKUP(2,1/($B$16:$B1897&lt;&gt;""),$B$16:$B1897), [1]Лист1!$C$2020:$D$2907, 2, 0),
  ""))), "")</f>
        <v>51971.66</v>
      </c>
      <c r="P1897" s="211">
        <f t="shared" ref="P1897:P1902" si="603">K1897/H1897</f>
        <v>29.855043658088238</v>
      </c>
      <c r="Q1897" s="211">
        <v>9673</v>
      </c>
      <c r="R1897" s="218" t="s">
        <v>564</v>
      </c>
      <c r="S1897" s="38"/>
      <c r="T1897" s="20"/>
      <c r="U1897" s="20"/>
    </row>
    <row r="1898" spans="1:21" s="21" customFormat="1" ht="30" customHeight="1" x14ac:dyDescent="0.25">
      <c r="A1898" s="212">
        <f>IF(B1898&lt;&gt;"",MAX(A$1:A1897)+1,"")</f>
        <v>1716</v>
      </c>
      <c r="B1898" s="223" t="s">
        <v>1434</v>
      </c>
      <c r="C1898" s="212">
        <v>1962</v>
      </c>
      <c r="D1898" s="212" t="s">
        <v>1844</v>
      </c>
      <c r="E1898" s="212" t="s">
        <v>16</v>
      </c>
      <c r="F1898" s="210">
        <v>5</v>
      </c>
      <c r="G1898" s="210">
        <v>3</v>
      </c>
      <c r="H1898" s="211">
        <v>2707.9</v>
      </c>
      <c r="I1898" s="211">
        <v>0</v>
      </c>
      <c r="J1898" s="211">
        <v>2538</v>
      </c>
      <c r="K1898" s="211">
        <f>SUM(L1898:O1898)</f>
        <v>73743.259999999995</v>
      </c>
      <c r="L1898" s="211">
        <v>0</v>
      </c>
      <c r="M1898" s="211">
        <v>0</v>
      </c>
      <c r="N1898" s="211">
        <v>0</v>
      </c>
      <c r="O1898" s="211">
        <f>IFERROR(
  IF(LOOKUP(2,1/($R$16:$R1898&lt;&gt;""),$R$16:$R1898)="12.2026",
    VLOOKUP(LOOKUP(2,1/($B$16:$B1898&lt;&gt;""),$B$16:$B1898), [1]Лист1!$C$12:$D$1205, 2, 0),
  IF(LOOKUP(2,1/($R$16:$R1898&lt;&gt;""),$R$16:$R1898)="12.2027",
    VLOOKUP(LOOKUP(2,1/($B$16:$B1898&lt;&gt;""),$B$16:$B1898), [1]Лист1!$C$1209:$D$2016, 2, 0),
  IF(LOOKUP(2,1/($R$16:$R1898&lt;&gt;""),$R$16:$R1898)="12.2028",
    VLOOKUP(LOOKUP(2,1/($B$16:$B1898&lt;&gt;""),$B$16:$B1898), [1]Лист1!$C$2020:$D$2907, 2, 0),
  ""))), "")</f>
        <v>73743.259999999995</v>
      </c>
      <c r="P1898" s="211">
        <f t="shared" si="603"/>
        <v>27.232637837438602</v>
      </c>
      <c r="Q1898" s="211">
        <v>9673</v>
      </c>
      <c r="R1898" s="218" t="s">
        <v>564</v>
      </c>
      <c r="S1898" s="38"/>
      <c r="T1898" s="20"/>
      <c r="U1898" s="20"/>
    </row>
    <row r="1899" spans="1:21" s="21" customFormat="1" ht="30" customHeight="1" x14ac:dyDescent="0.25">
      <c r="A1899" s="212">
        <f>IF(B1899&lt;&gt;"",MAX(A$1:A1898)+1,"")</f>
        <v>1717</v>
      </c>
      <c r="B1899" s="58" t="s">
        <v>273</v>
      </c>
      <c r="C1899" s="213">
        <v>1963</v>
      </c>
      <c r="D1899" s="212" t="s">
        <v>1844</v>
      </c>
      <c r="E1899" s="213" t="s">
        <v>16</v>
      </c>
      <c r="F1899" s="210">
        <v>5</v>
      </c>
      <c r="G1899" s="210">
        <v>2</v>
      </c>
      <c r="H1899" s="211">
        <v>2649.87</v>
      </c>
      <c r="I1899" s="211">
        <v>90.5</v>
      </c>
      <c r="J1899" s="211">
        <v>1506.77</v>
      </c>
      <c r="K1899" s="211">
        <f>SUM(L1899:O1899)</f>
        <v>5251400</v>
      </c>
      <c r="L1899" s="211">
        <v>0</v>
      </c>
      <c r="M1899" s="211">
        <v>0</v>
      </c>
      <c r="N1899" s="211">
        <v>0</v>
      </c>
      <c r="O1899" s="211">
        <f>IFERROR(
  IF(LOOKUP(2,1/($R$16:$R1899&lt;&gt;""),$R$16:$R1899)="12.2026",
    VLOOKUP(LOOKUP(2,1/($B$16:$B1899&lt;&gt;""),$B$16:$B1899), [1]Лист1!$C$12:$D$1205, 2, 0),
  IF(LOOKUP(2,1/($R$16:$R1899&lt;&gt;""),$R$16:$R1899)="12.2027",
    VLOOKUP(LOOKUP(2,1/($B$16:$B1899&lt;&gt;""),$B$16:$B1899), [1]Лист1!$C$1209:$D$2016, 2, 0),
  IF(LOOKUP(2,1/($R$16:$R1899&lt;&gt;""),$R$16:$R1899)="12.2028",
    VLOOKUP(LOOKUP(2,1/($B$16:$B1899&lt;&gt;""),$B$16:$B1899), [1]Лист1!$C$2020:$D$2907, 2, 0),
  ""))), "")</f>
        <v>5251400</v>
      </c>
      <c r="P1899" s="211">
        <f t="shared" si="603"/>
        <v>1981.7575956556361</v>
      </c>
      <c r="Q1899" s="211">
        <v>9673</v>
      </c>
      <c r="R1899" s="218" t="s">
        <v>564</v>
      </c>
      <c r="S1899" s="38"/>
      <c r="T1899" s="20"/>
      <c r="U1899" s="20"/>
    </row>
    <row r="1900" spans="1:21" ht="30" customHeight="1" x14ac:dyDescent="0.25">
      <c r="A1900" s="212">
        <f>IF(B1900&lt;&gt;"",MAX(A$1:A1899)+1,"")</f>
        <v>1718</v>
      </c>
      <c r="B1900" s="223" t="s">
        <v>274</v>
      </c>
      <c r="C1900" s="212">
        <v>1962</v>
      </c>
      <c r="D1900" s="212" t="s">
        <v>1844</v>
      </c>
      <c r="E1900" s="212" t="s">
        <v>16</v>
      </c>
      <c r="F1900" s="210">
        <v>5</v>
      </c>
      <c r="G1900" s="210">
        <v>2</v>
      </c>
      <c r="H1900" s="211">
        <v>1759.1</v>
      </c>
      <c r="I1900" s="211">
        <v>0</v>
      </c>
      <c r="J1900" s="211">
        <v>1628.06</v>
      </c>
      <c r="K1900" s="211">
        <f>SUM(L1900:O1900)</f>
        <v>52327.08</v>
      </c>
      <c r="L1900" s="211">
        <v>0</v>
      </c>
      <c r="M1900" s="211">
        <v>0</v>
      </c>
      <c r="N1900" s="211">
        <v>0</v>
      </c>
      <c r="O1900" s="211">
        <f>IFERROR(
  IF(LOOKUP(2,1/($R$16:$R1900&lt;&gt;""),$R$16:$R1900)="12.2026",
    VLOOKUP(LOOKUP(2,1/($B$16:$B1900&lt;&gt;""),$B$16:$B1900), [1]Лист1!$C$12:$D$1205, 2, 0),
  IF(LOOKUP(2,1/($R$16:$R1900&lt;&gt;""),$R$16:$R1900)="12.2027",
    VLOOKUP(LOOKUP(2,1/($B$16:$B1900&lt;&gt;""),$B$16:$B1900), [1]Лист1!$C$1209:$D$2016, 2, 0),
  IF(LOOKUP(2,1/($R$16:$R1900&lt;&gt;""),$R$16:$R1900)="12.2028",
    VLOOKUP(LOOKUP(2,1/($B$16:$B1900&lt;&gt;""),$B$16:$B1900), [1]Лист1!$C$2020:$D$2907, 2, 0),
  ""))), "")</f>
        <v>52327.08</v>
      </c>
      <c r="P1900" s="211">
        <f t="shared" si="603"/>
        <v>29.746506736399297</v>
      </c>
      <c r="Q1900" s="211">
        <v>9673</v>
      </c>
      <c r="R1900" s="218" t="s">
        <v>564</v>
      </c>
    </row>
    <row r="1901" spans="1:21" s="21" customFormat="1" ht="30" customHeight="1" x14ac:dyDescent="0.25">
      <c r="A1901" s="285">
        <f>IF(B1901&lt;&gt;"",MAX(A$1:A1900)+1,"")</f>
        <v>1719</v>
      </c>
      <c r="B1901" s="283" t="s">
        <v>275</v>
      </c>
      <c r="C1901" s="284">
        <v>1963</v>
      </c>
      <c r="D1901" s="285" t="s">
        <v>1844</v>
      </c>
      <c r="E1901" s="284" t="s">
        <v>16</v>
      </c>
      <c r="F1901" s="287">
        <v>5</v>
      </c>
      <c r="G1901" s="287">
        <v>2</v>
      </c>
      <c r="H1901" s="282">
        <v>2626.44</v>
      </c>
      <c r="I1901" s="282">
        <v>72.7</v>
      </c>
      <c r="J1901" s="282">
        <v>1535.14</v>
      </c>
      <c r="K1901" s="282">
        <f>SUM(L1901:O1901)</f>
        <v>7377491.7399999993</v>
      </c>
      <c r="L1901" s="282">
        <v>0</v>
      </c>
      <c r="M1901" s="282">
        <v>0</v>
      </c>
      <c r="N1901" s="282">
        <v>0</v>
      </c>
      <c r="O1901" s="282">
        <f>IFERROR(
  IF(LOOKUP(2,1/($R$16:$R1901&lt;&gt;""),$R$16:$R1901)="12.2026",
    VLOOKUP(LOOKUP(2,1/($B$16:$B1901&lt;&gt;""),$B$16:$B1901), [1]Лист1!$C$12:$D$1205, 2, 0),
  IF(LOOKUP(2,1/($R$16:$R1901&lt;&gt;""),$R$16:$R1901)="12.2027",
    VLOOKUP(LOOKUP(2,1/($B$16:$B1901&lt;&gt;""),$B$16:$B1901), [1]Лист1!$C$1209:$D$2016, 2, 0),
  IF(LOOKUP(2,1/($R$16:$R1901&lt;&gt;""),$R$16:$R1901)="12.2028",
    VLOOKUP(LOOKUP(2,1/($B$16:$B1901&lt;&gt;""),$B$16:$B1901), [1]Лист1!$C$2020:$D$2907, 2, 0),
  ""))), "")</f>
        <v>7377491.7399999993</v>
      </c>
      <c r="P1901" s="282">
        <f t="shared" si="603"/>
        <v>2808.932143890589</v>
      </c>
      <c r="Q1901" s="282">
        <v>9673</v>
      </c>
      <c r="R1901" s="294" t="s">
        <v>565</v>
      </c>
      <c r="S1901" s="38"/>
      <c r="T1901" s="20"/>
      <c r="U1901" s="20"/>
    </row>
    <row r="1902" spans="1:21" ht="30" customHeight="1" x14ac:dyDescent="0.25">
      <c r="A1902" s="309">
        <f>IF(B1902&lt;&gt;"",MAX(A$1:A1901)+1,"")</f>
        <v>1720</v>
      </c>
      <c r="B1902" s="324" t="s">
        <v>276</v>
      </c>
      <c r="C1902" s="313">
        <v>1963</v>
      </c>
      <c r="D1902" s="309" t="s">
        <v>1844</v>
      </c>
      <c r="E1902" s="313" t="s">
        <v>16</v>
      </c>
      <c r="F1902" s="307">
        <v>5</v>
      </c>
      <c r="G1902" s="307">
        <v>3</v>
      </c>
      <c r="H1902" s="311">
        <v>3731.39</v>
      </c>
      <c r="I1902" s="311">
        <v>0</v>
      </c>
      <c r="J1902" s="311">
        <v>2476.29</v>
      </c>
      <c r="K1902" s="211">
        <f t="shared" ref="K1902:K1904" si="604">SUM(L1902:O1902)</f>
        <v>22519148.940000001</v>
      </c>
      <c r="L1902" s="211">
        <v>0</v>
      </c>
      <c r="M1902" s="211">
        <v>0</v>
      </c>
      <c r="N1902" s="211">
        <v>0</v>
      </c>
      <c r="O1902" s="211">
        <f>IFERROR(
  IF(LOOKUP(2,1/($R$16:$R1902&lt;&gt;""),$R$16:$R1902)="12.2026",
    VLOOKUP(LOOKUP(2,1/($B$16:$B1902&lt;&gt;""),$B$16:$B1902), [1]Лист1!$C$12:$D$1205, 2, 0),
  IF(LOOKUP(2,1/($R$16:$R1902&lt;&gt;""),$R$16:$R1902)="12.2027",
    VLOOKUP(LOOKUP(2,1/($B$16:$B1902&lt;&gt;""),$B$16:$B1902), [1]Лист1!$C$1209:$D$2016, 2, 0),
  IF(LOOKUP(2,1/($R$16:$R1902&lt;&gt;""),$R$16:$R1902)="12.2028",
    VLOOKUP(LOOKUP(2,1/($B$16:$B1902&lt;&gt;""),$B$16:$B1902), [1]Лист1!$C$2020:$D$2907, 2, 0),
  ""))), "")</f>
        <v>22519148.940000001</v>
      </c>
      <c r="P1902" s="211">
        <f t="shared" si="603"/>
        <v>6035.0563570144104</v>
      </c>
      <c r="Q1902" s="211">
        <v>9673</v>
      </c>
      <c r="R1902" s="218" t="s">
        <v>565</v>
      </c>
      <c r="S1902" s="48"/>
    </row>
    <row r="1903" spans="1:21" ht="30" customHeight="1" x14ac:dyDescent="0.25">
      <c r="A1903" s="310"/>
      <c r="B1903" s="326"/>
      <c r="C1903" s="314"/>
      <c r="D1903" s="310"/>
      <c r="E1903" s="314"/>
      <c r="F1903" s="308"/>
      <c r="G1903" s="308"/>
      <c r="H1903" s="312"/>
      <c r="I1903" s="312"/>
      <c r="J1903" s="312"/>
      <c r="K1903" s="211">
        <f t="shared" si="604"/>
        <v>6564250</v>
      </c>
      <c r="L1903" s="211">
        <v>0</v>
      </c>
      <c r="M1903" s="211">
        <v>0</v>
      </c>
      <c r="N1903" s="211">
        <v>0</v>
      </c>
      <c r="O1903" s="211">
        <f>IFERROR(
  IF(LOOKUP(2,1/($R$16:$R1903&lt;&gt;""),$R$16:$R1903)="12.2026",
    VLOOKUP(LOOKUP(2,1/($B$16:$B1903&lt;&gt;""),$B$16:$B1903), [1]Лист1!$C$12:$D$1205, 2, 0),
  IF(LOOKUP(2,1/($R$16:$R1903&lt;&gt;""),$R$16:$R1903)="12.2027",
    VLOOKUP(LOOKUP(2,1/($B$16:$B1903&lt;&gt;""),$B$16:$B1903), [1]Лист1!$C$1209:$D$2016, 2, 0),
  IF(LOOKUP(2,1/($R$16:$R1903&lt;&gt;""),$R$16:$R1903)="12.2028",
    VLOOKUP(LOOKUP(2,1/($B$16:$B1903&lt;&gt;""),$B$16:$B1903), [1]Лист1!$C$2020:$D$2907, 2, 0),
  ""))), "")</f>
        <v>6564250</v>
      </c>
      <c r="P1903" s="211">
        <f>K1903/H1902</f>
        <v>1759.196974853875</v>
      </c>
      <c r="Q1903" s="211">
        <v>9673</v>
      </c>
      <c r="R1903" s="218" t="s">
        <v>564</v>
      </c>
      <c r="S1903" s="49"/>
      <c r="T1903" s="49"/>
      <c r="U1903" s="49"/>
    </row>
    <row r="1904" spans="1:21" ht="30" customHeight="1" x14ac:dyDescent="0.25">
      <c r="A1904" s="212">
        <f>IF(B1904&lt;&gt;"",MAX(A$1:A1903)+1,"")</f>
        <v>1721</v>
      </c>
      <c r="B1904" s="58" t="s">
        <v>277</v>
      </c>
      <c r="C1904" s="213">
        <v>1964</v>
      </c>
      <c r="D1904" s="212" t="s">
        <v>1844</v>
      </c>
      <c r="E1904" s="213" t="s">
        <v>16</v>
      </c>
      <c r="F1904" s="210">
        <v>5</v>
      </c>
      <c r="G1904" s="210">
        <v>3</v>
      </c>
      <c r="H1904" s="211">
        <v>5514.64</v>
      </c>
      <c r="I1904" s="211">
        <v>0</v>
      </c>
      <c r="J1904" s="211">
        <v>2974.73</v>
      </c>
      <c r="K1904" s="211">
        <f t="shared" si="604"/>
        <v>139290.63</v>
      </c>
      <c r="L1904" s="211">
        <v>0</v>
      </c>
      <c r="M1904" s="211">
        <v>0</v>
      </c>
      <c r="N1904" s="211">
        <v>0</v>
      </c>
      <c r="O1904" s="211">
        <f>IFERROR(
  IF(LOOKUP(2,1/($R$16:$R1904&lt;&gt;""),$R$16:$R1904)="12.2026",
    VLOOKUP(LOOKUP(2,1/($B$16:$B1904&lt;&gt;""),$B$16:$B1904), [1]Лист1!$C$12:$D$1205, 2, 0),
  IF(LOOKUP(2,1/($R$16:$R1904&lt;&gt;""),$R$16:$R1904)="12.2027",
    VLOOKUP(LOOKUP(2,1/($B$16:$B1904&lt;&gt;""),$B$16:$B1904), [1]Лист1!$C$1209:$D$2016, 2, 0),
  IF(LOOKUP(2,1/($R$16:$R1904&lt;&gt;""),$R$16:$R1904)="12.2028",
    VLOOKUP(LOOKUP(2,1/($B$16:$B1904&lt;&gt;""),$B$16:$B1904), [1]Лист1!$C$2020:$D$2907, 2, 0),
  ""))), "")</f>
        <v>139290.63</v>
      </c>
      <c r="P1904" s="211">
        <f t="shared" ref="P1904" si="605">K1904/H1904</f>
        <v>25.25833599292066</v>
      </c>
      <c r="Q1904" s="211">
        <v>9673</v>
      </c>
      <c r="R1904" s="218" t="s">
        <v>564</v>
      </c>
      <c r="S1904" s="49"/>
      <c r="T1904" s="49"/>
      <c r="U1904" s="49"/>
    </row>
    <row r="1905" spans="1:21" s="21" customFormat="1" ht="30" customHeight="1" x14ac:dyDescent="0.25">
      <c r="A1905" s="212">
        <f>IF(B1905&lt;&gt;"",MAX(A$1:A1904)+1,"")</f>
        <v>1722</v>
      </c>
      <c r="B1905" s="58" t="s">
        <v>270</v>
      </c>
      <c r="C1905" s="213">
        <v>1962</v>
      </c>
      <c r="D1905" s="212" t="s">
        <v>1844</v>
      </c>
      <c r="E1905" s="212" t="s">
        <v>16</v>
      </c>
      <c r="F1905" s="210">
        <v>5</v>
      </c>
      <c r="G1905" s="210">
        <v>2</v>
      </c>
      <c r="H1905" s="211">
        <v>2611.98</v>
      </c>
      <c r="I1905" s="211">
        <v>0</v>
      </c>
      <c r="J1905" s="211">
        <v>1594.18</v>
      </c>
      <c r="K1905" s="211">
        <f t="shared" si="592"/>
        <v>68891.63</v>
      </c>
      <c r="L1905" s="211">
        <v>0</v>
      </c>
      <c r="M1905" s="211">
        <v>0</v>
      </c>
      <c r="N1905" s="211">
        <v>0</v>
      </c>
      <c r="O1905" s="211">
        <f>IFERROR(
  IF(LOOKUP(2,1/($R$16:$R1905&lt;&gt;""),$R$16:$R1905)="12.2026",
    VLOOKUP(LOOKUP(2,1/($B$16:$B1905&lt;&gt;""),$B$16:$B1905), [1]Лист1!$C$12:$D$1205, 2, 0),
  IF(LOOKUP(2,1/($R$16:$R1905&lt;&gt;""),$R$16:$R1905)="12.2027",
    VLOOKUP(LOOKUP(2,1/($B$16:$B1905&lt;&gt;""),$B$16:$B1905), [1]Лист1!$C$1209:$D$2016, 2, 0),
  IF(LOOKUP(2,1/($R$16:$R1905&lt;&gt;""),$R$16:$R1905)="12.2028",
    VLOOKUP(LOOKUP(2,1/($B$16:$B1905&lt;&gt;""),$B$16:$B1905), [1]Лист1!$C$2020:$D$2907, 2, 0),
  ""))), "")</f>
        <v>68891.63</v>
      </c>
      <c r="P1905" s="211">
        <f t="shared" si="593"/>
        <v>26.375251724745215</v>
      </c>
      <c r="Q1905" s="211">
        <v>9673</v>
      </c>
      <c r="R1905" s="218" t="s">
        <v>564</v>
      </c>
      <c r="S1905" s="38"/>
      <c r="T1905" s="20"/>
      <c r="U1905" s="20"/>
    </row>
    <row r="1906" spans="1:21" s="21" customFormat="1" ht="30" customHeight="1" x14ac:dyDescent="0.25">
      <c r="A1906" s="212">
        <f>IF(B1906&lt;&gt;"",MAX(A$1:A1905)+1,"")</f>
        <v>1723</v>
      </c>
      <c r="B1906" s="58" t="s">
        <v>1435</v>
      </c>
      <c r="C1906" s="56">
        <v>1961</v>
      </c>
      <c r="D1906" s="212" t="s">
        <v>1844</v>
      </c>
      <c r="E1906" s="213" t="s">
        <v>16</v>
      </c>
      <c r="F1906" s="210">
        <v>5</v>
      </c>
      <c r="G1906" s="210">
        <v>2</v>
      </c>
      <c r="H1906" s="211">
        <v>2644.05</v>
      </c>
      <c r="I1906" s="211">
        <v>69.7</v>
      </c>
      <c r="J1906" s="211">
        <v>1512.61</v>
      </c>
      <c r="K1906" s="211">
        <f t="shared" si="592"/>
        <v>69514.48</v>
      </c>
      <c r="L1906" s="211">
        <v>0</v>
      </c>
      <c r="M1906" s="211">
        <v>0</v>
      </c>
      <c r="N1906" s="211">
        <v>0</v>
      </c>
      <c r="O1906" s="211">
        <f>IFERROR(
  IF(LOOKUP(2,1/($R$16:$R1906&lt;&gt;""),$R$16:$R1906)="12.2026",
    VLOOKUP(LOOKUP(2,1/($B$16:$B1906&lt;&gt;""),$B$16:$B1906), [1]Лист1!$C$12:$D$1205, 2, 0),
  IF(LOOKUP(2,1/($R$16:$R1906&lt;&gt;""),$R$16:$R1906)="12.2027",
    VLOOKUP(LOOKUP(2,1/($B$16:$B1906&lt;&gt;""),$B$16:$B1906), [1]Лист1!$C$1209:$D$2016, 2, 0),
  IF(LOOKUP(2,1/($R$16:$R1906&lt;&gt;""),$R$16:$R1906)="12.2028",
    VLOOKUP(LOOKUP(2,1/($B$16:$B1906&lt;&gt;""),$B$16:$B1906), [1]Лист1!$C$2020:$D$2907, 2, 0),
  ""))), "")</f>
        <v>69514.48</v>
      </c>
      <c r="P1906" s="211">
        <f t="shared" si="593"/>
        <v>26.290909778559403</v>
      </c>
      <c r="Q1906" s="211">
        <v>9673</v>
      </c>
      <c r="R1906" s="218" t="s">
        <v>564</v>
      </c>
      <c r="S1906" s="38"/>
      <c r="T1906" s="20"/>
      <c r="U1906" s="20"/>
    </row>
    <row r="1907" spans="1:21" ht="30" customHeight="1" x14ac:dyDescent="0.25">
      <c r="A1907" s="212">
        <f>IF(B1907&lt;&gt;"",MAX(A$1:A1906)+1,"")</f>
        <v>1724</v>
      </c>
      <c r="B1907" s="223" t="s">
        <v>1907</v>
      </c>
      <c r="C1907" s="213">
        <v>1979</v>
      </c>
      <c r="D1907" s="212" t="s">
        <v>1844</v>
      </c>
      <c r="E1907" s="213" t="s">
        <v>18</v>
      </c>
      <c r="F1907" s="210">
        <v>9</v>
      </c>
      <c r="G1907" s="210">
        <v>2</v>
      </c>
      <c r="H1907" s="211">
        <v>5805.81</v>
      </c>
      <c r="I1907" s="211">
        <v>0</v>
      </c>
      <c r="J1907" s="211">
        <v>4917.7</v>
      </c>
      <c r="K1907" s="211">
        <f t="shared" si="592"/>
        <v>7246057.3600000003</v>
      </c>
      <c r="L1907" s="211">
        <v>0</v>
      </c>
      <c r="M1907" s="211">
        <v>0</v>
      </c>
      <c r="N1907" s="211">
        <v>0</v>
      </c>
      <c r="O1907" s="211">
        <f>IFERROR(
  IF(LOOKUP(2,1/($R$16:$R1907&lt;&gt;""),$R$16:$R1907)="12.2026",
    VLOOKUP(LOOKUP(2,1/($B$16:$B1907&lt;&gt;""),$B$16:$B1907), [1]Лист1!$C$12:$D$1205, 2, 0),
  IF(LOOKUP(2,1/($R$16:$R1907&lt;&gt;""),$R$16:$R1907)="12.2027",
    VLOOKUP(LOOKUP(2,1/($B$16:$B1907&lt;&gt;""),$B$16:$B1907), [1]Лист1!$C$1209:$D$2016, 2, 0),
  IF(LOOKUP(2,1/($R$16:$R1907&lt;&gt;""),$R$16:$R1907)="12.2028",
    VLOOKUP(LOOKUP(2,1/($B$16:$B1907&lt;&gt;""),$B$16:$B1907), [1]Лист1!$C$2020:$D$2907, 2, 0),
  ""))), "")</f>
        <v>7246057.3600000003</v>
      </c>
      <c r="P1907" s="211">
        <f t="shared" si="593"/>
        <v>1248.0700126252839</v>
      </c>
      <c r="Q1907" s="211">
        <v>9673</v>
      </c>
      <c r="R1907" s="218" t="s">
        <v>565</v>
      </c>
    </row>
    <row r="1908" spans="1:21" ht="30" customHeight="1" x14ac:dyDescent="0.25">
      <c r="A1908" s="212">
        <f>IF(B1908&lt;&gt;"",MAX(A$1:A1907)+1,"")</f>
        <v>1725</v>
      </c>
      <c r="B1908" s="58" t="s">
        <v>2041</v>
      </c>
      <c r="C1908" s="213">
        <v>1991</v>
      </c>
      <c r="D1908" s="212" t="s">
        <v>1844</v>
      </c>
      <c r="E1908" s="213" t="s">
        <v>18</v>
      </c>
      <c r="F1908" s="210">
        <v>9</v>
      </c>
      <c r="G1908" s="210">
        <v>2</v>
      </c>
      <c r="H1908" s="211">
        <v>6208.1</v>
      </c>
      <c r="I1908" s="211">
        <v>0</v>
      </c>
      <c r="J1908" s="211">
        <v>4336.6000000000004</v>
      </c>
      <c r="K1908" s="211">
        <f t="shared" si="592"/>
        <v>7247605.3399999999</v>
      </c>
      <c r="L1908" s="211">
        <v>0</v>
      </c>
      <c r="M1908" s="211">
        <v>0</v>
      </c>
      <c r="N1908" s="211">
        <v>0</v>
      </c>
      <c r="O1908" s="211">
        <f>IFERROR(
  IF(LOOKUP(2,1/($R$16:$R1908&lt;&gt;""),$R$16:$R1908)="12.2026",
    VLOOKUP(LOOKUP(2,1/($B$16:$B1908&lt;&gt;""),$B$16:$B1908), [1]Лист1!$C$12:$D$1205, 2, 0),
  IF(LOOKUP(2,1/($R$16:$R1908&lt;&gt;""),$R$16:$R1908)="12.2027",
    VLOOKUP(LOOKUP(2,1/($B$16:$B1908&lt;&gt;""),$B$16:$B1908), [1]Лист1!$C$1209:$D$2016, 2, 0),
  IF(LOOKUP(2,1/($R$16:$R1908&lt;&gt;""),$R$16:$R1908)="12.2028",
    VLOOKUP(LOOKUP(2,1/($B$16:$B1908&lt;&gt;""),$B$16:$B1908), [1]Лист1!$C$2020:$D$2907, 2, 0),
  ""))), "")</f>
        <v>7247605.3399999999</v>
      </c>
      <c r="P1908" s="211">
        <f t="shared" si="593"/>
        <v>1167.4433949195404</v>
      </c>
      <c r="Q1908" s="211">
        <v>9673</v>
      </c>
      <c r="R1908" s="218" t="s">
        <v>564</v>
      </c>
      <c r="S1908" s="49"/>
      <c r="T1908" s="49"/>
      <c r="U1908" s="49"/>
    </row>
    <row r="1909" spans="1:21" ht="30" customHeight="1" x14ac:dyDescent="0.25">
      <c r="A1909" s="212">
        <f>IF(B1909&lt;&gt;"",MAX(A$1:A1908)+1,"")</f>
        <v>1726</v>
      </c>
      <c r="B1909" s="58" t="s">
        <v>2042</v>
      </c>
      <c r="C1909" s="213">
        <v>1990</v>
      </c>
      <c r="D1909" s="212" t="s">
        <v>1844</v>
      </c>
      <c r="E1909" s="213" t="s">
        <v>18</v>
      </c>
      <c r="F1909" s="210">
        <v>9</v>
      </c>
      <c r="G1909" s="210">
        <v>2</v>
      </c>
      <c r="H1909" s="211">
        <v>6032.17</v>
      </c>
      <c r="I1909" s="211">
        <v>69.599999999999994</v>
      </c>
      <c r="J1909" s="211">
        <v>4299.7</v>
      </c>
      <c r="K1909" s="211">
        <f t="shared" si="592"/>
        <v>7248877.1399999997</v>
      </c>
      <c r="L1909" s="211">
        <v>0</v>
      </c>
      <c r="M1909" s="211">
        <v>0</v>
      </c>
      <c r="N1909" s="211">
        <v>0</v>
      </c>
      <c r="O1909" s="211">
        <f>IFERROR(
  IF(LOOKUP(2,1/($R$16:$R1909&lt;&gt;""),$R$16:$R1909)="12.2026",
    VLOOKUP(LOOKUP(2,1/($B$16:$B1909&lt;&gt;""),$B$16:$B1909), [1]Лист1!$C$12:$D$1205, 2, 0),
  IF(LOOKUP(2,1/($R$16:$R1909&lt;&gt;""),$R$16:$R1909)="12.2027",
    VLOOKUP(LOOKUP(2,1/($B$16:$B1909&lt;&gt;""),$B$16:$B1909), [1]Лист1!$C$1209:$D$2016, 2, 0),
  IF(LOOKUP(2,1/($R$16:$R1909&lt;&gt;""),$R$16:$R1909)="12.2028",
    VLOOKUP(LOOKUP(2,1/($B$16:$B1909&lt;&gt;""),$B$16:$B1909), [1]Лист1!$C$2020:$D$2907, 2, 0),
  ""))), "")</f>
        <v>7248877.1399999997</v>
      </c>
      <c r="P1909" s="211">
        <f t="shared" si="593"/>
        <v>1201.7030587665797</v>
      </c>
      <c r="Q1909" s="211">
        <v>9673</v>
      </c>
      <c r="R1909" s="218" t="s">
        <v>564</v>
      </c>
      <c r="S1909" s="49"/>
      <c r="T1909" s="49"/>
      <c r="U1909" s="49"/>
    </row>
    <row r="1910" spans="1:21" ht="30" customHeight="1" x14ac:dyDescent="0.25">
      <c r="A1910" s="212">
        <f>IF(B1910&lt;&gt;"",MAX(A$1:A1909)+1,"")</f>
        <v>1727</v>
      </c>
      <c r="B1910" s="223" t="s">
        <v>2187</v>
      </c>
      <c r="C1910" s="210">
        <v>1992</v>
      </c>
      <c r="D1910" s="212" t="s">
        <v>1844</v>
      </c>
      <c r="E1910" s="210" t="s">
        <v>18</v>
      </c>
      <c r="F1910" s="210">
        <v>9</v>
      </c>
      <c r="G1910" s="210">
        <v>5</v>
      </c>
      <c r="H1910" s="211">
        <v>12536.2</v>
      </c>
      <c r="I1910" s="211">
        <v>73.400000000000006</v>
      </c>
      <c r="J1910" s="211">
        <v>11086.95</v>
      </c>
      <c r="K1910" s="211">
        <f t="shared" si="592"/>
        <v>17875000</v>
      </c>
      <c r="L1910" s="211">
        <v>0</v>
      </c>
      <c r="M1910" s="211">
        <v>0</v>
      </c>
      <c r="N1910" s="211">
        <v>0</v>
      </c>
      <c r="O1910" s="211">
        <f>IFERROR(
  IF(LOOKUP(2,1/($R$16:$R1910&lt;&gt;""),$R$16:$R1910)="12.2026",
    VLOOKUP(LOOKUP(2,1/($B$16:$B1910&lt;&gt;""),$B$16:$B1910), [1]Лист1!$C$12:$D$1205, 2, 0),
  IF(LOOKUP(2,1/($R$16:$R1910&lt;&gt;""),$R$16:$R1910)="12.2027",
    VLOOKUP(LOOKUP(2,1/($B$16:$B1910&lt;&gt;""),$B$16:$B1910), [1]Лист1!$C$1209:$D$2016, 2, 0),
  IF(LOOKUP(2,1/($R$16:$R1910&lt;&gt;""),$R$16:$R1910)="12.2028",
    VLOOKUP(LOOKUP(2,1/($B$16:$B1910&lt;&gt;""),$B$16:$B1910), [1]Лист1!$C$2020:$D$2907, 2, 0),
  ""))), "")</f>
        <v>17875000</v>
      </c>
      <c r="P1910" s="211">
        <f t="shared" si="593"/>
        <v>1425.8706785150205</v>
      </c>
      <c r="Q1910" s="211">
        <v>9673</v>
      </c>
      <c r="R1910" s="30" t="s">
        <v>565</v>
      </c>
      <c r="S1910" s="49"/>
      <c r="T1910" s="49"/>
      <c r="U1910" s="49"/>
    </row>
    <row r="1911" spans="1:21" s="33" customFormat="1" ht="30" customHeight="1" x14ac:dyDescent="0.25">
      <c r="A1911" s="212">
        <f>IF(B1911&lt;&gt;"",MAX(A$1:A1910)+1,"")</f>
        <v>1728</v>
      </c>
      <c r="B1911" s="223" t="s">
        <v>2188</v>
      </c>
      <c r="C1911" s="210">
        <v>1993</v>
      </c>
      <c r="D1911" s="212" t="s">
        <v>1844</v>
      </c>
      <c r="E1911" s="210" t="s">
        <v>18</v>
      </c>
      <c r="F1911" s="210">
        <v>9</v>
      </c>
      <c r="G1911" s="210">
        <v>2</v>
      </c>
      <c r="H1911" s="211">
        <v>4960.5</v>
      </c>
      <c r="I1911" s="211">
        <v>0</v>
      </c>
      <c r="J1911" s="211">
        <v>4341.54</v>
      </c>
      <c r="K1911" s="211">
        <f t="shared" si="592"/>
        <v>7270000</v>
      </c>
      <c r="L1911" s="211">
        <v>0</v>
      </c>
      <c r="M1911" s="211">
        <v>0</v>
      </c>
      <c r="N1911" s="211">
        <v>0</v>
      </c>
      <c r="O1911" s="211">
        <f>IFERROR(
  IF(LOOKUP(2,1/($R$16:$R1911&lt;&gt;""),$R$16:$R1911)="12.2026",
    VLOOKUP(LOOKUP(2,1/($B$16:$B1911&lt;&gt;""),$B$16:$B1911), [1]Лист1!$C$12:$D$1205, 2, 0),
  IF(LOOKUP(2,1/($R$16:$R1911&lt;&gt;""),$R$16:$R1911)="12.2027",
    VLOOKUP(LOOKUP(2,1/($B$16:$B1911&lt;&gt;""),$B$16:$B1911), [1]Лист1!$C$1209:$D$2016, 2, 0),
  IF(LOOKUP(2,1/($R$16:$R1911&lt;&gt;""),$R$16:$R1911)="12.2028",
    VLOOKUP(LOOKUP(2,1/($B$16:$B1911&lt;&gt;""),$B$16:$B1911), [1]Лист1!$C$2020:$D$2907, 2, 0),
  ""))), "")</f>
        <v>7270000</v>
      </c>
      <c r="P1911" s="211">
        <f t="shared" si="593"/>
        <v>1465.5780667271445</v>
      </c>
      <c r="Q1911" s="211">
        <v>9673</v>
      </c>
      <c r="R1911" s="30" t="s">
        <v>564</v>
      </c>
      <c r="S1911" s="32"/>
      <c r="T1911" s="32"/>
      <c r="U1911" s="32"/>
    </row>
    <row r="1912" spans="1:21" s="33" customFormat="1" ht="30" customHeight="1" x14ac:dyDescent="0.25">
      <c r="A1912" s="212">
        <f>IF(B1912&lt;&gt;"",MAX(A$1:A1911)+1,"")</f>
        <v>1729</v>
      </c>
      <c r="B1912" s="223" t="s">
        <v>2189</v>
      </c>
      <c r="C1912" s="210">
        <v>1982</v>
      </c>
      <c r="D1912" s="212" t="s">
        <v>1844</v>
      </c>
      <c r="E1912" s="210" t="s">
        <v>18</v>
      </c>
      <c r="F1912" s="210">
        <v>9</v>
      </c>
      <c r="G1912" s="210">
        <v>2</v>
      </c>
      <c r="H1912" s="211">
        <v>3845.6</v>
      </c>
      <c r="I1912" s="211">
        <v>0</v>
      </c>
      <c r="J1912" s="211">
        <v>3689.33</v>
      </c>
      <c r="K1912" s="211">
        <f t="shared" si="592"/>
        <v>7120000</v>
      </c>
      <c r="L1912" s="211">
        <v>0</v>
      </c>
      <c r="M1912" s="211">
        <v>0</v>
      </c>
      <c r="N1912" s="211">
        <v>0</v>
      </c>
      <c r="O1912" s="211">
        <f>IFERROR(
  IF(LOOKUP(2,1/($R$16:$R1912&lt;&gt;""),$R$16:$R1912)="12.2026",
    VLOOKUP(LOOKUP(2,1/($B$16:$B1912&lt;&gt;""),$B$16:$B1912), [1]Лист1!$C$12:$D$1205, 2, 0),
  IF(LOOKUP(2,1/($R$16:$R1912&lt;&gt;""),$R$16:$R1912)="12.2027",
    VLOOKUP(LOOKUP(2,1/($B$16:$B1912&lt;&gt;""),$B$16:$B1912), [1]Лист1!$C$1209:$D$2016, 2, 0),
  IF(LOOKUP(2,1/($R$16:$R1912&lt;&gt;""),$R$16:$R1912)="12.2028",
    VLOOKUP(LOOKUP(2,1/($B$16:$B1912&lt;&gt;""),$B$16:$B1912), [1]Лист1!$C$2020:$D$2907, 2, 0),
  ""))), "")</f>
        <v>7120000</v>
      </c>
      <c r="P1912" s="211">
        <f t="shared" si="593"/>
        <v>1851.4666111920117</v>
      </c>
      <c r="Q1912" s="211">
        <v>9673</v>
      </c>
      <c r="R1912" s="30" t="s">
        <v>565</v>
      </c>
      <c r="S1912" s="32"/>
      <c r="T1912" s="32"/>
      <c r="U1912" s="32"/>
    </row>
    <row r="1913" spans="1:21" s="33" customFormat="1" ht="30" customHeight="1" x14ac:dyDescent="0.25">
      <c r="A1913" s="212">
        <f>IF(B1913&lt;&gt;"",MAX(A$1:A1912)+1,"")</f>
        <v>1730</v>
      </c>
      <c r="B1913" s="223" t="s">
        <v>2190</v>
      </c>
      <c r="C1913" s="210">
        <v>1990</v>
      </c>
      <c r="D1913" s="212" t="s">
        <v>1844</v>
      </c>
      <c r="E1913" s="210" t="s">
        <v>18</v>
      </c>
      <c r="F1913" s="210">
        <v>9</v>
      </c>
      <c r="G1913" s="210">
        <v>2</v>
      </c>
      <c r="H1913" s="211">
        <v>6205.74</v>
      </c>
      <c r="I1913" s="211">
        <v>19.5</v>
      </c>
      <c r="J1913" s="211">
        <v>3086.3</v>
      </c>
      <c r="K1913" s="211">
        <f t="shared" si="592"/>
        <v>7270000</v>
      </c>
      <c r="L1913" s="211">
        <v>0</v>
      </c>
      <c r="M1913" s="211">
        <v>0</v>
      </c>
      <c r="N1913" s="211">
        <v>0</v>
      </c>
      <c r="O1913" s="211">
        <f>IFERROR(
  IF(LOOKUP(2,1/($R$16:$R1913&lt;&gt;""),$R$16:$R1913)="12.2026",
    VLOOKUP(LOOKUP(2,1/($B$16:$B1913&lt;&gt;""),$B$16:$B1913), [1]Лист1!$C$12:$D$1205, 2, 0),
  IF(LOOKUP(2,1/($R$16:$R1913&lt;&gt;""),$R$16:$R1913)="12.2027",
    VLOOKUP(LOOKUP(2,1/($B$16:$B1913&lt;&gt;""),$B$16:$B1913), [1]Лист1!$C$1209:$D$2016, 2, 0),
  IF(LOOKUP(2,1/($R$16:$R1913&lt;&gt;""),$R$16:$R1913)="12.2028",
    VLOOKUP(LOOKUP(2,1/($B$16:$B1913&lt;&gt;""),$B$16:$B1913), [1]Лист1!$C$2020:$D$2907, 2, 0),
  ""))), "")</f>
        <v>7270000</v>
      </c>
      <c r="P1913" s="211">
        <f t="shared" si="593"/>
        <v>1171.4960665448441</v>
      </c>
      <c r="Q1913" s="211">
        <v>9673</v>
      </c>
      <c r="R1913" s="30" t="s">
        <v>565</v>
      </c>
      <c r="S1913" s="32"/>
      <c r="T1913" s="32"/>
      <c r="U1913" s="32"/>
    </row>
    <row r="1914" spans="1:21" s="33" customFormat="1" ht="30" customHeight="1" x14ac:dyDescent="0.25">
      <c r="A1914" s="212">
        <f>IF(B1914&lt;&gt;"",MAX(A$1:A1913)+1,"")</f>
        <v>1731</v>
      </c>
      <c r="B1914" s="58" t="s">
        <v>1576</v>
      </c>
      <c r="C1914" s="213">
        <v>1971</v>
      </c>
      <c r="D1914" s="212" t="s">
        <v>1844</v>
      </c>
      <c r="E1914" s="213" t="s">
        <v>16</v>
      </c>
      <c r="F1914" s="210">
        <v>10</v>
      </c>
      <c r="G1914" s="210">
        <v>5</v>
      </c>
      <c r="H1914" s="211">
        <v>5045.3</v>
      </c>
      <c r="I1914" s="211">
        <v>0</v>
      </c>
      <c r="J1914" s="211">
        <v>3032.9</v>
      </c>
      <c r="K1914" s="211">
        <f t="shared" si="592"/>
        <v>36797143.5</v>
      </c>
      <c r="L1914" s="211">
        <v>0</v>
      </c>
      <c r="M1914" s="211">
        <v>0</v>
      </c>
      <c r="N1914" s="211">
        <v>0</v>
      </c>
      <c r="O1914" s="211">
        <f>IFERROR(
  IF(LOOKUP(2,1/($R$16:$R1914&lt;&gt;""),$R$16:$R1914)="12.2026",
    VLOOKUP(LOOKUP(2,1/($B$16:$B1914&lt;&gt;""),$B$16:$B1914), [1]Лист1!$C$12:$D$1205, 2, 0),
  IF(LOOKUP(2,1/($R$16:$R1914&lt;&gt;""),$R$16:$R1914)="12.2027",
    VLOOKUP(LOOKUP(2,1/($B$16:$B1914&lt;&gt;""),$B$16:$B1914), [1]Лист1!$C$1209:$D$2016, 2, 0),
  IF(LOOKUP(2,1/($R$16:$R1914&lt;&gt;""),$R$16:$R1914)="12.2028",
    VLOOKUP(LOOKUP(2,1/($B$16:$B1914&lt;&gt;""),$B$16:$B1914), [1]Лист1!$C$2020:$D$2907, 2, 0),
  ""))), "")</f>
        <v>36797143.5</v>
      </c>
      <c r="P1914" s="211">
        <f t="shared" si="593"/>
        <v>7293.3509404792576</v>
      </c>
      <c r="Q1914" s="211">
        <v>9673</v>
      </c>
      <c r="R1914" s="218" t="s">
        <v>563</v>
      </c>
      <c r="S1914" s="32"/>
      <c r="T1914" s="32"/>
      <c r="U1914" s="32"/>
    </row>
    <row r="1915" spans="1:21" ht="30" customHeight="1" x14ac:dyDescent="0.25">
      <c r="A1915" s="212">
        <f>IF(B1915&lt;&gt;"",MAX(A$1:A1914)+1,"")</f>
        <v>1732</v>
      </c>
      <c r="B1915" s="223" t="s">
        <v>1436</v>
      </c>
      <c r="C1915" s="212">
        <v>1968</v>
      </c>
      <c r="D1915" s="212" t="s">
        <v>1844</v>
      </c>
      <c r="E1915" s="212" t="s">
        <v>18</v>
      </c>
      <c r="F1915" s="210">
        <v>10</v>
      </c>
      <c r="G1915" s="210">
        <v>2</v>
      </c>
      <c r="H1915" s="211">
        <v>4869.7</v>
      </c>
      <c r="I1915" s="211">
        <v>0</v>
      </c>
      <c r="J1915" s="211">
        <v>4440.01</v>
      </c>
      <c r="K1915" s="211">
        <f t="shared" si="592"/>
        <v>35059105.700000003</v>
      </c>
      <c r="L1915" s="211">
        <v>0</v>
      </c>
      <c r="M1915" s="211">
        <v>0</v>
      </c>
      <c r="N1915" s="211">
        <v>0</v>
      </c>
      <c r="O1915" s="211">
        <f>IFERROR(
  IF(LOOKUP(2,1/($R$16:$R1915&lt;&gt;""),$R$16:$R1915)="12.2026",
    VLOOKUP(LOOKUP(2,1/($B$16:$B1915&lt;&gt;""),$B$16:$B1915), [1]Лист1!$C$12:$D$1205, 2, 0),
  IF(LOOKUP(2,1/($R$16:$R1915&lt;&gt;""),$R$16:$R1915)="12.2027",
    VLOOKUP(LOOKUP(2,1/($B$16:$B1915&lt;&gt;""),$B$16:$B1915), [1]Лист1!$C$1209:$D$2016, 2, 0),
  IF(LOOKUP(2,1/($R$16:$R1915&lt;&gt;""),$R$16:$R1915)="12.2028",
    VLOOKUP(LOOKUP(2,1/($B$16:$B1915&lt;&gt;""),$B$16:$B1915), [1]Лист1!$C$2020:$D$2907, 2, 0),
  ""))), "")</f>
        <v>35059105.700000003</v>
      </c>
      <c r="P1915" s="211">
        <f t="shared" si="593"/>
        <v>7199.438507505597</v>
      </c>
      <c r="Q1915" s="211">
        <v>9673</v>
      </c>
      <c r="R1915" s="218" t="s">
        <v>564</v>
      </c>
      <c r="S1915" s="49"/>
      <c r="T1915" s="49"/>
      <c r="U1915" s="49"/>
    </row>
    <row r="1916" spans="1:21" s="21" customFormat="1" ht="30" customHeight="1" x14ac:dyDescent="0.25">
      <c r="A1916" s="212">
        <f>IF(B1916&lt;&gt;"",MAX(A$1:A1915)+1,"")</f>
        <v>1733</v>
      </c>
      <c r="B1916" s="219" t="s">
        <v>271</v>
      </c>
      <c r="C1916" s="207">
        <v>1966</v>
      </c>
      <c r="D1916" s="198" t="s">
        <v>1844</v>
      </c>
      <c r="E1916" s="198" t="s">
        <v>18</v>
      </c>
      <c r="F1916" s="189">
        <v>10</v>
      </c>
      <c r="G1916" s="189">
        <v>4</v>
      </c>
      <c r="H1916" s="191">
        <v>4707.71</v>
      </c>
      <c r="I1916" s="191">
        <v>0</v>
      </c>
      <c r="J1916" s="191">
        <v>3545.31</v>
      </c>
      <c r="K1916" s="211">
        <f t="shared" ref="K1916:K1918" si="606">SUM(L1916:O1916)</f>
        <v>29930335.449999999</v>
      </c>
      <c r="L1916" s="211">
        <v>0</v>
      </c>
      <c r="M1916" s="211">
        <v>0</v>
      </c>
      <c r="N1916" s="211">
        <v>0</v>
      </c>
      <c r="O1916" s="211">
        <f>IFERROR(
  IF(LOOKUP(2,1/($R$16:$R1916&lt;&gt;""),$R$16:$R1916)="12.2026",
    VLOOKUP(LOOKUP(2,1/($B$16:$B1916&lt;&gt;""),$B$16:$B1916), [1]Лист1!$C$12:$D$1205, 2, 0),
  IF(LOOKUP(2,1/($R$16:$R1916&lt;&gt;""),$R$16:$R1916)="12.2027",
    VLOOKUP(LOOKUP(2,1/($B$16:$B1916&lt;&gt;""),$B$16:$B1916), [1]Лист1!$C$1209:$D$2016, 2, 0),
  IF(LOOKUP(2,1/($R$16:$R1916&lt;&gt;""),$R$16:$R1916)="12.2028",
    VLOOKUP(LOOKUP(2,1/($B$16:$B1916&lt;&gt;""),$B$16:$B1916), [1]Лист1!$C$2020:$D$2907, 2, 0),
  ""))), "")</f>
        <v>29930335.449999999</v>
      </c>
      <c r="P1916" s="211">
        <f t="shared" ref="P1916" si="607">K1916/H1916</f>
        <v>6357.7271008622029</v>
      </c>
      <c r="Q1916" s="211">
        <v>9673</v>
      </c>
      <c r="R1916" s="218" t="s">
        <v>563</v>
      </c>
      <c r="S1916" s="38"/>
      <c r="T1916" s="20"/>
      <c r="U1916" s="20"/>
    </row>
    <row r="1917" spans="1:21" s="33" customFormat="1" ht="30" customHeight="1" x14ac:dyDescent="0.25">
      <c r="A1917" s="212">
        <f>IF(B1917&lt;&gt;"",MAX(A$1:A1916)+1,"")</f>
        <v>1734</v>
      </c>
      <c r="B1917" s="223" t="s">
        <v>2191</v>
      </c>
      <c r="C1917" s="210">
        <v>2003</v>
      </c>
      <c r="D1917" s="212" t="s">
        <v>1844</v>
      </c>
      <c r="E1917" s="210" t="s">
        <v>16</v>
      </c>
      <c r="F1917" s="210">
        <v>10</v>
      </c>
      <c r="G1917" s="210">
        <v>5</v>
      </c>
      <c r="H1917" s="211">
        <v>11984.1</v>
      </c>
      <c r="I1917" s="211">
        <v>79.400000000000006</v>
      </c>
      <c r="J1917" s="211">
        <v>9663.2000000000007</v>
      </c>
      <c r="K1917" s="211">
        <f t="shared" si="606"/>
        <v>17875000</v>
      </c>
      <c r="L1917" s="211">
        <v>0</v>
      </c>
      <c r="M1917" s="211">
        <v>0</v>
      </c>
      <c r="N1917" s="211">
        <v>0</v>
      </c>
      <c r="O1917" s="211">
        <f>IFERROR(
  IF(LOOKUP(2,1/($R$16:$R1917&lt;&gt;""),$R$16:$R1917)="12.2026",
    VLOOKUP(LOOKUP(2,1/($B$16:$B1917&lt;&gt;""),$B$16:$B1917), [1]Лист1!$C$12:$D$1205, 2, 0),
  IF(LOOKUP(2,1/($R$16:$R1917&lt;&gt;""),$R$16:$R1917)="12.2027",
    VLOOKUP(LOOKUP(2,1/($B$16:$B1917&lt;&gt;""),$B$16:$B1917), [1]Лист1!$C$1209:$D$2016, 2, 0),
  IF(LOOKUP(2,1/($R$16:$R1917&lt;&gt;""),$R$16:$R1917)="12.2028",
    VLOOKUP(LOOKUP(2,1/($B$16:$B1917&lt;&gt;""),$B$16:$B1917), [1]Лист1!$C$2020:$D$2907, 2, 0),
  ""))), "")</f>
        <v>17875000</v>
      </c>
      <c r="P1917" s="211">
        <f t="shared" ref="P1917:P1918" si="608">K1917/H1917</f>
        <v>1491.5596498694104</v>
      </c>
      <c r="Q1917" s="211">
        <v>9673</v>
      </c>
      <c r="R1917" s="30" t="s">
        <v>565</v>
      </c>
      <c r="S1917" s="32"/>
      <c r="T1917" s="32"/>
      <c r="U1917" s="32"/>
    </row>
    <row r="1918" spans="1:21" s="33" customFormat="1" ht="30" customHeight="1" x14ac:dyDescent="0.25">
      <c r="A1918" s="212">
        <f>IF(B1918&lt;&gt;"",MAX(A$1:A1917)+1,"")</f>
        <v>1735</v>
      </c>
      <c r="B1918" s="223" t="s">
        <v>2192</v>
      </c>
      <c r="C1918" s="210">
        <v>2003</v>
      </c>
      <c r="D1918" s="212" t="s">
        <v>1844</v>
      </c>
      <c r="E1918" s="210" t="s">
        <v>16</v>
      </c>
      <c r="F1918" s="210">
        <v>10</v>
      </c>
      <c r="G1918" s="210">
        <v>2</v>
      </c>
      <c r="H1918" s="211">
        <v>8404.2000000000007</v>
      </c>
      <c r="I1918" s="211">
        <v>0</v>
      </c>
      <c r="J1918" s="211">
        <v>8303.6</v>
      </c>
      <c r="K1918" s="211">
        <f t="shared" si="606"/>
        <v>7270000</v>
      </c>
      <c r="L1918" s="211">
        <v>0</v>
      </c>
      <c r="M1918" s="211">
        <v>0</v>
      </c>
      <c r="N1918" s="211">
        <v>0</v>
      </c>
      <c r="O1918" s="211">
        <f>IFERROR(
  IF(LOOKUP(2,1/($R$16:$R1918&lt;&gt;""),$R$16:$R1918)="12.2026",
    VLOOKUP(LOOKUP(2,1/($B$16:$B1918&lt;&gt;""),$B$16:$B1918), [1]Лист1!$C$12:$D$1205, 2, 0),
  IF(LOOKUP(2,1/($R$16:$R1918&lt;&gt;""),$R$16:$R1918)="12.2027",
    VLOOKUP(LOOKUP(2,1/($B$16:$B1918&lt;&gt;""),$B$16:$B1918), [1]Лист1!$C$1209:$D$2016, 2, 0),
  IF(LOOKUP(2,1/($R$16:$R1918&lt;&gt;""),$R$16:$R1918)="12.2028",
    VLOOKUP(LOOKUP(2,1/($B$16:$B1918&lt;&gt;""),$B$16:$B1918), [1]Лист1!$C$2020:$D$2907, 2, 0),
  ""))), "")</f>
        <v>7270000</v>
      </c>
      <c r="P1918" s="211">
        <f t="shared" si="608"/>
        <v>865.04366864186943</v>
      </c>
      <c r="Q1918" s="211">
        <v>9673</v>
      </c>
      <c r="R1918" s="30" t="s">
        <v>565</v>
      </c>
      <c r="S1918" s="32"/>
      <c r="T1918" s="32"/>
      <c r="U1918" s="32"/>
    </row>
    <row r="1919" spans="1:21" s="21" customFormat="1" ht="30" customHeight="1" x14ac:dyDescent="0.25">
      <c r="A1919" s="212">
        <f>IF(B1919&lt;&gt;"",MAX(A$1:A1918)+1,"")</f>
        <v>1736</v>
      </c>
      <c r="B1919" s="223" t="s">
        <v>2043</v>
      </c>
      <c r="C1919" s="210">
        <v>1990</v>
      </c>
      <c r="D1919" s="212" t="s">
        <v>1844</v>
      </c>
      <c r="E1919" s="210" t="s">
        <v>16</v>
      </c>
      <c r="F1919" s="210">
        <v>9</v>
      </c>
      <c r="G1919" s="210">
        <v>1</v>
      </c>
      <c r="H1919" s="211">
        <v>5902.92</v>
      </c>
      <c r="I1919" s="211">
        <v>375.4</v>
      </c>
      <c r="J1919" s="211">
        <v>3488.58</v>
      </c>
      <c r="K1919" s="211">
        <f t="shared" ref="K1919" si="609">SUM(L1919:O1919)</f>
        <v>3738678.95</v>
      </c>
      <c r="L1919" s="211">
        <v>0</v>
      </c>
      <c r="M1919" s="211">
        <v>0</v>
      </c>
      <c r="N1919" s="211">
        <v>0</v>
      </c>
      <c r="O1919" s="211">
        <f>IFERROR(
  IF(LOOKUP(2,1/($R$16:$R1919&lt;&gt;""),$R$16:$R1919)="12.2026",
    VLOOKUP(LOOKUP(2,1/($B$16:$B1919&lt;&gt;""),$B$16:$B1919), [1]Лист1!$C$12:$D$1205, 2, 0),
  IF(LOOKUP(2,1/($R$16:$R1919&lt;&gt;""),$R$16:$R1919)="12.2027",
    VLOOKUP(LOOKUP(2,1/($B$16:$B1919&lt;&gt;""),$B$16:$B1919), [1]Лист1!$C$1209:$D$2016, 2, 0),
  IF(LOOKUP(2,1/($R$16:$R1919&lt;&gt;""),$R$16:$R1919)="12.2028",
    VLOOKUP(LOOKUP(2,1/($B$16:$B1919&lt;&gt;""),$B$16:$B1919), [1]Лист1!$C$2020:$D$2907, 2, 0),
  ""))), "")</f>
        <v>3738678.95</v>
      </c>
      <c r="P1919" s="211">
        <f t="shared" ref="P1919" si="610">K1919/H1919</f>
        <v>633.36093831527455</v>
      </c>
      <c r="Q1919" s="211">
        <v>9673</v>
      </c>
      <c r="R1919" s="218" t="s">
        <v>564</v>
      </c>
      <c r="S1919" s="38"/>
      <c r="T1919" s="20"/>
      <c r="U1919" s="20"/>
    </row>
    <row r="1920" spans="1:21" s="21" customFormat="1" ht="30" customHeight="1" x14ac:dyDescent="0.25">
      <c r="A1920" s="212">
        <f>IF(B1920&lt;&gt;"",MAX(A$1:A1919)+1,"")</f>
        <v>1737</v>
      </c>
      <c r="B1920" s="223" t="s">
        <v>278</v>
      </c>
      <c r="C1920" s="210">
        <v>1963</v>
      </c>
      <c r="D1920" s="212" t="s">
        <v>1844</v>
      </c>
      <c r="E1920" s="210" t="s">
        <v>16</v>
      </c>
      <c r="F1920" s="210">
        <v>5</v>
      </c>
      <c r="G1920" s="210">
        <v>2</v>
      </c>
      <c r="H1920" s="211">
        <v>923.64</v>
      </c>
      <c r="I1920" s="211">
        <v>0</v>
      </c>
      <c r="J1920" s="211">
        <v>923.64</v>
      </c>
      <c r="K1920" s="211">
        <f t="shared" ref="K1920:K1940" si="611">SUM(L1920:O1920)</f>
        <v>12581.65</v>
      </c>
      <c r="L1920" s="211">
        <v>0</v>
      </c>
      <c r="M1920" s="211">
        <v>0</v>
      </c>
      <c r="N1920" s="211">
        <v>0</v>
      </c>
      <c r="O1920" s="211">
        <f>IFERROR(
  IF(LOOKUP(2,1/($R$16:$R1920&lt;&gt;""),$R$16:$R1920)="12.2026",
    VLOOKUP(LOOKUP(2,1/($B$16:$B1920&lt;&gt;""),$B$16:$B1920), [1]Лист1!$C$12:$D$1205, 2, 0),
  IF(LOOKUP(2,1/($R$16:$R1920&lt;&gt;""),$R$16:$R1920)="12.2027",
    VLOOKUP(LOOKUP(2,1/($B$16:$B1920&lt;&gt;""),$B$16:$B1920), [1]Лист1!$C$1209:$D$2016, 2, 0),
  IF(LOOKUP(2,1/($R$16:$R1920&lt;&gt;""),$R$16:$R1920)="12.2028",
    VLOOKUP(LOOKUP(2,1/($B$16:$B1920&lt;&gt;""),$B$16:$B1920), [1]Лист1!$C$2020:$D$2907, 2, 0),
  ""))), "")</f>
        <v>12581.65</v>
      </c>
      <c r="P1920" s="211">
        <f t="shared" ref="P1920:P1940" si="612">K1920/H1920</f>
        <v>13.62181152830107</v>
      </c>
      <c r="Q1920" s="211">
        <v>9673</v>
      </c>
      <c r="R1920" s="218" t="s">
        <v>565</v>
      </c>
      <c r="S1920" s="38"/>
      <c r="T1920" s="20"/>
      <c r="U1920" s="20"/>
    </row>
    <row r="1921" spans="1:21" s="112" customFormat="1" ht="30" customHeight="1" x14ac:dyDescent="0.25">
      <c r="A1921" s="212">
        <f>IF(B1921&lt;&gt;"",MAX(A$1:A1920)+1,"")</f>
        <v>1738</v>
      </c>
      <c r="B1921" s="223" t="s">
        <v>463</v>
      </c>
      <c r="C1921" s="210">
        <v>1962</v>
      </c>
      <c r="D1921" s="212" t="s">
        <v>1844</v>
      </c>
      <c r="E1921" s="210" t="s">
        <v>16</v>
      </c>
      <c r="F1921" s="210">
        <v>5</v>
      </c>
      <c r="G1921" s="210">
        <v>2</v>
      </c>
      <c r="H1921" s="211">
        <v>1609.5</v>
      </c>
      <c r="I1921" s="211">
        <v>0</v>
      </c>
      <c r="J1921" s="211">
        <v>1609.5</v>
      </c>
      <c r="K1921" s="211">
        <f t="shared" si="611"/>
        <v>39933.440000000002</v>
      </c>
      <c r="L1921" s="211">
        <v>0</v>
      </c>
      <c r="M1921" s="211">
        <v>0</v>
      </c>
      <c r="N1921" s="211">
        <v>0</v>
      </c>
      <c r="O1921" s="211">
        <f>IFERROR(
  IF(LOOKUP(2,1/($R$16:$R1921&lt;&gt;""),$R$16:$R1921)="12.2026",
    VLOOKUP(LOOKUP(2,1/($B$16:$B1921&lt;&gt;""),$B$16:$B1921), [1]Лист1!$C$12:$D$1205, 2, 0),
  IF(LOOKUP(2,1/($R$16:$R1921&lt;&gt;""),$R$16:$R1921)="12.2027",
    VLOOKUP(LOOKUP(2,1/($B$16:$B1921&lt;&gt;""),$B$16:$B1921), [1]Лист1!$C$1209:$D$2016, 2, 0),
  IF(LOOKUP(2,1/($R$16:$R1921&lt;&gt;""),$R$16:$R1921)="12.2028",
    VLOOKUP(LOOKUP(2,1/($B$16:$B1921&lt;&gt;""),$B$16:$B1921), [1]Лист1!$C$2020:$D$2907, 2, 0),
  ""))), "")</f>
        <v>39933.440000000002</v>
      </c>
      <c r="P1921" s="211">
        <f t="shared" si="612"/>
        <v>24.811084187635913</v>
      </c>
      <c r="Q1921" s="211">
        <v>9673</v>
      </c>
      <c r="R1921" s="218" t="s">
        <v>565</v>
      </c>
      <c r="S1921" s="141"/>
      <c r="T1921" s="111"/>
      <c r="U1921" s="111"/>
    </row>
    <row r="1922" spans="1:21" ht="30" customHeight="1" x14ac:dyDescent="0.25">
      <c r="A1922" s="212">
        <f>IF(B1922&lt;&gt;"",MAX(A$1:A1921)+1,"")</f>
        <v>1739</v>
      </c>
      <c r="B1922" s="194" t="s">
        <v>279</v>
      </c>
      <c r="C1922" s="190">
        <v>1963</v>
      </c>
      <c r="D1922" s="199" t="s">
        <v>1844</v>
      </c>
      <c r="E1922" s="190" t="s">
        <v>16</v>
      </c>
      <c r="F1922" s="190">
        <v>5</v>
      </c>
      <c r="G1922" s="190">
        <v>2</v>
      </c>
      <c r="H1922" s="192">
        <v>512.6</v>
      </c>
      <c r="I1922" s="192">
        <v>0</v>
      </c>
      <c r="J1922" s="192">
        <v>512.6</v>
      </c>
      <c r="K1922" s="192">
        <f t="shared" si="611"/>
        <v>20793.97</v>
      </c>
      <c r="L1922" s="192">
        <v>0</v>
      </c>
      <c r="M1922" s="192">
        <v>0</v>
      </c>
      <c r="N1922" s="192">
        <v>0</v>
      </c>
      <c r="O1922" s="211">
        <f>IFERROR(
  IF(LOOKUP(2,1/($R$16:$R1922&lt;&gt;""),$R$16:$R1922)="12.2026",
    VLOOKUP(LOOKUP(2,1/($B$16:$B1922&lt;&gt;""),$B$16:$B1922), [1]Лист1!$C$12:$D$1205, 2, 0),
  IF(LOOKUP(2,1/($R$16:$R1922&lt;&gt;""),$R$16:$R1922)="12.2027",
    VLOOKUP(LOOKUP(2,1/($B$16:$B1922&lt;&gt;""),$B$16:$B1922), [1]Лист1!$C$1209:$D$2016, 2, 0),
  IF(LOOKUP(2,1/($R$16:$R1922&lt;&gt;""),$R$16:$R1922)="12.2028",
    VLOOKUP(LOOKUP(2,1/($B$16:$B1922&lt;&gt;""),$B$16:$B1922), [1]Лист1!$C$2020:$D$2907, 2, 0),
  ""))), "")</f>
        <v>20793.97</v>
      </c>
      <c r="P1922" s="192">
        <f t="shared" si="612"/>
        <v>40.565684744440112</v>
      </c>
      <c r="Q1922" s="192">
        <v>9673</v>
      </c>
      <c r="R1922" s="188" t="s">
        <v>565</v>
      </c>
      <c r="S1922" s="49"/>
      <c r="T1922" s="49"/>
      <c r="U1922" s="49"/>
    </row>
    <row r="1923" spans="1:21" s="21" customFormat="1" ht="30" customHeight="1" x14ac:dyDescent="0.25">
      <c r="A1923" s="309">
        <f>IF(B1923&lt;&gt;"",MAX(A$1:A1922)+1,"")</f>
        <v>1740</v>
      </c>
      <c r="B1923" s="317" t="s">
        <v>1260</v>
      </c>
      <c r="C1923" s="307">
        <v>1954</v>
      </c>
      <c r="D1923" s="309" t="s">
        <v>1844</v>
      </c>
      <c r="E1923" s="307" t="s">
        <v>16</v>
      </c>
      <c r="F1923" s="307">
        <v>2</v>
      </c>
      <c r="G1923" s="307">
        <v>3</v>
      </c>
      <c r="H1923" s="311">
        <v>1782.29</v>
      </c>
      <c r="I1923" s="311">
        <v>0</v>
      </c>
      <c r="J1923" s="311">
        <v>960.24</v>
      </c>
      <c r="K1923" s="211">
        <f t="shared" si="611"/>
        <v>43958.239999999998</v>
      </c>
      <c r="L1923" s="211">
        <v>0</v>
      </c>
      <c r="M1923" s="211">
        <v>0</v>
      </c>
      <c r="N1923" s="211">
        <v>0</v>
      </c>
      <c r="O1923" s="211">
        <f>IFERROR(
  IF(LOOKUP(2,1/($R$16:$R1923&lt;&gt;""),$R$16:$R1923)="12.2026",
    VLOOKUP(LOOKUP(2,1/($B$16:$B1923&lt;&gt;""),$B$16:$B1923), [1]Лист1!$C$12:$D$1205, 2, 0),
  IF(LOOKUP(2,1/($R$16:$R1923&lt;&gt;""),$R$16:$R1923)="12.2027",
    VLOOKUP(LOOKUP(2,1/($B$16:$B1923&lt;&gt;""),$B$16:$B1923), [1]Лист1!$C$1209:$D$2016, 2, 0),
  IF(LOOKUP(2,1/($R$16:$R1923&lt;&gt;""),$R$16:$R1923)="12.2028",
    VLOOKUP(LOOKUP(2,1/($B$16:$B1923&lt;&gt;""),$B$16:$B1923), [1]Лист1!$C$2020:$D$2907, 2, 0),
  ""))), "")</f>
        <v>43958.239999999998</v>
      </c>
      <c r="P1923" s="211">
        <f t="shared" si="612"/>
        <v>24.663909913650414</v>
      </c>
      <c r="Q1923" s="211">
        <v>9673</v>
      </c>
      <c r="R1923" s="218" t="s">
        <v>565</v>
      </c>
      <c r="S1923" s="38"/>
      <c r="T1923" s="20"/>
      <c r="U1923" s="20"/>
    </row>
    <row r="1924" spans="1:21" s="21" customFormat="1" ht="30" customHeight="1" x14ac:dyDescent="0.25">
      <c r="A1924" s="323"/>
      <c r="B1924" s="335"/>
      <c r="C1924" s="327"/>
      <c r="D1924" s="323"/>
      <c r="E1924" s="327"/>
      <c r="F1924" s="327"/>
      <c r="G1924" s="327"/>
      <c r="H1924" s="328"/>
      <c r="I1924" s="328"/>
      <c r="J1924" s="328"/>
      <c r="K1924" s="211">
        <f t="shared" si="611"/>
        <v>3455463.1999999997</v>
      </c>
      <c r="L1924" s="211">
        <v>0</v>
      </c>
      <c r="M1924" s="211">
        <v>0</v>
      </c>
      <c r="N1924" s="211">
        <v>0</v>
      </c>
      <c r="O1924" s="211">
        <f>IFERROR(
  IF(LOOKUP(2,1/($R$16:$R1924&lt;&gt;""),$R$16:$R1924)="12.2026",
    VLOOKUP(LOOKUP(2,1/($B$16:$B1924&lt;&gt;""),$B$16:$B1924), [1]Лист1!$C$12:$D$1205, 2, 0),
  IF(LOOKUP(2,1/($R$16:$R1924&lt;&gt;""),$R$16:$R1924)="12.2027",
    VLOOKUP(LOOKUP(2,1/($B$16:$B1924&lt;&gt;""),$B$16:$B1924), [1]Лист1!$C$1209:$D$2016, 2, 0),
  IF(LOOKUP(2,1/($R$16:$R1924&lt;&gt;""),$R$16:$R1924)="12.2028",
    VLOOKUP(LOOKUP(2,1/($B$16:$B1924&lt;&gt;""),$B$16:$B1924), [1]Лист1!$C$2020:$D$2907, 2, 0),
  ""))), "")</f>
        <v>3455463.1999999997</v>
      </c>
      <c r="P1924" s="211">
        <f>K1924/H1923</f>
        <v>1938.7771911417333</v>
      </c>
      <c r="Q1924" s="211">
        <v>9673</v>
      </c>
      <c r="R1924" s="218" t="s">
        <v>564</v>
      </c>
      <c r="S1924" s="38"/>
      <c r="T1924" s="20"/>
      <c r="U1924" s="20"/>
    </row>
    <row r="1925" spans="1:21" s="21" customFormat="1" ht="30" customHeight="1" x14ac:dyDescent="0.25">
      <c r="A1925" s="310"/>
      <c r="B1925" s="318"/>
      <c r="C1925" s="308"/>
      <c r="D1925" s="310"/>
      <c r="E1925" s="308"/>
      <c r="F1925" s="308"/>
      <c r="G1925" s="308"/>
      <c r="H1925" s="312"/>
      <c r="I1925" s="312"/>
      <c r="J1925" s="312"/>
      <c r="K1925" s="211">
        <f t="shared" si="611"/>
        <v>3881016</v>
      </c>
      <c r="L1925" s="211">
        <v>0</v>
      </c>
      <c r="M1925" s="211">
        <v>0</v>
      </c>
      <c r="N1925" s="211">
        <v>0</v>
      </c>
      <c r="O1925" s="211">
        <f>IFERROR(
  IF(LOOKUP(2,1/($R$16:$R1925&lt;&gt;""),$R$16:$R1925)="12.2026",
    VLOOKUP(LOOKUP(2,1/($B$16:$B1925&lt;&gt;""),$B$16:$B1925), [1]Лист1!$C$12:$D$1205, 2, 0),
  IF(LOOKUP(2,1/($R$16:$R1925&lt;&gt;""),$R$16:$R1925)="12.2027",
    VLOOKUP(LOOKUP(2,1/($B$16:$B1925&lt;&gt;""),$B$16:$B1925), [1]Лист1!$C$1209:$D$2016, 2, 0),
  IF(LOOKUP(2,1/($R$16:$R1925&lt;&gt;""),$R$16:$R1925)="12.2028",
    VLOOKUP(LOOKUP(2,1/($B$16:$B1925&lt;&gt;""),$B$16:$B1925), [1]Лист1!$C$2020:$D$2907, 2, 0),
  ""))), "")</f>
        <v>3881016</v>
      </c>
      <c r="P1925" s="211">
        <f>K1925/H1923</f>
        <v>2177.5446195624731</v>
      </c>
      <c r="Q1925" s="211">
        <v>9673</v>
      </c>
      <c r="R1925" s="218" t="s">
        <v>563</v>
      </c>
      <c r="S1925" s="38"/>
      <c r="T1925" s="20"/>
      <c r="U1925" s="20"/>
    </row>
    <row r="1926" spans="1:21" s="21" customFormat="1" ht="30" customHeight="1" x14ac:dyDescent="0.25">
      <c r="A1926" s="212">
        <f>IF(B1926&lt;&gt;"",MAX(A$1:A1925)+1,"")</f>
        <v>1741</v>
      </c>
      <c r="B1926" s="223" t="s">
        <v>493</v>
      </c>
      <c r="C1926" s="210">
        <v>1959</v>
      </c>
      <c r="D1926" s="212" t="s">
        <v>1844</v>
      </c>
      <c r="E1926" s="210" t="s">
        <v>16</v>
      </c>
      <c r="F1926" s="210">
        <v>3</v>
      </c>
      <c r="G1926" s="210">
        <v>2</v>
      </c>
      <c r="H1926" s="211">
        <v>2002.17</v>
      </c>
      <c r="I1926" s="211">
        <v>0</v>
      </c>
      <c r="J1926" s="211">
        <v>981.8</v>
      </c>
      <c r="K1926" s="211">
        <f t="shared" ref="K1926:K1929" si="613">SUM(L1926:O1926)</f>
        <v>39659.51</v>
      </c>
      <c r="L1926" s="211">
        <v>0</v>
      </c>
      <c r="M1926" s="211">
        <v>0</v>
      </c>
      <c r="N1926" s="211">
        <v>0</v>
      </c>
      <c r="O1926" s="211">
        <f>IFERROR(
  IF(LOOKUP(2,1/($R$16:$R1926&lt;&gt;""),$R$16:$R1926)="12.2026",
    VLOOKUP(LOOKUP(2,1/($B$16:$B1926&lt;&gt;""),$B$16:$B1926), [1]Лист1!$C$12:$D$1205, 2, 0),
  IF(LOOKUP(2,1/($R$16:$R1926&lt;&gt;""),$R$16:$R1926)="12.2027",
    VLOOKUP(LOOKUP(2,1/($B$16:$B1926&lt;&gt;""),$B$16:$B1926), [1]Лист1!$C$1209:$D$2016, 2, 0),
  IF(LOOKUP(2,1/($R$16:$R1926&lt;&gt;""),$R$16:$R1926)="12.2028",
    VLOOKUP(LOOKUP(2,1/($B$16:$B1926&lt;&gt;""),$B$16:$B1926), [1]Лист1!$C$2020:$D$2907, 2, 0),
  ""))), "")</f>
        <v>39659.51</v>
      </c>
      <c r="P1926" s="211">
        <f t="shared" ref="P1926:P1929" si="614">K1926/H1926</f>
        <v>19.80826303460745</v>
      </c>
      <c r="Q1926" s="211">
        <v>9673</v>
      </c>
      <c r="R1926" s="218" t="s">
        <v>565</v>
      </c>
      <c r="S1926" s="38"/>
      <c r="T1926" s="20"/>
      <c r="U1926" s="20"/>
    </row>
    <row r="1927" spans="1:21" s="21" customFormat="1" ht="30" customHeight="1" x14ac:dyDescent="0.25">
      <c r="A1927" s="212">
        <f>IF(B1927&lt;&gt;"",MAX(A$1:A1926)+1,"")</f>
        <v>1742</v>
      </c>
      <c r="B1927" s="223" t="s">
        <v>280</v>
      </c>
      <c r="C1927" s="210">
        <v>1963</v>
      </c>
      <c r="D1927" s="212" t="s">
        <v>1844</v>
      </c>
      <c r="E1927" s="210" t="s">
        <v>16</v>
      </c>
      <c r="F1927" s="210">
        <v>5</v>
      </c>
      <c r="G1927" s="210">
        <v>2</v>
      </c>
      <c r="H1927" s="211">
        <v>2397.13</v>
      </c>
      <c r="I1927" s="211">
        <v>332.55</v>
      </c>
      <c r="J1927" s="211">
        <v>1280.04</v>
      </c>
      <c r="K1927" s="211">
        <f t="shared" si="613"/>
        <v>10585386.350000001</v>
      </c>
      <c r="L1927" s="211">
        <v>0</v>
      </c>
      <c r="M1927" s="211">
        <v>0</v>
      </c>
      <c r="N1927" s="211">
        <v>0</v>
      </c>
      <c r="O1927" s="211">
        <f>IFERROR(
  IF(LOOKUP(2,1/($R$16:$R1927&lt;&gt;""),$R$16:$R1927)="12.2026",
    VLOOKUP(LOOKUP(2,1/($B$16:$B1927&lt;&gt;""),$B$16:$B1927), [1]Лист1!$C$12:$D$1205, 2, 0),
  IF(LOOKUP(2,1/($R$16:$R1927&lt;&gt;""),$R$16:$R1927)="12.2027",
    VLOOKUP(LOOKUP(2,1/($B$16:$B1927&lt;&gt;""),$B$16:$B1927), [1]Лист1!$C$1209:$D$2016, 2, 0),
  IF(LOOKUP(2,1/($R$16:$R1927&lt;&gt;""),$R$16:$R1927)="12.2028",
    VLOOKUP(LOOKUP(2,1/($B$16:$B1927&lt;&gt;""),$B$16:$B1927), [1]Лист1!$C$2020:$D$2907, 2, 0),
  ""))), "")</f>
        <v>10585386.350000001</v>
      </c>
      <c r="P1927" s="211">
        <f t="shared" si="614"/>
        <v>4415.8582763554759</v>
      </c>
      <c r="Q1927" s="211">
        <v>9673</v>
      </c>
      <c r="R1927" s="218" t="s">
        <v>564</v>
      </c>
      <c r="S1927" s="38"/>
      <c r="T1927" s="20"/>
      <c r="U1927" s="20"/>
    </row>
    <row r="1928" spans="1:21" ht="30" customHeight="1" x14ac:dyDescent="0.25">
      <c r="A1928" s="212">
        <f>IF(B1928&lt;&gt;"",MAX(A$1:A1927)+1,"")</f>
        <v>1743</v>
      </c>
      <c r="B1928" s="223" t="s">
        <v>504</v>
      </c>
      <c r="C1928" s="210">
        <v>1959</v>
      </c>
      <c r="D1928" s="212" t="s">
        <v>1844</v>
      </c>
      <c r="E1928" s="210" t="s">
        <v>16</v>
      </c>
      <c r="F1928" s="210">
        <v>5</v>
      </c>
      <c r="G1928" s="210">
        <v>7</v>
      </c>
      <c r="H1928" s="211">
        <v>8494.81</v>
      </c>
      <c r="I1928" s="211">
        <v>1145.1500000000001</v>
      </c>
      <c r="J1928" s="211">
        <v>4737.6099999999997</v>
      </c>
      <c r="K1928" s="211">
        <f t="shared" si="613"/>
        <v>94229.52</v>
      </c>
      <c r="L1928" s="211">
        <v>0</v>
      </c>
      <c r="M1928" s="211">
        <v>0</v>
      </c>
      <c r="N1928" s="211">
        <v>0</v>
      </c>
      <c r="O1928" s="211">
        <f>IFERROR(
  IF(LOOKUP(2,1/($R$16:$R1928&lt;&gt;""),$R$16:$R1928)="12.2026",
    VLOOKUP(LOOKUP(2,1/($B$16:$B1928&lt;&gt;""),$B$16:$B1928), [1]Лист1!$C$12:$D$1205, 2, 0),
  IF(LOOKUP(2,1/($R$16:$R1928&lt;&gt;""),$R$16:$R1928)="12.2027",
    VLOOKUP(LOOKUP(2,1/($B$16:$B1928&lt;&gt;""),$B$16:$B1928), [1]Лист1!$C$1209:$D$2016, 2, 0),
  IF(LOOKUP(2,1/($R$16:$R1928&lt;&gt;""),$R$16:$R1928)="12.2028",
    VLOOKUP(LOOKUP(2,1/($B$16:$B1928&lt;&gt;""),$B$16:$B1928), [1]Лист1!$C$2020:$D$2907, 2, 0),
  ""))), "")</f>
        <v>94229.52</v>
      </c>
      <c r="P1928" s="211">
        <f t="shared" si="614"/>
        <v>11.092598892735683</v>
      </c>
      <c r="Q1928" s="211">
        <v>9673</v>
      </c>
      <c r="R1928" s="218" t="s">
        <v>565</v>
      </c>
    </row>
    <row r="1929" spans="1:21" s="33" customFormat="1" ht="30" customHeight="1" x14ac:dyDescent="0.25">
      <c r="A1929" s="212">
        <f>IF(B1929&lt;&gt;"",MAX(A$1:A1928)+1,"")</f>
        <v>1744</v>
      </c>
      <c r="B1929" s="223" t="s">
        <v>1261</v>
      </c>
      <c r="C1929" s="210">
        <v>1960</v>
      </c>
      <c r="D1929" s="212" t="s">
        <v>1844</v>
      </c>
      <c r="E1929" s="210" t="s">
        <v>16</v>
      </c>
      <c r="F1929" s="210">
        <v>5</v>
      </c>
      <c r="G1929" s="210">
        <v>2</v>
      </c>
      <c r="H1929" s="211">
        <v>2278.0700000000002</v>
      </c>
      <c r="I1929" s="211">
        <v>250</v>
      </c>
      <c r="J1929" s="211">
        <v>1280.8699999999999</v>
      </c>
      <c r="K1929" s="211">
        <f t="shared" si="613"/>
        <v>42587.42</v>
      </c>
      <c r="L1929" s="211">
        <v>0</v>
      </c>
      <c r="M1929" s="211">
        <v>0</v>
      </c>
      <c r="N1929" s="211">
        <v>0</v>
      </c>
      <c r="O1929" s="211">
        <f>IFERROR(
  IF(LOOKUP(2,1/($R$16:$R1929&lt;&gt;""),$R$16:$R1929)="12.2026",
    VLOOKUP(LOOKUP(2,1/($B$16:$B1929&lt;&gt;""),$B$16:$B1929), [1]Лист1!$C$12:$D$1205, 2, 0),
  IF(LOOKUP(2,1/($R$16:$R1929&lt;&gt;""),$R$16:$R1929)="12.2027",
    VLOOKUP(LOOKUP(2,1/($B$16:$B1929&lt;&gt;""),$B$16:$B1929), [1]Лист1!$C$1209:$D$2016, 2, 0),
  IF(LOOKUP(2,1/($R$16:$R1929&lt;&gt;""),$R$16:$R1929)="12.2028",
    VLOOKUP(LOOKUP(2,1/($B$16:$B1929&lt;&gt;""),$B$16:$B1929), [1]Лист1!$C$2020:$D$2907, 2, 0),
  ""))), "")</f>
        <v>42587.42</v>
      </c>
      <c r="P1929" s="211">
        <f t="shared" si="614"/>
        <v>18.69451772772566</v>
      </c>
      <c r="Q1929" s="211">
        <v>9673</v>
      </c>
      <c r="R1929" s="218" t="s">
        <v>565</v>
      </c>
      <c r="S1929" s="32"/>
      <c r="T1929" s="32"/>
      <c r="U1929" s="32"/>
    </row>
    <row r="1930" spans="1:21" ht="30" customHeight="1" x14ac:dyDescent="0.25">
      <c r="A1930" s="212">
        <f>IF(B1930&lt;&gt;"",MAX(A$1:A1929)+1,"")</f>
        <v>1745</v>
      </c>
      <c r="B1930" s="223" t="s">
        <v>2193</v>
      </c>
      <c r="C1930" s="210">
        <v>2003</v>
      </c>
      <c r="D1930" s="212" t="s">
        <v>1844</v>
      </c>
      <c r="E1930" s="210" t="s">
        <v>16</v>
      </c>
      <c r="F1930" s="210">
        <v>5</v>
      </c>
      <c r="G1930" s="210">
        <v>4</v>
      </c>
      <c r="H1930" s="211">
        <v>11669.4</v>
      </c>
      <c r="I1930" s="211">
        <v>540.5</v>
      </c>
      <c r="J1930" s="211">
        <v>9716.1</v>
      </c>
      <c r="K1930" s="211">
        <f t="shared" si="611"/>
        <v>14340000</v>
      </c>
      <c r="L1930" s="211">
        <v>0</v>
      </c>
      <c r="M1930" s="211">
        <v>0</v>
      </c>
      <c r="N1930" s="211">
        <v>0</v>
      </c>
      <c r="O1930" s="211">
        <f>IFERROR(
  IF(LOOKUP(2,1/($R$16:$R1930&lt;&gt;""),$R$16:$R1930)="12.2026",
    VLOOKUP(LOOKUP(2,1/($B$16:$B1930&lt;&gt;""),$B$16:$B1930), [1]Лист1!$C$12:$D$1205, 2, 0),
  IF(LOOKUP(2,1/($R$16:$R1930&lt;&gt;""),$R$16:$R1930)="12.2027",
    VLOOKUP(LOOKUP(2,1/($B$16:$B1930&lt;&gt;""),$B$16:$B1930), [1]Лист1!$C$1209:$D$2016, 2, 0),
  IF(LOOKUP(2,1/($R$16:$R1930&lt;&gt;""),$R$16:$R1930)="12.2028",
    VLOOKUP(LOOKUP(2,1/($B$16:$B1930&lt;&gt;""),$B$16:$B1930), [1]Лист1!$C$2020:$D$2907, 2, 0),
  ""))), "")</f>
        <v>14340000</v>
      </c>
      <c r="P1930" s="211">
        <f t="shared" si="612"/>
        <v>1228.85495398221</v>
      </c>
      <c r="Q1930" s="211">
        <v>9673</v>
      </c>
      <c r="R1930" s="30" t="s">
        <v>565</v>
      </c>
      <c r="S1930" s="49"/>
      <c r="T1930" s="49"/>
      <c r="U1930" s="49"/>
    </row>
    <row r="1931" spans="1:21" s="21" customFormat="1" ht="30" customHeight="1" x14ac:dyDescent="0.25">
      <c r="A1931" s="212">
        <f>IF(B1931&lt;&gt;"",MAX(A$1:A1930)+1,"")</f>
        <v>1746</v>
      </c>
      <c r="B1931" s="223" t="s">
        <v>1577</v>
      </c>
      <c r="C1931" s="210">
        <v>1969</v>
      </c>
      <c r="D1931" s="212" t="s">
        <v>1844</v>
      </c>
      <c r="E1931" s="210" t="s">
        <v>16</v>
      </c>
      <c r="F1931" s="210">
        <v>4</v>
      </c>
      <c r="G1931" s="210">
        <v>2</v>
      </c>
      <c r="H1931" s="211">
        <v>2357.1799999999998</v>
      </c>
      <c r="I1931" s="211">
        <v>265.7</v>
      </c>
      <c r="J1931" s="211">
        <v>638</v>
      </c>
      <c r="K1931" s="211">
        <f t="shared" si="611"/>
        <v>20288356.099999998</v>
      </c>
      <c r="L1931" s="211">
        <v>0</v>
      </c>
      <c r="M1931" s="211">
        <v>0</v>
      </c>
      <c r="N1931" s="211">
        <v>0</v>
      </c>
      <c r="O1931" s="211">
        <f>IFERROR(
  IF(LOOKUP(2,1/($R$16:$R1931&lt;&gt;""),$R$16:$R1931)="12.2026",
    VLOOKUP(LOOKUP(2,1/($B$16:$B1931&lt;&gt;""),$B$16:$B1931), [1]Лист1!$C$12:$D$1205, 2, 0),
  IF(LOOKUP(2,1/($R$16:$R1931&lt;&gt;""),$R$16:$R1931)="12.2027",
    VLOOKUP(LOOKUP(2,1/($B$16:$B1931&lt;&gt;""),$B$16:$B1931), [1]Лист1!$C$1209:$D$2016, 2, 0),
  IF(LOOKUP(2,1/($R$16:$R1931&lt;&gt;""),$R$16:$R1931)="12.2028",
    VLOOKUP(LOOKUP(2,1/($B$16:$B1931&lt;&gt;""),$B$16:$B1931), [1]Лист1!$C$2020:$D$2907, 2, 0),
  ""))), "")</f>
        <v>20288356.099999998</v>
      </c>
      <c r="P1931" s="211">
        <f t="shared" si="612"/>
        <v>8607.0457495821283</v>
      </c>
      <c r="Q1931" s="211">
        <v>9673</v>
      </c>
      <c r="R1931" s="218" t="s">
        <v>563</v>
      </c>
      <c r="S1931" s="38"/>
      <c r="T1931" s="20"/>
      <c r="U1931" s="20"/>
    </row>
    <row r="1932" spans="1:21" s="33" customFormat="1" ht="30" customHeight="1" x14ac:dyDescent="0.25">
      <c r="A1932" s="212">
        <f>IF(B1932&lt;&gt;"",MAX(A$1:A1931)+1,"")</f>
        <v>1747</v>
      </c>
      <c r="B1932" s="223" t="s">
        <v>1437</v>
      </c>
      <c r="C1932" s="210">
        <v>1967</v>
      </c>
      <c r="D1932" s="212" t="s">
        <v>1844</v>
      </c>
      <c r="E1932" s="210" t="s">
        <v>108</v>
      </c>
      <c r="F1932" s="210">
        <v>5</v>
      </c>
      <c r="G1932" s="210">
        <v>3</v>
      </c>
      <c r="H1932" s="211">
        <v>2693</v>
      </c>
      <c r="I1932" s="211">
        <v>0</v>
      </c>
      <c r="J1932" s="211">
        <v>2078.5100000000002</v>
      </c>
      <c r="K1932" s="211">
        <f t="shared" si="611"/>
        <v>2832005</v>
      </c>
      <c r="L1932" s="211">
        <v>0</v>
      </c>
      <c r="M1932" s="211">
        <v>0</v>
      </c>
      <c r="N1932" s="211">
        <v>0</v>
      </c>
      <c r="O1932" s="211">
        <f>IFERROR(
  IF(LOOKUP(2,1/($R$16:$R1932&lt;&gt;""),$R$16:$R1932)="12.2026",
    VLOOKUP(LOOKUP(2,1/($B$16:$B1932&lt;&gt;""),$B$16:$B1932), [1]Лист1!$C$12:$D$1205, 2, 0),
  IF(LOOKUP(2,1/($R$16:$R1932&lt;&gt;""),$R$16:$R1932)="12.2027",
    VLOOKUP(LOOKUP(2,1/($B$16:$B1932&lt;&gt;""),$B$16:$B1932), [1]Лист1!$C$1209:$D$2016, 2, 0),
  IF(LOOKUP(2,1/($R$16:$R1932&lt;&gt;""),$R$16:$R1932)="12.2028",
    VLOOKUP(LOOKUP(2,1/($B$16:$B1932&lt;&gt;""),$B$16:$B1932), [1]Лист1!$C$2020:$D$2907, 2, 0),
  ""))), "")</f>
        <v>2832005</v>
      </c>
      <c r="P1932" s="211">
        <f t="shared" si="612"/>
        <v>1051.617155588563</v>
      </c>
      <c r="Q1932" s="211">
        <v>9673</v>
      </c>
      <c r="R1932" s="218" t="s">
        <v>564</v>
      </c>
      <c r="S1932" s="32"/>
      <c r="T1932" s="32"/>
      <c r="U1932" s="32"/>
    </row>
    <row r="1933" spans="1:21" s="21" customFormat="1" ht="30" customHeight="1" x14ac:dyDescent="0.25">
      <c r="A1933" s="212">
        <f>IF(B1933&lt;&gt;"",MAX(A$1:A1932)+1,"")</f>
        <v>1748</v>
      </c>
      <c r="B1933" s="223" t="s">
        <v>1262</v>
      </c>
      <c r="C1933" s="210">
        <v>1959</v>
      </c>
      <c r="D1933" s="212" t="s">
        <v>1844</v>
      </c>
      <c r="E1933" s="210" t="s">
        <v>16</v>
      </c>
      <c r="F1933" s="210">
        <v>5</v>
      </c>
      <c r="G1933" s="210">
        <v>2</v>
      </c>
      <c r="H1933" s="211">
        <v>2390.1</v>
      </c>
      <c r="I1933" s="211">
        <v>135.30000000000001</v>
      </c>
      <c r="J1933" s="211">
        <v>1244.5999999999999</v>
      </c>
      <c r="K1933" s="211">
        <f t="shared" si="611"/>
        <v>42280.38</v>
      </c>
      <c r="L1933" s="211">
        <v>0</v>
      </c>
      <c r="M1933" s="211">
        <v>0</v>
      </c>
      <c r="N1933" s="211">
        <v>0</v>
      </c>
      <c r="O1933" s="211">
        <f>IFERROR(
  IF(LOOKUP(2,1/($R$16:$R1933&lt;&gt;""),$R$16:$R1933)="12.2026",
    VLOOKUP(LOOKUP(2,1/($B$16:$B1933&lt;&gt;""),$B$16:$B1933), [1]Лист1!$C$12:$D$1205, 2, 0),
  IF(LOOKUP(2,1/($R$16:$R1933&lt;&gt;""),$R$16:$R1933)="12.2027",
    VLOOKUP(LOOKUP(2,1/($B$16:$B1933&lt;&gt;""),$B$16:$B1933), [1]Лист1!$C$1209:$D$2016, 2, 0),
  IF(LOOKUP(2,1/($R$16:$R1933&lt;&gt;""),$R$16:$R1933)="12.2028",
    VLOOKUP(LOOKUP(2,1/($B$16:$B1933&lt;&gt;""),$B$16:$B1933), [1]Лист1!$C$2020:$D$2907, 2, 0),
  ""))), "")</f>
        <v>42280.38</v>
      </c>
      <c r="P1933" s="211">
        <f t="shared" si="612"/>
        <v>17.689795406049956</v>
      </c>
      <c r="Q1933" s="211">
        <v>9673</v>
      </c>
      <c r="R1933" s="218" t="s">
        <v>565</v>
      </c>
      <c r="S1933" s="38"/>
      <c r="T1933" s="20"/>
      <c r="U1933" s="20"/>
    </row>
    <row r="1934" spans="1:21" s="21" customFormat="1" ht="30" customHeight="1" x14ac:dyDescent="0.25">
      <c r="A1934" s="212">
        <f>IF(B1934&lt;&gt;"",MAX(A$1:A1933)+1,"")</f>
        <v>1749</v>
      </c>
      <c r="B1934" s="223" t="s">
        <v>2623</v>
      </c>
      <c r="C1934" s="210">
        <v>1975</v>
      </c>
      <c r="D1934" s="212" t="s">
        <v>1844</v>
      </c>
      <c r="E1934" s="210" t="s">
        <v>18</v>
      </c>
      <c r="F1934" s="210">
        <v>9</v>
      </c>
      <c r="G1934" s="210">
        <v>6</v>
      </c>
      <c r="H1934" s="211">
        <v>15564.8</v>
      </c>
      <c r="I1934" s="211">
        <v>0</v>
      </c>
      <c r="J1934" s="211">
        <v>11823.94</v>
      </c>
      <c r="K1934" s="211">
        <f t="shared" si="611"/>
        <v>29344365.659999996</v>
      </c>
      <c r="L1934" s="211">
        <v>0</v>
      </c>
      <c r="M1934" s="211">
        <v>0</v>
      </c>
      <c r="N1934" s="211">
        <v>0</v>
      </c>
      <c r="O1934" s="211">
        <f>IFERROR(
  IF(LOOKUP(2,1/($R$16:$R1934&lt;&gt;""),$R$16:$R1934)="12.2026",
    VLOOKUP(LOOKUP(2,1/($B$16:$B1934&lt;&gt;""),$B$16:$B1934), [1]Лист1!$C$12:$D$1205, 2, 0),
  IF(LOOKUP(2,1/($R$16:$R1934&lt;&gt;""),$R$16:$R1934)="12.2027",
    VLOOKUP(LOOKUP(2,1/($B$16:$B1934&lt;&gt;""),$B$16:$B1934), [1]Лист1!$C$1209:$D$2016, 2, 0),
  IF(LOOKUP(2,1/($R$16:$R1934&lt;&gt;""),$R$16:$R1934)="12.2028",
    VLOOKUP(LOOKUP(2,1/($B$16:$B1934&lt;&gt;""),$B$16:$B1934), [1]Лист1!$C$2020:$D$2907, 2, 0),
  ""))), "")</f>
        <v>29344365.659999996</v>
      </c>
      <c r="P1934" s="211">
        <f t="shared" si="612"/>
        <v>1885.3030980160361</v>
      </c>
      <c r="Q1934" s="211">
        <v>9673</v>
      </c>
      <c r="R1934" s="218" t="s">
        <v>565</v>
      </c>
      <c r="S1934" s="38"/>
      <c r="T1934" s="20"/>
      <c r="U1934" s="20"/>
    </row>
    <row r="1935" spans="1:21" s="21" customFormat="1" ht="30" customHeight="1" x14ac:dyDescent="0.25">
      <c r="A1935" s="212">
        <f>IF(B1935&lt;&gt;"",MAX(A$1:A1934)+1,"")</f>
        <v>1750</v>
      </c>
      <c r="B1935" s="223" t="s">
        <v>2194</v>
      </c>
      <c r="C1935" s="210">
        <v>1986</v>
      </c>
      <c r="D1935" s="212" t="s">
        <v>1844</v>
      </c>
      <c r="E1935" s="210" t="s">
        <v>18</v>
      </c>
      <c r="F1935" s="210">
        <v>9</v>
      </c>
      <c r="G1935" s="210">
        <v>3</v>
      </c>
      <c r="H1935" s="211">
        <v>8921.1</v>
      </c>
      <c r="I1935" s="211">
        <v>0</v>
      </c>
      <c r="J1935" s="211">
        <v>6878</v>
      </c>
      <c r="K1935" s="211">
        <f t="shared" si="611"/>
        <v>10805000</v>
      </c>
      <c r="L1935" s="211">
        <v>0</v>
      </c>
      <c r="M1935" s="211">
        <v>0</v>
      </c>
      <c r="N1935" s="211">
        <v>0</v>
      </c>
      <c r="O1935" s="211">
        <f>IFERROR(
  IF(LOOKUP(2,1/($R$16:$R1935&lt;&gt;""),$R$16:$R1935)="12.2026",
    VLOOKUP(LOOKUP(2,1/($B$16:$B1935&lt;&gt;""),$B$16:$B1935), [1]Лист1!$C$12:$D$1205, 2, 0),
  IF(LOOKUP(2,1/($R$16:$R1935&lt;&gt;""),$R$16:$R1935)="12.2027",
    VLOOKUP(LOOKUP(2,1/($B$16:$B1935&lt;&gt;""),$B$16:$B1935), [1]Лист1!$C$1209:$D$2016, 2, 0),
  IF(LOOKUP(2,1/($R$16:$R1935&lt;&gt;""),$R$16:$R1935)="12.2028",
    VLOOKUP(LOOKUP(2,1/($B$16:$B1935&lt;&gt;""),$B$16:$B1935), [1]Лист1!$C$2020:$D$2907, 2, 0),
  ""))), "")</f>
        <v>10805000</v>
      </c>
      <c r="P1935" s="211">
        <f t="shared" si="612"/>
        <v>1211.1735099931623</v>
      </c>
      <c r="Q1935" s="211">
        <v>9673</v>
      </c>
      <c r="R1935" s="30" t="s">
        <v>565</v>
      </c>
      <c r="S1935" s="38"/>
      <c r="T1935" s="20"/>
      <c r="U1935" s="20"/>
    </row>
    <row r="1936" spans="1:21" ht="30" customHeight="1" x14ac:dyDescent="0.25">
      <c r="A1936" s="212">
        <f>IF(B1936&lt;&gt;"",MAX(A$1:A1935)+1,"")</f>
        <v>1751</v>
      </c>
      <c r="B1936" s="223" t="s">
        <v>2044</v>
      </c>
      <c r="C1936" s="210">
        <v>1975</v>
      </c>
      <c r="D1936" s="212" t="s">
        <v>1844</v>
      </c>
      <c r="E1936" s="210" t="s">
        <v>16</v>
      </c>
      <c r="F1936" s="210">
        <v>9</v>
      </c>
      <c r="G1936" s="210">
        <v>4</v>
      </c>
      <c r="H1936" s="211">
        <v>11297.92</v>
      </c>
      <c r="I1936" s="211">
        <v>1767</v>
      </c>
      <c r="J1936" s="211">
        <v>7194.29</v>
      </c>
      <c r="K1936" s="211">
        <f t="shared" si="611"/>
        <v>14321528.939999999</v>
      </c>
      <c r="L1936" s="211">
        <v>0</v>
      </c>
      <c r="M1936" s="211">
        <v>0</v>
      </c>
      <c r="N1936" s="211">
        <v>0</v>
      </c>
      <c r="O1936" s="211">
        <f>IFERROR(
  IF(LOOKUP(2,1/($R$16:$R1936&lt;&gt;""),$R$16:$R1936)="12.2026",
    VLOOKUP(LOOKUP(2,1/($B$16:$B1936&lt;&gt;""),$B$16:$B1936), [1]Лист1!$C$12:$D$1205, 2, 0),
  IF(LOOKUP(2,1/($R$16:$R1936&lt;&gt;""),$R$16:$R1936)="12.2027",
    VLOOKUP(LOOKUP(2,1/($B$16:$B1936&lt;&gt;""),$B$16:$B1936), [1]Лист1!$C$1209:$D$2016, 2, 0),
  IF(LOOKUP(2,1/($R$16:$R1936&lt;&gt;""),$R$16:$R1936)="12.2028",
    VLOOKUP(LOOKUP(2,1/($B$16:$B1936&lt;&gt;""),$B$16:$B1936), [1]Лист1!$C$2020:$D$2907, 2, 0),
  ""))), "")</f>
        <v>14321528.939999999</v>
      </c>
      <c r="P1936" s="211">
        <f t="shared" si="612"/>
        <v>1267.6252743867897</v>
      </c>
      <c r="Q1936" s="211">
        <v>9673</v>
      </c>
      <c r="R1936" s="218" t="s">
        <v>564</v>
      </c>
    </row>
    <row r="1937" spans="1:21" ht="30" customHeight="1" x14ac:dyDescent="0.25">
      <c r="A1937" s="212">
        <f>IF(B1937&lt;&gt;"",MAX(A$1:A1936)+1,"")</f>
        <v>1752</v>
      </c>
      <c r="B1937" s="223" t="s">
        <v>2045</v>
      </c>
      <c r="C1937" s="210">
        <v>2000</v>
      </c>
      <c r="D1937" s="212" t="s">
        <v>1844</v>
      </c>
      <c r="E1937" s="210" t="s">
        <v>16</v>
      </c>
      <c r="F1937" s="210">
        <v>9</v>
      </c>
      <c r="G1937" s="210">
        <v>2</v>
      </c>
      <c r="H1937" s="211">
        <v>6278.8</v>
      </c>
      <c r="I1937" s="211">
        <v>267.8</v>
      </c>
      <c r="J1937" s="211">
        <v>4103.8999999999996</v>
      </c>
      <c r="K1937" s="211">
        <f t="shared" si="611"/>
        <v>7263833.7000000002</v>
      </c>
      <c r="L1937" s="211">
        <v>0</v>
      </c>
      <c r="M1937" s="211">
        <v>0</v>
      </c>
      <c r="N1937" s="211">
        <v>0</v>
      </c>
      <c r="O1937" s="211">
        <f>IFERROR(
  IF(LOOKUP(2,1/($R$16:$R1937&lt;&gt;""),$R$16:$R1937)="12.2026",
    VLOOKUP(LOOKUP(2,1/($B$16:$B1937&lt;&gt;""),$B$16:$B1937), [1]Лист1!$C$12:$D$1205, 2, 0),
  IF(LOOKUP(2,1/($R$16:$R1937&lt;&gt;""),$R$16:$R1937)="12.2027",
    VLOOKUP(LOOKUP(2,1/($B$16:$B1937&lt;&gt;""),$B$16:$B1937), [1]Лист1!$C$1209:$D$2016, 2, 0),
  IF(LOOKUP(2,1/($R$16:$R1937&lt;&gt;""),$R$16:$R1937)="12.2028",
    VLOOKUP(LOOKUP(2,1/($B$16:$B1937&lt;&gt;""),$B$16:$B1937), [1]Лист1!$C$2020:$D$2907, 2, 0),
  ""))), "")</f>
        <v>7263833.7000000002</v>
      </c>
      <c r="P1937" s="211">
        <f t="shared" si="612"/>
        <v>1156.8824775434796</v>
      </c>
      <c r="Q1937" s="211">
        <v>9673</v>
      </c>
      <c r="R1937" s="218" t="s">
        <v>563</v>
      </c>
    </row>
    <row r="1938" spans="1:21" s="33" customFormat="1" ht="30" customHeight="1" x14ac:dyDescent="0.25">
      <c r="A1938" s="212">
        <f>IF(B1938&lt;&gt;"",MAX(A$1:A1937)+1,"")</f>
        <v>1753</v>
      </c>
      <c r="B1938" s="223" t="s">
        <v>281</v>
      </c>
      <c r="C1938" s="210">
        <v>1963</v>
      </c>
      <c r="D1938" s="212" t="s">
        <v>1844</v>
      </c>
      <c r="E1938" s="210" t="s">
        <v>16</v>
      </c>
      <c r="F1938" s="210">
        <v>5</v>
      </c>
      <c r="G1938" s="210">
        <v>3</v>
      </c>
      <c r="H1938" s="211">
        <v>4772.88</v>
      </c>
      <c r="I1938" s="211">
        <v>289.2</v>
      </c>
      <c r="J1938" s="211">
        <v>2168.8000000000002</v>
      </c>
      <c r="K1938" s="211">
        <f t="shared" si="611"/>
        <v>4631964.8</v>
      </c>
      <c r="L1938" s="211">
        <v>0</v>
      </c>
      <c r="M1938" s="211">
        <v>0</v>
      </c>
      <c r="N1938" s="211">
        <v>0</v>
      </c>
      <c r="O1938" s="211">
        <f>IFERROR(
  IF(LOOKUP(2,1/($R$16:$R1938&lt;&gt;""),$R$16:$R1938)="12.2026",
    VLOOKUP(LOOKUP(2,1/($B$16:$B1938&lt;&gt;""),$B$16:$B1938), [1]Лист1!$C$12:$D$1205, 2, 0),
  IF(LOOKUP(2,1/($R$16:$R1938&lt;&gt;""),$R$16:$R1938)="12.2027",
    VLOOKUP(LOOKUP(2,1/($B$16:$B1938&lt;&gt;""),$B$16:$B1938), [1]Лист1!$C$1209:$D$2016, 2, 0),
  IF(LOOKUP(2,1/($R$16:$R1938&lt;&gt;""),$R$16:$R1938)="12.2028",
    VLOOKUP(LOOKUP(2,1/($B$16:$B1938&lt;&gt;""),$B$16:$B1938), [1]Лист1!$C$2020:$D$2907, 2, 0),
  ""))), "")</f>
        <v>4631964.8</v>
      </c>
      <c r="P1938" s="211">
        <f t="shared" si="612"/>
        <v>970.47585524882243</v>
      </c>
      <c r="Q1938" s="211">
        <v>9673</v>
      </c>
      <c r="R1938" s="218" t="s">
        <v>564</v>
      </c>
      <c r="S1938" s="32"/>
      <c r="T1938" s="32"/>
      <c r="U1938" s="32"/>
    </row>
    <row r="1939" spans="1:21" ht="30" customHeight="1" x14ac:dyDescent="0.25">
      <c r="A1939" s="212">
        <f>IF(B1939&lt;&gt;"",MAX(A$1:A1938)+1,"")</f>
        <v>1754</v>
      </c>
      <c r="B1939" s="223" t="s">
        <v>282</v>
      </c>
      <c r="C1939" s="210">
        <v>1966</v>
      </c>
      <c r="D1939" s="212" t="s">
        <v>1844</v>
      </c>
      <c r="E1939" s="210" t="s">
        <v>16</v>
      </c>
      <c r="F1939" s="210">
        <v>5</v>
      </c>
      <c r="G1939" s="210">
        <v>4</v>
      </c>
      <c r="H1939" s="211">
        <v>4304.13</v>
      </c>
      <c r="I1939" s="211">
        <v>640.29999999999995</v>
      </c>
      <c r="J1939" s="211">
        <v>2532.46</v>
      </c>
      <c r="K1939" s="211">
        <f t="shared" si="611"/>
        <v>32597993.120000001</v>
      </c>
      <c r="L1939" s="211">
        <v>0</v>
      </c>
      <c r="M1939" s="211">
        <v>0</v>
      </c>
      <c r="N1939" s="211">
        <v>0</v>
      </c>
      <c r="O1939" s="211">
        <f>IFERROR(
  IF(LOOKUP(2,1/($R$16:$R1939&lt;&gt;""),$R$16:$R1939)="12.2026",
    VLOOKUP(LOOKUP(2,1/($B$16:$B1939&lt;&gt;""),$B$16:$B1939), [1]Лист1!$C$12:$D$1205, 2, 0),
  IF(LOOKUP(2,1/($R$16:$R1939&lt;&gt;""),$R$16:$R1939)="12.2027",
    VLOOKUP(LOOKUP(2,1/($B$16:$B1939&lt;&gt;""),$B$16:$B1939), [1]Лист1!$C$1209:$D$2016, 2, 0),
  IF(LOOKUP(2,1/($R$16:$R1939&lt;&gt;""),$R$16:$R1939)="12.2028",
    VLOOKUP(LOOKUP(2,1/($B$16:$B1939&lt;&gt;""),$B$16:$B1939), [1]Лист1!$C$2020:$D$2907, 2, 0),
  ""))), "")</f>
        <v>32597993.120000001</v>
      </c>
      <c r="P1939" s="211">
        <f t="shared" si="612"/>
        <v>7573.6544017025508</v>
      </c>
      <c r="Q1939" s="211">
        <v>9673</v>
      </c>
      <c r="R1939" s="218" t="s">
        <v>563</v>
      </c>
      <c r="S1939" s="49"/>
      <c r="T1939" s="49"/>
      <c r="U1939" s="49"/>
    </row>
    <row r="1940" spans="1:21" s="124" customFormat="1" ht="30" customHeight="1" x14ac:dyDescent="0.25">
      <c r="A1940" s="285">
        <f>IF(B1940&lt;&gt;"",MAX(A$1:A1939)+1,"")</f>
        <v>1755</v>
      </c>
      <c r="B1940" s="283" t="s">
        <v>2195</v>
      </c>
      <c r="C1940" s="287">
        <v>2002</v>
      </c>
      <c r="D1940" s="285" t="s">
        <v>1844</v>
      </c>
      <c r="E1940" s="287" t="s">
        <v>16</v>
      </c>
      <c r="F1940" s="287">
        <v>10</v>
      </c>
      <c r="G1940" s="287">
        <v>4</v>
      </c>
      <c r="H1940" s="282">
        <v>16619.009999999998</v>
      </c>
      <c r="I1940" s="282">
        <v>294.7</v>
      </c>
      <c r="J1940" s="282">
        <v>14216.56</v>
      </c>
      <c r="K1940" s="282">
        <f t="shared" si="611"/>
        <v>14340000</v>
      </c>
      <c r="L1940" s="282">
        <v>0</v>
      </c>
      <c r="M1940" s="282">
        <v>0</v>
      </c>
      <c r="N1940" s="282">
        <v>0</v>
      </c>
      <c r="O1940" s="282">
        <f>IFERROR(
  IF(LOOKUP(2,1/($R$16:$R1940&lt;&gt;""),$R$16:$R1940)="12.2026",
    VLOOKUP(LOOKUP(2,1/($B$16:$B1940&lt;&gt;""),$B$16:$B1940), [1]Лист1!$C$12:$D$1205, 2, 0),
  IF(LOOKUP(2,1/($R$16:$R1940&lt;&gt;""),$R$16:$R1940)="12.2027",
    VLOOKUP(LOOKUP(2,1/($B$16:$B1940&lt;&gt;""),$B$16:$B1940), [1]Лист1!$C$1209:$D$2016, 2, 0),
  IF(LOOKUP(2,1/($R$16:$R1940&lt;&gt;""),$R$16:$R1940)="12.2028",
    VLOOKUP(LOOKUP(2,1/($B$16:$B1940&lt;&gt;""),$B$16:$B1940), [1]Лист1!$C$2020:$D$2907, 2, 0),
  ""))), "")</f>
        <v>14340000</v>
      </c>
      <c r="P1940" s="282">
        <f t="shared" si="612"/>
        <v>862.86728270817582</v>
      </c>
      <c r="Q1940" s="282">
        <v>9673</v>
      </c>
      <c r="R1940" s="30" t="s">
        <v>564</v>
      </c>
    </row>
    <row r="1941" spans="1:21" ht="30" customHeight="1" x14ac:dyDescent="0.25">
      <c r="A1941" s="309">
        <f>IF(B1941&lt;&gt;"",MAX(A$1:A1940)+1,"")</f>
        <v>1756</v>
      </c>
      <c r="B1941" s="317" t="s">
        <v>1578</v>
      </c>
      <c r="C1941" s="307">
        <v>1979</v>
      </c>
      <c r="D1941" s="309" t="s">
        <v>1844</v>
      </c>
      <c r="E1941" s="307" t="s">
        <v>16</v>
      </c>
      <c r="F1941" s="307">
        <v>12</v>
      </c>
      <c r="G1941" s="307">
        <v>1</v>
      </c>
      <c r="H1941" s="311">
        <v>5840.5</v>
      </c>
      <c r="I1941" s="311">
        <v>0</v>
      </c>
      <c r="J1941" s="311">
        <v>4055.3</v>
      </c>
      <c r="K1941" s="256">
        <f t="shared" ref="K1941:K1942" si="615">SUM(L1941:O1941)</f>
        <v>7278295.6200000001</v>
      </c>
      <c r="L1941" s="256">
        <v>0</v>
      </c>
      <c r="M1941" s="256">
        <v>0</v>
      </c>
      <c r="N1941" s="256">
        <v>0</v>
      </c>
      <c r="O1941" s="256">
        <f>IFERROR(
  IF(LOOKUP(2,1/($R$16:$R1941&lt;&gt;""),$R$16:$R1941)="12.2026",
    VLOOKUP(LOOKUP(2,1/($B$16:$B1941&lt;&gt;""),$B$16:$B1941), [1]Лист1!$C$12:$D$1205, 2, 0),
  IF(LOOKUP(2,1/($R$16:$R1941&lt;&gt;""),$R$16:$R1941)="12.2027",
    VLOOKUP(LOOKUP(2,1/($B$16:$B1941&lt;&gt;""),$B$16:$B1941), [1]Лист1!$C$1209:$D$2016, 2, 0),
  IF(LOOKUP(2,1/($R$16:$R1941&lt;&gt;""),$R$16:$R1941)="12.2028",
    VLOOKUP(LOOKUP(2,1/($B$16:$B1941&lt;&gt;""),$B$16:$B1941), [1]Лист1!$C$2020:$D$2907, 2, 0),
  ""))), "")</f>
        <v>7278295.6200000001</v>
      </c>
      <c r="P1941" s="256">
        <f t="shared" ref="P1941" si="616">K1941/H1941</f>
        <v>1246.1768033558772</v>
      </c>
      <c r="Q1941" s="256">
        <v>9673</v>
      </c>
      <c r="R1941" s="188" t="s">
        <v>565</v>
      </c>
      <c r="S1941" s="49"/>
      <c r="T1941" s="49"/>
      <c r="U1941" s="49"/>
    </row>
    <row r="1942" spans="1:21" s="21" customFormat="1" ht="30" customHeight="1" x14ac:dyDescent="0.25">
      <c r="A1942" s="310"/>
      <c r="B1942" s="318"/>
      <c r="C1942" s="308"/>
      <c r="D1942" s="310"/>
      <c r="E1942" s="308"/>
      <c r="F1942" s="308"/>
      <c r="G1942" s="308"/>
      <c r="H1942" s="312"/>
      <c r="I1942" s="312"/>
      <c r="J1942" s="312"/>
      <c r="K1942" s="211">
        <f t="shared" si="615"/>
        <v>3423272</v>
      </c>
      <c r="L1942" s="211">
        <v>0</v>
      </c>
      <c r="M1942" s="211">
        <v>0</v>
      </c>
      <c r="N1942" s="211">
        <v>0</v>
      </c>
      <c r="O1942" s="211">
        <f>IFERROR(
  IF(LOOKUP(2,1/($R$16:$R1942&lt;&gt;""),$R$16:$R1942)="12.2026",
    VLOOKUP(LOOKUP(2,1/($B$16:$B1942&lt;&gt;""),$B$16:$B1942), [1]Лист1!$C$12:$D$1205, 2, 0),
  IF(LOOKUP(2,1/($R$16:$R1942&lt;&gt;""),$R$16:$R1942)="12.2027",
    VLOOKUP(LOOKUP(2,1/($B$16:$B1942&lt;&gt;""),$B$16:$B1942), [1]Лист1!$C$1209:$D$2016, 2, 0),
  IF(LOOKUP(2,1/($R$16:$R1942&lt;&gt;""),$R$16:$R1942)="12.2028",
    VLOOKUP(LOOKUP(2,1/($B$16:$B1942&lt;&gt;""),$B$16:$B1942), [1]Лист1!$C$2020:$D$2907, 2, 0),
  ""))), "")</f>
        <v>3423272</v>
      </c>
      <c r="P1942" s="211">
        <f>K1942/H1941</f>
        <v>586.12653026281998</v>
      </c>
      <c r="Q1942" s="211">
        <v>9673</v>
      </c>
      <c r="R1942" s="218" t="s">
        <v>563</v>
      </c>
      <c r="S1942" s="38"/>
      <c r="T1942" s="20"/>
      <c r="U1942" s="20"/>
    </row>
    <row r="1943" spans="1:21" ht="30" customHeight="1" x14ac:dyDescent="0.25">
      <c r="A1943" s="212">
        <f>IF(B1943&lt;&gt;"",MAX(A$1:A1942)+1,"")</f>
        <v>1757</v>
      </c>
      <c r="B1943" s="223" t="s">
        <v>283</v>
      </c>
      <c r="C1943" s="210">
        <v>1962</v>
      </c>
      <c r="D1943" s="212" t="s">
        <v>1844</v>
      </c>
      <c r="E1943" s="210" t="s">
        <v>18</v>
      </c>
      <c r="F1943" s="210">
        <v>4</v>
      </c>
      <c r="G1943" s="210">
        <v>4</v>
      </c>
      <c r="H1943" s="211">
        <v>4566.72</v>
      </c>
      <c r="I1943" s="211">
        <v>349.2</v>
      </c>
      <c r="J1943" s="211">
        <v>2172.56</v>
      </c>
      <c r="K1943" s="211">
        <f t="shared" ref="K1943:K1971" si="617">SUM(L1943:O1943)</f>
        <v>129685.22</v>
      </c>
      <c r="L1943" s="211">
        <v>0</v>
      </c>
      <c r="M1943" s="211">
        <v>0</v>
      </c>
      <c r="N1943" s="211">
        <v>0</v>
      </c>
      <c r="O1943" s="211">
        <f>IFERROR(
  IF(LOOKUP(2,1/($R$16:$R1943&lt;&gt;""),$R$16:$R1943)="12.2026",
    VLOOKUP(LOOKUP(2,1/($B$16:$B1943&lt;&gt;""),$B$16:$B1943), [1]Лист1!$C$12:$D$1205, 2, 0),
  IF(LOOKUP(2,1/($R$16:$R1943&lt;&gt;""),$R$16:$R1943)="12.2027",
    VLOOKUP(LOOKUP(2,1/($B$16:$B1943&lt;&gt;""),$B$16:$B1943), [1]Лист1!$C$1209:$D$2016, 2, 0),
  IF(LOOKUP(2,1/($R$16:$R1943&lt;&gt;""),$R$16:$R1943)="12.2028",
    VLOOKUP(LOOKUP(2,1/($B$16:$B1943&lt;&gt;""),$B$16:$B1943), [1]Лист1!$C$2020:$D$2907, 2, 0),
  ""))), "")</f>
        <v>129685.22</v>
      </c>
      <c r="P1943" s="211">
        <f t="shared" ref="P1943:P1971" si="618">K1943/H1943</f>
        <v>28.397891703454558</v>
      </c>
      <c r="Q1943" s="211">
        <v>9673</v>
      </c>
      <c r="R1943" s="218" t="s">
        <v>564</v>
      </c>
      <c r="S1943" s="49"/>
      <c r="T1943" s="49"/>
      <c r="U1943" s="49"/>
    </row>
    <row r="1944" spans="1:21" s="21" customFormat="1" ht="30" customHeight="1" x14ac:dyDescent="0.25">
      <c r="A1944" s="212">
        <f>IF(B1944&lt;&gt;"",MAX(A$1:A1943)+1,"")</f>
        <v>1758</v>
      </c>
      <c r="B1944" s="223" t="s">
        <v>284</v>
      </c>
      <c r="C1944" s="210">
        <v>1963</v>
      </c>
      <c r="D1944" s="212" t="s">
        <v>1844</v>
      </c>
      <c r="E1944" s="210" t="s">
        <v>16</v>
      </c>
      <c r="F1944" s="210">
        <v>5</v>
      </c>
      <c r="G1944" s="210">
        <v>4</v>
      </c>
      <c r="H1944" s="211">
        <v>5220.18</v>
      </c>
      <c r="I1944" s="211">
        <v>261.3</v>
      </c>
      <c r="J1944" s="211">
        <v>3192.78</v>
      </c>
      <c r="K1944" s="211">
        <f t="shared" si="617"/>
        <v>129663.37</v>
      </c>
      <c r="L1944" s="211">
        <v>0</v>
      </c>
      <c r="M1944" s="211">
        <v>0</v>
      </c>
      <c r="N1944" s="211">
        <v>0</v>
      </c>
      <c r="O1944" s="211">
        <f>IFERROR(
  IF(LOOKUP(2,1/($R$16:$R1944&lt;&gt;""),$R$16:$R1944)="12.2026",
    VLOOKUP(LOOKUP(2,1/($B$16:$B1944&lt;&gt;""),$B$16:$B1944), [1]Лист1!$C$12:$D$1205, 2, 0),
  IF(LOOKUP(2,1/($R$16:$R1944&lt;&gt;""),$R$16:$R1944)="12.2027",
    VLOOKUP(LOOKUP(2,1/($B$16:$B1944&lt;&gt;""),$B$16:$B1944), [1]Лист1!$C$1209:$D$2016, 2, 0),
  IF(LOOKUP(2,1/($R$16:$R1944&lt;&gt;""),$R$16:$R1944)="12.2028",
    VLOOKUP(LOOKUP(2,1/($B$16:$B1944&lt;&gt;""),$B$16:$B1944), [1]Лист1!$C$2020:$D$2907, 2, 0),
  ""))), "")</f>
        <v>129663.37</v>
      </c>
      <c r="P1944" s="211">
        <f t="shared" si="618"/>
        <v>24.838869540897054</v>
      </c>
      <c r="Q1944" s="211">
        <v>9673</v>
      </c>
      <c r="R1944" s="218" t="s">
        <v>564</v>
      </c>
      <c r="S1944" s="38"/>
      <c r="T1944" s="20"/>
      <c r="U1944" s="20"/>
    </row>
    <row r="1945" spans="1:21" s="21" customFormat="1" ht="30" customHeight="1" x14ac:dyDescent="0.25">
      <c r="A1945" s="212">
        <f>IF(B1945&lt;&gt;"",MAX(A$1:A1944)+1,"")</f>
        <v>1759</v>
      </c>
      <c r="B1945" s="223" t="s">
        <v>285</v>
      </c>
      <c r="C1945" s="210">
        <v>1967</v>
      </c>
      <c r="D1945" s="212" t="s">
        <v>1844</v>
      </c>
      <c r="E1945" s="210" t="s">
        <v>16</v>
      </c>
      <c r="F1945" s="210">
        <v>5</v>
      </c>
      <c r="G1945" s="210">
        <v>2</v>
      </c>
      <c r="H1945" s="211">
        <v>2452.9699999999998</v>
      </c>
      <c r="I1945" s="211">
        <v>0</v>
      </c>
      <c r="J1945" s="211">
        <v>1797.49</v>
      </c>
      <c r="K1945" s="211">
        <f t="shared" si="617"/>
        <v>19677552.149999999</v>
      </c>
      <c r="L1945" s="211">
        <v>0</v>
      </c>
      <c r="M1945" s="211">
        <v>0</v>
      </c>
      <c r="N1945" s="211">
        <v>0</v>
      </c>
      <c r="O1945" s="211">
        <f>IFERROR(
  IF(LOOKUP(2,1/($R$16:$R1945&lt;&gt;""),$R$16:$R1945)="12.2026",
    VLOOKUP(LOOKUP(2,1/($B$16:$B1945&lt;&gt;""),$B$16:$B1945), [1]Лист1!$C$12:$D$1205, 2, 0),
  IF(LOOKUP(2,1/($R$16:$R1945&lt;&gt;""),$R$16:$R1945)="12.2027",
    VLOOKUP(LOOKUP(2,1/($B$16:$B1945&lt;&gt;""),$B$16:$B1945), [1]Лист1!$C$1209:$D$2016, 2, 0),
  IF(LOOKUP(2,1/($R$16:$R1945&lt;&gt;""),$R$16:$R1945)="12.2028",
    VLOOKUP(LOOKUP(2,1/($B$16:$B1945&lt;&gt;""),$B$16:$B1945), [1]Лист1!$C$2020:$D$2907, 2, 0),
  ""))), "")</f>
        <v>19677552.149999999</v>
      </c>
      <c r="P1945" s="211">
        <f t="shared" si="618"/>
        <v>8021.9293957936707</v>
      </c>
      <c r="Q1945" s="211">
        <v>9673</v>
      </c>
      <c r="R1945" s="218" t="s">
        <v>563</v>
      </c>
      <c r="S1945" s="38"/>
      <c r="T1945" s="20"/>
      <c r="U1945" s="20"/>
    </row>
    <row r="1946" spans="1:21" s="33" customFormat="1" ht="30" customHeight="1" x14ac:dyDescent="0.25">
      <c r="A1946" s="212">
        <f>IF(B1946&lt;&gt;"",MAX(A$1:A1945)+1,"")</f>
        <v>1760</v>
      </c>
      <c r="B1946" s="223" t="s">
        <v>2196</v>
      </c>
      <c r="C1946" s="210" t="s">
        <v>2331</v>
      </c>
      <c r="D1946" s="212" t="s">
        <v>1844</v>
      </c>
      <c r="E1946" s="210" t="s">
        <v>16</v>
      </c>
      <c r="F1946" s="210">
        <v>9</v>
      </c>
      <c r="G1946" s="210">
        <v>5</v>
      </c>
      <c r="H1946" s="211">
        <v>13176.05</v>
      </c>
      <c r="I1946" s="211">
        <v>0</v>
      </c>
      <c r="J1946" s="211">
        <v>9749.6</v>
      </c>
      <c r="K1946" s="211">
        <f t="shared" si="617"/>
        <v>17875000</v>
      </c>
      <c r="L1946" s="211">
        <v>0</v>
      </c>
      <c r="M1946" s="211">
        <v>0</v>
      </c>
      <c r="N1946" s="211">
        <v>0</v>
      </c>
      <c r="O1946" s="211">
        <f>IFERROR(
  IF(LOOKUP(2,1/($R$16:$R1946&lt;&gt;""),$R$16:$R1946)="12.2026",
    VLOOKUP(LOOKUP(2,1/($B$16:$B1946&lt;&gt;""),$B$16:$B1946), [1]Лист1!$C$12:$D$1205, 2, 0),
  IF(LOOKUP(2,1/($R$16:$R1946&lt;&gt;""),$R$16:$R1946)="12.2027",
    VLOOKUP(LOOKUP(2,1/($B$16:$B1946&lt;&gt;""),$B$16:$B1946), [1]Лист1!$C$1209:$D$2016, 2, 0),
  IF(LOOKUP(2,1/($R$16:$R1946&lt;&gt;""),$R$16:$R1946)="12.2028",
    VLOOKUP(LOOKUP(2,1/($B$16:$B1946&lt;&gt;""),$B$16:$B1946), [1]Лист1!$C$2020:$D$2907, 2, 0),
  ""))), "")</f>
        <v>17875000</v>
      </c>
      <c r="P1946" s="211">
        <f t="shared" si="618"/>
        <v>1356.6281245137959</v>
      </c>
      <c r="Q1946" s="211">
        <v>9673</v>
      </c>
      <c r="R1946" s="30" t="s">
        <v>565</v>
      </c>
      <c r="S1946" s="32"/>
      <c r="T1946" s="32"/>
      <c r="U1946" s="32"/>
    </row>
    <row r="1947" spans="1:21" s="21" customFormat="1" ht="30" customHeight="1" x14ac:dyDescent="0.25">
      <c r="A1947" s="212">
        <f>IF(B1947&lt;&gt;"",MAX(A$1:A1946)+1,"")</f>
        <v>1761</v>
      </c>
      <c r="B1947" s="223" t="s">
        <v>286</v>
      </c>
      <c r="C1947" s="210">
        <v>1963</v>
      </c>
      <c r="D1947" s="212" t="s">
        <v>1844</v>
      </c>
      <c r="E1947" s="210" t="s">
        <v>16</v>
      </c>
      <c r="F1947" s="210">
        <v>5</v>
      </c>
      <c r="G1947" s="210">
        <v>4</v>
      </c>
      <c r="H1947" s="211">
        <v>4139.05</v>
      </c>
      <c r="I1947" s="211">
        <v>589.79999999999995</v>
      </c>
      <c r="J1947" s="211">
        <v>2541.0500000000002</v>
      </c>
      <c r="K1947" s="211">
        <f t="shared" si="617"/>
        <v>23666124.75</v>
      </c>
      <c r="L1947" s="211">
        <v>0</v>
      </c>
      <c r="M1947" s="211">
        <v>0</v>
      </c>
      <c r="N1947" s="211">
        <v>0</v>
      </c>
      <c r="O1947" s="211">
        <f>IFERROR(
  IF(LOOKUP(2,1/($R$16:$R1947&lt;&gt;""),$R$16:$R1947)="12.2026",
    VLOOKUP(LOOKUP(2,1/($B$16:$B1947&lt;&gt;""),$B$16:$B1947), [1]Лист1!$C$12:$D$1205, 2, 0),
  IF(LOOKUP(2,1/($R$16:$R1947&lt;&gt;""),$R$16:$R1947)="12.2027",
    VLOOKUP(LOOKUP(2,1/($B$16:$B1947&lt;&gt;""),$B$16:$B1947), [1]Лист1!$C$1209:$D$2016, 2, 0),
  IF(LOOKUP(2,1/($R$16:$R1947&lt;&gt;""),$R$16:$R1947)="12.2028",
    VLOOKUP(LOOKUP(2,1/($B$16:$B1947&lt;&gt;""),$B$16:$B1947), [1]Лист1!$C$2020:$D$2907, 2, 0),
  ""))), "")</f>
        <v>23666124.75</v>
      </c>
      <c r="P1947" s="211">
        <f t="shared" si="618"/>
        <v>5717.7673016755052</v>
      </c>
      <c r="Q1947" s="211">
        <v>9673</v>
      </c>
      <c r="R1947" s="218" t="s">
        <v>564</v>
      </c>
      <c r="S1947" s="38"/>
      <c r="T1947" s="20"/>
      <c r="U1947" s="20"/>
    </row>
    <row r="1948" spans="1:21" ht="30" customHeight="1" x14ac:dyDescent="0.25">
      <c r="A1948" s="212">
        <f>IF(B1948&lt;&gt;"",MAX(A$1:A1947)+1,"")</f>
        <v>1762</v>
      </c>
      <c r="B1948" s="223" t="s">
        <v>287</v>
      </c>
      <c r="C1948" s="210">
        <v>1962</v>
      </c>
      <c r="D1948" s="212" t="s">
        <v>1844</v>
      </c>
      <c r="E1948" s="210" t="s">
        <v>18</v>
      </c>
      <c r="F1948" s="210">
        <v>4</v>
      </c>
      <c r="G1948" s="210">
        <v>4</v>
      </c>
      <c r="H1948" s="211">
        <v>3332.64</v>
      </c>
      <c r="I1948" s="211">
        <v>357.6</v>
      </c>
      <c r="J1948" s="211">
        <v>2092.4</v>
      </c>
      <c r="K1948" s="211">
        <f t="shared" si="617"/>
        <v>96664.59</v>
      </c>
      <c r="L1948" s="211">
        <v>0</v>
      </c>
      <c r="M1948" s="211">
        <v>0</v>
      </c>
      <c r="N1948" s="211">
        <v>0</v>
      </c>
      <c r="O1948" s="211">
        <f>IFERROR(
  IF(LOOKUP(2,1/($R$16:$R1948&lt;&gt;""),$R$16:$R1948)="12.2026",
    VLOOKUP(LOOKUP(2,1/($B$16:$B1948&lt;&gt;""),$B$16:$B1948), [1]Лист1!$C$12:$D$1205, 2, 0),
  IF(LOOKUP(2,1/($R$16:$R1948&lt;&gt;""),$R$16:$R1948)="12.2027",
    VLOOKUP(LOOKUP(2,1/($B$16:$B1948&lt;&gt;""),$B$16:$B1948), [1]Лист1!$C$1209:$D$2016, 2, 0),
  IF(LOOKUP(2,1/($R$16:$R1948&lt;&gt;""),$R$16:$R1948)="12.2028",
    VLOOKUP(LOOKUP(2,1/($B$16:$B1948&lt;&gt;""),$B$16:$B1948), [1]Лист1!$C$2020:$D$2907, 2, 0),
  ""))), "")</f>
        <v>96664.59</v>
      </c>
      <c r="P1948" s="211">
        <f t="shared" si="618"/>
        <v>29.005410125306064</v>
      </c>
      <c r="Q1948" s="211">
        <v>9673</v>
      </c>
      <c r="R1948" s="218" t="s">
        <v>564</v>
      </c>
    </row>
    <row r="1949" spans="1:21" ht="30" customHeight="1" x14ac:dyDescent="0.25">
      <c r="A1949" s="212">
        <f>IF(B1949&lt;&gt;"",MAX(A$1:A1948)+1,"")</f>
        <v>1763</v>
      </c>
      <c r="B1949" s="223" t="s">
        <v>288</v>
      </c>
      <c r="C1949" s="210">
        <v>1962</v>
      </c>
      <c r="D1949" s="212" t="s">
        <v>1844</v>
      </c>
      <c r="E1949" s="210" t="s">
        <v>18</v>
      </c>
      <c r="F1949" s="210">
        <v>5</v>
      </c>
      <c r="G1949" s="210">
        <v>4</v>
      </c>
      <c r="H1949" s="211">
        <v>3825.34</v>
      </c>
      <c r="I1949" s="211">
        <v>659.1</v>
      </c>
      <c r="J1949" s="211">
        <v>2870.24</v>
      </c>
      <c r="K1949" s="211">
        <f t="shared" si="617"/>
        <v>33313.339999999997</v>
      </c>
      <c r="L1949" s="211">
        <v>0</v>
      </c>
      <c r="M1949" s="211">
        <v>0</v>
      </c>
      <c r="N1949" s="211">
        <v>0</v>
      </c>
      <c r="O1949" s="211">
        <f>IFERROR(
  IF(LOOKUP(2,1/($R$16:$R1949&lt;&gt;""),$R$16:$R1949)="12.2026",
    VLOOKUP(LOOKUP(2,1/($B$16:$B1949&lt;&gt;""),$B$16:$B1949), [1]Лист1!$C$12:$D$1205, 2, 0),
  IF(LOOKUP(2,1/($R$16:$R1949&lt;&gt;""),$R$16:$R1949)="12.2027",
    VLOOKUP(LOOKUP(2,1/($B$16:$B1949&lt;&gt;""),$B$16:$B1949), [1]Лист1!$C$1209:$D$2016, 2, 0),
  IF(LOOKUP(2,1/($R$16:$R1949&lt;&gt;""),$R$16:$R1949)="12.2028",
    VLOOKUP(LOOKUP(2,1/($B$16:$B1949&lt;&gt;""),$B$16:$B1949), [1]Лист1!$C$2020:$D$2907, 2, 0),
  ""))), "")</f>
        <v>33313.339999999997</v>
      </c>
      <c r="P1949" s="211">
        <f t="shared" si="618"/>
        <v>8.7085958372327674</v>
      </c>
      <c r="Q1949" s="211">
        <v>9673</v>
      </c>
      <c r="R1949" s="218" t="s">
        <v>564</v>
      </c>
      <c r="S1949" s="49"/>
      <c r="T1949" s="49"/>
      <c r="U1949" s="49"/>
    </row>
    <row r="1950" spans="1:21" s="21" customFormat="1" ht="30" customHeight="1" x14ac:dyDescent="0.25">
      <c r="A1950" s="212">
        <f>IF(B1950&lt;&gt;"",MAX(A$1:A1949)+1,"")</f>
        <v>1764</v>
      </c>
      <c r="B1950" s="223" t="s">
        <v>289</v>
      </c>
      <c r="C1950" s="210">
        <v>1962</v>
      </c>
      <c r="D1950" s="212" t="s">
        <v>1844</v>
      </c>
      <c r="E1950" s="210" t="s">
        <v>18</v>
      </c>
      <c r="F1950" s="210">
        <v>5</v>
      </c>
      <c r="G1950" s="210">
        <v>4</v>
      </c>
      <c r="H1950" s="211">
        <v>3735.99</v>
      </c>
      <c r="I1950" s="211">
        <v>554.29999999999995</v>
      </c>
      <c r="J1950" s="211">
        <v>2890.69</v>
      </c>
      <c r="K1950" s="211">
        <f t="shared" si="617"/>
        <v>33066.839999999997</v>
      </c>
      <c r="L1950" s="211">
        <v>0</v>
      </c>
      <c r="M1950" s="211">
        <v>0</v>
      </c>
      <c r="N1950" s="211">
        <v>0</v>
      </c>
      <c r="O1950" s="211">
        <f>IFERROR(
  IF(LOOKUP(2,1/($R$16:$R1950&lt;&gt;""),$R$16:$R1950)="12.2026",
    VLOOKUP(LOOKUP(2,1/($B$16:$B1950&lt;&gt;""),$B$16:$B1950), [1]Лист1!$C$12:$D$1205, 2, 0),
  IF(LOOKUP(2,1/($R$16:$R1950&lt;&gt;""),$R$16:$R1950)="12.2027",
    VLOOKUP(LOOKUP(2,1/($B$16:$B1950&lt;&gt;""),$B$16:$B1950), [1]Лист1!$C$1209:$D$2016, 2, 0),
  IF(LOOKUP(2,1/($R$16:$R1950&lt;&gt;""),$R$16:$R1950)="12.2028",
    VLOOKUP(LOOKUP(2,1/($B$16:$B1950&lt;&gt;""),$B$16:$B1950), [1]Лист1!$C$2020:$D$2907, 2, 0),
  ""))), "")</f>
        <v>33066.839999999997</v>
      </c>
      <c r="P1950" s="211">
        <f t="shared" si="618"/>
        <v>8.8508909285089086</v>
      </c>
      <c r="Q1950" s="211">
        <v>9673</v>
      </c>
      <c r="R1950" s="218" t="s">
        <v>564</v>
      </c>
      <c r="S1950" s="38"/>
      <c r="T1950" s="20"/>
      <c r="U1950" s="20"/>
    </row>
    <row r="1951" spans="1:21" s="21" customFormat="1" ht="30" customHeight="1" x14ac:dyDescent="0.25">
      <c r="A1951" s="212">
        <f>IF(B1951&lt;&gt;"",MAX(A$1:A1950)+1,"")</f>
        <v>1765</v>
      </c>
      <c r="B1951" s="223" t="s">
        <v>1438</v>
      </c>
      <c r="C1951" s="210">
        <v>1968</v>
      </c>
      <c r="D1951" s="212" t="s">
        <v>1844</v>
      </c>
      <c r="E1951" s="210" t="s">
        <v>16</v>
      </c>
      <c r="F1951" s="210">
        <v>5</v>
      </c>
      <c r="G1951" s="210">
        <v>6</v>
      </c>
      <c r="H1951" s="211">
        <v>7548.43</v>
      </c>
      <c r="I1951" s="211">
        <v>0</v>
      </c>
      <c r="J1951" s="211">
        <v>4306.54</v>
      </c>
      <c r="K1951" s="211">
        <f t="shared" si="617"/>
        <v>180399.96</v>
      </c>
      <c r="L1951" s="211">
        <v>0</v>
      </c>
      <c r="M1951" s="211">
        <v>0</v>
      </c>
      <c r="N1951" s="211">
        <v>0</v>
      </c>
      <c r="O1951" s="211">
        <f>IFERROR(
  IF(LOOKUP(2,1/($R$16:$R1951&lt;&gt;""),$R$16:$R1951)="12.2026",
    VLOOKUP(LOOKUP(2,1/($B$16:$B1951&lt;&gt;""),$B$16:$B1951), [1]Лист1!$C$12:$D$1205, 2, 0),
  IF(LOOKUP(2,1/($R$16:$R1951&lt;&gt;""),$R$16:$R1951)="12.2027",
    VLOOKUP(LOOKUP(2,1/($B$16:$B1951&lt;&gt;""),$B$16:$B1951), [1]Лист1!$C$1209:$D$2016, 2, 0),
  IF(LOOKUP(2,1/($R$16:$R1951&lt;&gt;""),$R$16:$R1951)="12.2028",
    VLOOKUP(LOOKUP(2,1/($B$16:$B1951&lt;&gt;""),$B$16:$B1951), [1]Лист1!$C$2020:$D$2907, 2, 0),
  ""))), "")</f>
        <v>180399.96</v>
      </c>
      <c r="P1951" s="211">
        <f t="shared" si="618"/>
        <v>23.89900416377975</v>
      </c>
      <c r="Q1951" s="211">
        <v>9673</v>
      </c>
      <c r="R1951" s="218" t="s">
        <v>564</v>
      </c>
      <c r="S1951" s="38"/>
      <c r="T1951" s="20"/>
      <c r="U1951" s="20"/>
    </row>
    <row r="1952" spans="1:21" s="21" customFormat="1" ht="30" customHeight="1" x14ac:dyDescent="0.25">
      <c r="A1952" s="212">
        <f>IF(B1952&lt;&gt;"",MAX(A$1:A1951)+1,"")</f>
        <v>1766</v>
      </c>
      <c r="B1952" s="223" t="s">
        <v>1579</v>
      </c>
      <c r="C1952" s="210">
        <v>1973</v>
      </c>
      <c r="D1952" s="212" t="s">
        <v>1844</v>
      </c>
      <c r="E1952" s="210" t="s">
        <v>16</v>
      </c>
      <c r="F1952" s="210">
        <v>5</v>
      </c>
      <c r="G1952" s="210">
        <v>3</v>
      </c>
      <c r="H1952" s="211">
        <v>3398.9</v>
      </c>
      <c r="I1952" s="211">
        <v>256.39999999999998</v>
      </c>
      <c r="J1952" s="211">
        <v>2232.4</v>
      </c>
      <c r="K1952" s="211">
        <f t="shared" si="617"/>
        <v>25730855.5</v>
      </c>
      <c r="L1952" s="211">
        <v>0</v>
      </c>
      <c r="M1952" s="211">
        <v>0</v>
      </c>
      <c r="N1952" s="211">
        <v>0</v>
      </c>
      <c r="O1952" s="211">
        <f>IFERROR(
  IF(LOOKUP(2,1/($R$16:$R1952&lt;&gt;""),$R$16:$R1952)="12.2026",
    VLOOKUP(LOOKUP(2,1/($B$16:$B1952&lt;&gt;""),$B$16:$B1952), [1]Лист1!$C$12:$D$1205, 2, 0),
  IF(LOOKUP(2,1/($R$16:$R1952&lt;&gt;""),$R$16:$R1952)="12.2027",
    VLOOKUP(LOOKUP(2,1/($B$16:$B1952&lt;&gt;""),$B$16:$B1952), [1]Лист1!$C$1209:$D$2016, 2, 0),
  IF(LOOKUP(2,1/($R$16:$R1952&lt;&gt;""),$R$16:$R1952)="12.2028",
    VLOOKUP(LOOKUP(2,1/($B$16:$B1952&lt;&gt;""),$B$16:$B1952), [1]Лист1!$C$2020:$D$2907, 2, 0),
  ""))), "")</f>
        <v>25730855.5</v>
      </c>
      <c r="P1952" s="211">
        <f t="shared" si="618"/>
        <v>7570.347906675689</v>
      </c>
      <c r="Q1952" s="211">
        <v>9673</v>
      </c>
      <c r="R1952" s="218" t="s">
        <v>563</v>
      </c>
      <c r="S1952" s="38"/>
      <c r="T1952" s="20"/>
      <c r="U1952" s="20"/>
    </row>
    <row r="1953" spans="1:21" s="21" customFormat="1" ht="30" customHeight="1" x14ac:dyDescent="0.25">
      <c r="A1953" s="212">
        <f>IF(B1953&lt;&gt;"",MAX(A$1:A1952)+1,"")</f>
        <v>1767</v>
      </c>
      <c r="B1953" s="223" t="s">
        <v>1263</v>
      </c>
      <c r="C1953" s="210">
        <v>1932</v>
      </c>
      <c r="D1953" s="212" t="s">
        <v>1844</v>
      </c>
      <c r="E1953" s="210" t="s">
        <v>16</v>
      </c>
      <c r="F1953" s="210">
        <v>4</v>
      </c>
      <c r="G1953" s="210">
        <v>4</v>
      </c>
      <c r="H1953" s="211">
        <v>3754.53</v>
      </c>
      <c r="I1953" s="211">
        <v>0</v>
      </c>
      <c r="J1953" s="211">
        <v>2839.11</v>
      </c>
      <c r="K1953" s="211">
        <f t="shared" si="617"/>
        <v>67522.759999999995</v>
      </c>
      <c r="L1953" s="211">
        <v>0</v>
      </c>
      <c r="M1953" s="211">
        <v>0</v>
      </c>
      <c r="N1953" s="211">
        <v>0</v>
      </c>
      <c r="O1953" s="211">
        <f>IFERROR(
  IF(LOOKUP(2,1/($R$16:$R1953&lt;&gt;""),$R$16:$R1953)="12.2026",
    VLOOKUP(LOOKUP(2,1/($B$16:$B1953&lt;&gt;""),$B$16:$B1953), [1]Лист1!$C$12:$D$1205, 2, 0),
  IF(LOOKUP(2,1/($R$16:$R1953&lt;&gt;""),$R$16:$R1953)="12.2027",
    VLOOKUP(LOOKUP(2,1/($B$16:$B1953&lt;&gt;""),$B$16:$B1953), [1]Лист1!$C$1209:$D$2016, 2, 0),
  IF(LOOKUP(2,1/($R$16:$R1953&lt;&gt;""),$R$16:$R1953)="12.2028",
    VLOOKUP(LOOKUP(2,1/($B$16:$B1953&lt;&gt;""),$B$16:$B1953), [1]Лист1!$C$2020:$D$2907, 2, 0),
  ""))), "")</f>
        <v>67522.759999999995</v>
      </c>
      <c r="P1953" s="211">
        <f t="shared" si="618"/>
        <v>17.984344245484785</v>
      </c>
      <c r="Q1953" s="211">
        <v>9673</v>
      </c>
      <c r="R1953" s="218" t="s">
        <v>565</v>
      </c>
      <c r="S1953" s="38"/>
      <c r="T1953" s="20"/>
      <c r="U1953" s="20"/>
    </row>
    <row r="1954" spans="1:21" s="21" customFormat="1" ht="30" customHeight="1" x14ac:dyDescent="0.25">
      <c r="A1954" s="212">
        <f>IF(B1954&lt;&gt;"",MAX(A$1:A1953)+1,"")</f>
        <v>1768</v>
      </c>
      <c r="B1954" s="223" t="s">
        <v>1264</v>
      </c>
      <c r="C1954" s="210" t="s">
        <v>1642</v>
      </c>
      <c r="D1954" s="212" t="s">
        <v>1844</v>
      </c>
      <c r="E1954" s="210" t="s">
        <v>16</v>
      </c>
      <c r="F1954" s="210">
        <v>4</v>
      </c>
      <c r="G1954" s="210">
        <v>2</v>
      </c>
      <c r="H1954" s="211">
        <v>1785.06</v>
      </c>
      <c r="I1954" s="211">
        <v>0</v>
      </c>
      <c r="J1954" s="211">
        <v>1289.8599999999999</v>
      </c>
      <c r="K1954" s="211">
        <f t="shared" si="617"/>
        <v>41594.959999999999</v>
      </c>
      <c r="L1954" s="211">
        <v>0</v>
      </c>
      <c r="M1954" s="211">
        <v>0</v>
      </c>
      <c r="N1954" s="211">
        <v>0</v>
      </c>
      <c r="O1954" s="211">
        <f>IFERROR(
  IF(LOOKUP(2,1/($R$16:$R1954&lt;&gt;""),$R$16:$R1954)="12.2026",
    VLOOKUP(LOOKUP(2,1/($B$16:$B1954&lt;&gt;""),$B$16:$B1954), [1]Лист1!$C$12:$D$1205, 2, 0),
  IF(LOOKUP(2,1/($R$16:$R1954&lt;&gt;""),$R$16:$R1954)="12.2027",
    VLOOKUP(LOOKUP(2,1/($B$16:$B1954&lt;&gt;""),$B$16:$B1954), [1]Лист1!$C$1209:$D$2016, 2, 0),
  IF(LOOKUP(2,1/($R$16:$R1954&lt;&gt;""),$R$16:$R1954)="12.2028",
    VLOOKUP(LOOKUP(2,1/($B$16:$B1954&lt;&gt;""),$B$16:$B1954), [1]Лист1!$C$2020:$D$2907, 2, 0),
  ""))), "")</f>
        <v>41594.959999999999</v>
      </c>
      <c r="P1954" s="211">
        <f t="shared" si="618"/>
        <v>23.301715348503691</v>
      </c>
      <c r="Q1954" s="211">
        <v>9673</v>
      </c>
      <c r="R1954" s="218" t="s">
        <v>565</v>
      </c>
      <c r="S1954" s="38"/>
      <c r="T1954" s="20"/>
      <c r="U1954" s="20"/>
    </row>
    <row r="1955" spans="1:21" s="21" customFormat="1" ht="30" customHeight="1" x14ac:dyDescent="0.25">
      <c r="A1955" s="212">
        <f>IF(B1955&lt;&gt;"",MAX(A$1:A1954)+1,"")</f>
        <v>1769</v>
      </c>
      <c r="B1955" s="223" t="s">
        <v>290</v>
      </c>
      <c r="C1955" s="210">
        <v>1965</v>
      </c>
      <c r="D1955" s="212" t="s">
        <v>1844</v>
      </c>
      <c r="E1955" s="210" t="s">
        <v>16</v>
      </c>
      <c r="F1955" s="210">
        <v>5</v>
      </c>
      <c r="G1955" s="210">
        <v>4</v>
      </c>
      <c r="H1955" s="211">
        <v>4936.76</v>
      </c>
      <c r="I1955" s="211">
        <v>289</v>
      </c>
      <c r="J1955" s="211">
        <v>2651.86</v>
      </c>
      <c r="K1955" s="211">
        <f t="shared" si="617"/>
        <v>38961360.200000003</v>
      </c>
      <c r="L1955" s="211">
        <v>0</v>
      </c>
      <c r="M1955" s="211">
        <v>0</v>
      </c>
      <c r="N1955" s="211">
        <v>0</v>
      </c>
      <c r="O1955" s="211">
        <f>IFERROR(
  IF(LOOKUP(2,1/($R$16:$R1955&lt;&gt;""),$R$16:$R1955)="12.2026",
    VLOOKUP(LOOKUP(2,1/($B$16:$B1955&lt;&gt;""),$B$16:$B1955), [1]Лист1!$C$12:$D$1205, 2, 0),
  IF(LOOKUP(2,1/($R$16:$R1955&lt;&gt;""),$R$16:$R1955)="12.2027",
    VLOOKUP(LOOKUP(2,1/($B$16:$B1955&lt;&gt;""),$B$16:$B1955), [1]Лист1!$C$1209:$D$2016, 2, 0),
  IF(LOOKUP(2,1/($R$16:$R1955&lt;&gt;""),$R$16:$R1955)="12.2028",
    VLOOKUP(LOOKUP(2,1/($B$16:$B1955&lt;&gt;""),$B$16:$B1955), [1]Лист1!$C$2020:$D$2907, 2, 0),
  ""))), "")</f>
        <v>38961360.200000003</v>
      </c>
      <c r="P1955" s="211">
        <f t="shared" si="618"/>
        <v>7892.0912096192651</v>
      </c>
      <c r="Q1955" s="211">
        <v>9673</v>
      </c>
      <c r="R1955" s="218" t="s">
        <v>563</v>
      </c>
      <c r="S1955" s="38"/>
      <c r="T1955" s="20"/>
      <c r="U1955" s="20"/>
    </row>
    <row r="1956" spans="1:21" ht="30" customHeight="1" x14ac:dyDescent="0.25">
      <c r="A1956" s="212">
        <f>IF(B1956&lt;&gt;"",MAX(A$1:A1955)+1,"")</f>
        <v>1770</v>
      </c>
      <c r="B1956" s="223" t="s">
        <v>1439</v>
      </c>
      <c r="C1956" s="210">
        <v>1961</v>
      </c>
      <c r="D1956" s="212" t="s">
        <v>1844</v>
      </c>
      <c r="E1956" s="210" t="s">
        <v>16</v>
      </c>
      <c r="F1956" s="210">
        <v>5</v>
      </c>
      <c r="G1956" s="210">
        <v>4</v>
      </c>
      <c r="H1956" s="211">
        <v>5704.1</v>
      </c>
      <c r="I1956" s="211">
        <v>278.7</v>
      </c>
      <c r="J1956" s="211">
        <v>2508.0500000000002</v>
      </c>
      <c r="K1956" s="211">
        <f t="shared" si="617"/>
        <v>142970.29</v>
      </c>
      <c r="L1956" s="211">
        <v>0</v>
      </c>
      <c r="M1956" s="211">
        <v>0</v>
      </c>
      <c r="N1956" s="211">
        <v>0</v>
      </c>
      <c r="O1956" s="211">
        <f>IFERROR(
  IF(LOOKUP(2,1/($R$16:$R1956&lt;&gt;""),$R$16:$R1956)="12.2026",
    VLOOKUP(LOOKUP(2,1/($B$16:$B1956&lt;&gt;""),$B$16:$B1956), [1]Лист1!$C$12:$D$1205, 2, 0),
  IF(LOOKUP(2,1/($R$16:$R1956&lt;&gt;""),$R$16:$R1956)="12.2027",
    VLOOKUP(LOOKUP(2,1/($B$16:$B1956&lt;&gt;""),$B$16:$B1956), [1]Лист1!$C$1209:$D$2016, 2, 0),
  IF(LOOKUP(2,1/($R$16:$R1956&lt;&gt;""),$R$16:$R1956)="12.2028",
    VLOOKUP(LOOKUP(2,1/($B$16:$B1956&lt;&gt;""),$B$16:$B1956), [1]Лист1!$C$2020:$D$2907, 2, 0),
  ""))), "")</f>
        <v>142970.29</v>
      </c>
      <c r="P1956" s="211">
        <f t="shared" si="618"/>
        <v>25.064478182360055</v>
      </c>
      <c r="Q1956" s="211">
        <v>9673</v>
      </c>
      <c r="R1956" s="218" t="s">
        <v>564</v>
      </c>
    </row>
    <row r="1957" spans="1:21" s="21" customFormat="1" ht="30" customHeight="1" x14ac:dyDescent="0.25">
      <c r="A1957" s="212">
        <f>IF(B1957&lt;&gt;"",MAX(A$1:A1956)+1,"")</f>
        <v>1771</v>
      </c>
      <c r="B1957" s="223" t="s">
        <v>1440</v>
      </c>
      <c r="C1957" s="210">
        <v>1961</v>
      </c>
      <c r="D1957" s="212" t="s">
        <v>1844</v>
      </c>
      <c r="E1957" s="210" t="s">
        <v>16</v>
      </c>
      <c r="F1957" s="210">
        <v>5</v>
      </c>
      <c r="G1957" s="210">
        <v>4</v>
      </c>
      <c r="H1957" s="211">
        <v>5197.05</v>
      </c>
      <c r="I1957" s="211">
        <v>0</v>
      </c>
      <c r="J1957" s="211">
        <v>3090.29</v>
      </c>
      <c r="K1957" s="211">
        <f t="shared" si="617"/>
        <v>129214.13</v>
      </c>
      <c r="L1957" s="211">
        <v>0</v>
      </c>
      <c r="M1957" s="211">
        <v>0</v>
      </c>
      <c r="N1957" s="211">
        <v>0</v>
      </c>
      <c r="O1957" s="211">
        <f>IFERROR(
  IF(LOOKUP(2,1/($R$16:$R1957&lt;&gt;""),$R$16:$R1957)="12.2026",
    VLOOKUP(LOOKUP(2,1/($B$16:$B1957&lt;&gt;""),$B$16:$B1957), [1]Лист1!$C$12:$D$1205, 2, 0),
  IF(LOOKUP(2,1/($R$16:$R1957&lt;&gt;""),$R$16:$R1957)="12.2027",
    VLOOKUP(LOOKUP(2,1/($B$16:$B1957&lt;&gt;""),$B$16:$B1957), [1]Лист1!$C$1209:$D$2016, 2, 0),
  IF(LOOKUP(2,1/($R$16:$R1957&lt;&gt;""),$R$16:$R1957)="12.2028",
    VLOOKUP(LOOKUP(2,1/($B$16:$B1957&lt;&gt;""),$B$16:$B1957), [1]Лист1!$C$2020:$D$2907, 2, 0),
  ""))), "")</f>
        <v>129214.13</v>
      </c>
      <c r="P1957" s="211">
        <f t="shared" si="618"/>
        <v>24.862976111447839</v>
      </c>
      <c r="Q1957" s="211">
        <v>9673</v>
      </c>
      <c r="R1957" s="218" t="s">
        <v>564</v>
      </c>
      <c r="S1957" s="38"/>
      <c r="T1957" s="20"/>
      <c r="U1957" s="20"/>
    </row>
    <row r="1958" spans="1:21" ht="30" customHeight="1" x14ac:dyDescent="0.25">
      <c r="A1958" s="212">
        <f>IF(B1958&lt;&gt;"",MAX(A$1:A1957)+1,"")</f>
        <v>1772</v>
      </c>
      <c r="B1958" s="223" t="s">
        <v>1580</v>
      </c>
      <c r="C1958" s="210">
        <v>1969</v>
      </c>
      <c r="D1958" s="212" t="s">
        <v>1844</v>
      </c>
      <c r="E1958" s="210" t="s">
        <v>16</v>
      </c>
      <c r="F1958" s="210">
        <v>5</v>
      </c>
      <c r="G1958" s="210">
        <v>4</v>
      </c>
      <c r="H1958" s="211">
        <v>5317.24</v>
      </c>
      <c r="I1958" s="211">
        <v>140.80000000000001</v>
      </c>
      <c r="J1958" s="211">
        <v>3044.5</v>
      </c>
      <c r="K1958" s="211">
        <f t="shared" si="617"/>
        <v>39871369.799999997</v>
      </c>
      <c r="L1958" s="211">
        <v>0</v>
      </c>
      <c r="M1958" s="211">
        <v>0</v>
      </c>
      <c r="N1958" s="211">
        <v>0</v>
      </c>
      <c r="O1958" s="211">
        <f>IFERROR(
  IF(LOOKUP(2,1/($R$16:$R1958&lt;&gt;""),$R$16:$R1958)="12.2026",
    VLOOKUP(LOOKUP(2,1/($B$16:$B1958&lt;&gt;""),$B$16:$B1958), [1]Лист1!$C$12:$D$1205, 2, 0),
  IF(LOOKUP(2,1/($R$16:$R1958&lt;&gt;""),$R$16:$R1958)="12.2027",
    VLOOKUP(LOOKUP(2,1/($B$16:$B1958&lt;&gt;""),$B$16:$B1958), [1]Лист1!$C$1209:$D$2016, 2, 0),
  IF(LOOKUP(2,1/($R$16:$R1958&lt;&gt;""),$R$16:$R1958)="12.2028",
    VLOOKUP(LOOKUP(2,1/($B$16:$B1958&lt;&gt;""),$B$16:$B1958), [1]Лист1!$C$2020:$D$2907, 2, 0),
  ""))), "")</f>
        <v>39871369.799999997</v>
      </c>
      <c r="P1958" s="211">
        <f t="shared" si="618"/>
        <v>7498.5085871617603</v>
      </c>
      <c r="Q1958" s="211">
        <v>9673</v>
      </c>
      <c r="R1958" s="218" t="s">
        <v>563</v>
      </c>
    </row>
    <row r="1959" spans="1:21" s="21" customFormat="1" ht="30" customHeight="1" x14ac:dyDescent="0.25">
      <c r="A1959" s="212">
        <f>IF(B1959&lt;&gt;"",MAX(A$1:A1958)+1,"")</f>
        <v>1773</v>
      </c>
      <c r="B1959" s="223" t="s">
        <v>291</v>
      </c>
      <c r="C1959" s="210">
        <v>1965</v>
      </c>
      <c r="D1959" s="212" t="s">
        <v>1844</v>
      </c>
      <c r="E1959" s="210" t="s">
        <v>16</v>
      </c>
      <c r="F1959" s="210">
        <v>5</v>
      </c>
      <c r="G1959" s="210">
        <v>3</v>
      </c>
      <c r="H1959" s="211">
        <v>4113.33</v>
      </c>
      <c r="I1959" s="211">
        <v>29.5</v>
      </c>
      <c r="J1959" s="211">
        <v>2493.5300000000002</v>
      </c>
      <c r="K1959" s="211">
        <f t="shared" si="617"/>
        <v>32305935.349999998</v>
      </c>
      <c r="L1959" s="211">
        <v>0</v>
      </c>
      <c r="M1959" s="211">
        <v>0</v>
      </c>
      <c r="N1959" s="211">
        <v>0</v>
      </c>
      <c r="O1959" s="211">
        <f>IFERROR(
  IF(LOOKUP(2,1/($R$16:$R1959&lt;&gt;""),$R$16:$R1959)="12.2026",
    VLOOKUP(LOOKUP(2,1/($B$16:$B1959&lt;&gt;""),$B$16:$B1959), [1]Лист1!$C$12:$D$1205, 2, 0),
  IF(LOOKUP(2,1/($R$16:$R1959&lt;&gt;""),$R$16:$R1959)="12.2027",
    VLOOKUP(LOOKUP(2,1/($B$16:$B1959&lt;&gt;""),$B$16:$B1959), [1]Лист1!$C$1209:$D$2016, 2, 0),
  IF(LOOKUP(2,1/($R$16:$R1959&lt;&gt;""),$R$16:$R1959)="12.2028",
    VLOOKUP(LOOKUP(2,1/($B$16:$B1959&lt;&gt;""),$B$16:$B1959), [1]Лист1!$C$2020:$D$2907, 2, 0),
  ""))), "")</f>
        <v>32305935.349999998</v>
      </c>
      <c r="P1959" s="211">
        <f t="shared" si="618"/>
        <v>7853.9614740368506</v>
      </c>
      <c r="Q1959" s="211">
        <v>9673</v>
      </c>
      <c r="R1959" s="218" t="s">
        <v>563</v>
      </c>
      <c r="S1959" s="38"/>
      <c r="T1959" s="20"/>
      <c r="U1959" s="20"/>
    </row>
    <row r="1960" spans="1:21" s="21" customFormat="1" ht="30" customHeight="1" x14ac:dyDescent="0.25">
      <c r="A1960" s="212">
        <f>IF(B1960&lt;&gt;"",MAX(A$1:A1959)+1,"")</f>
        <v>1774</v>
      </c>
      <c r="B1960" s="223" t="s">
        <v>292</v>
      </c>
      <c r="C1960" s="210">
        <v>1967</v>
      </c>
      <c r="D1960" s="212" t="s">
        <v>1844</v>
      </c>
      <c r="E1960" s="210" t="s">
        <v>16</v>
      </c>
      <c r="F1960" s="210">
        <v>5</v>
      </c>
      <c r="G1960" s="210">
        <v>3</v>
      </c>
      <c r="H1960" s="211">
        <v>4140.49</v>
      </c>
      <c r="I1960" s="211">
        <v>50.2</v>
      </c>
      <c r="J1960" s="211">
        <v>2474.89</v>
      </c>
      <c r="K1960" s="211">
        <f t="shared" si="617"/>
        <v>31813053.549999997</v>
      </c>
      <c r="L1960" s="211">
        <v>0</v>
      </c>
      <c r="M1960" s="211">
        <v>0</v>
      </c>
      <c r="N1960" s="211">
        <v>0</v>
      </c>
      <c r="O1960" s="211">
        <f>IFERROR(
  IF(LOOKUP(2,1/($R$16:$R1960&lt;&gt;""),$R$16:$R1960)="12.2026",
    VLOOKUP(LOOKUP(2,1/($B$16:$B1960&lt;&gt;""),$B$16:$B1960), [1]Лист1!$C$12:$D$1205, 2, 0),
  IF(LOOKUP(2,1/($R$16:$R1960&lt;&gt;""),$R$16:$R1960)="12.2027",
    VLOOKUP(LOOKUP(2,1/($B$16:$B1960&lt;&gt;""),$B$16:$B1960), [1]Лист1!$C$1209:$D$2016, 2, 0),
  IF(LOOKUP(2,1/($R$16:$R1960&lt;&gt;""),$R$16:$R1960)="12.2028",
    VLOOKUP(LOOKUP(2,1/($B$16:$B1960&lt;&gt;""),$B$16:$B1960), [1]Лист1!$C$2020:$D$2907, 2, 0),
  ""))), "")</f>
        <v>31813053.549999997</v>
      </c>
      <c r="P1960" s="211">
        <f t="shared" si="618"/>
        <v>7683.4030634055389</v>
      </c>
      <c r="Q1960" s="211">
        <v>9673</v>
      </c>
      <c r="R1960" s="218" t="s">
        <v>563</v>
      </c>
      <c r="S1960" s="38"/>
      <c r="T1960" s="20"/>
      <c r="U1960" s="20"/>
    </row>
    <row r="1961" spans="1:21" s="112" customFormat="1" ht="30" customHeight="1" x14ac:dyDescent="0.25">
      <c r="A1961" s="212">
        <f>IF(B1961&lt;&gt;"",MAX(A$1:A1960)+1,"")</f>
        <v>1775</v>
      </c>
      <c r="B1961" s="223" t="s">
        <v>515</v>
      </c>
      <c r="C1961" s="210">
        <v>1968</v>
      </c>
      <c r="D1961" s="212" t="s">
        <v>1844</v>
      </c>
      <c r="E1961" s="210" t="s">
        <v>16</v>
      </c>
      <c r="F1961" s="210">
        <v>5</v>
      </c>
      <c r="G1961" s="210">
        <v>1</v>
      </c>
      <c r="H1961" s="211">
        <v>2503</v>
      </c>
      <c r="I1961" s="211">
        <v>29.1</v>
      </c>
      <c r="J1961" s="211">
        <v>1482.1</v>
      </c>
      <c r="K1961" s="211">
        <f t="shared" si="617"/>
        <v>66775.02</v>
      </c>
      <c r="L1961" s="211">
        <v>0</v>
      </c>
      <c r="M1961" s="211">
        <v>0</v>
      </c>
      <c r="N1961" s="211">
        <v>0</v>
      </c>
      <c r="O1961" s="211">
        <f>IFERROR(
  IF(LOOKUP(2,1/($R$16:$R1961&lt;&gt;""),$R$16:$R1961)="12.2026",
    VLOOKUP(LOOKUP(2,1/($B$16:$B1961&lt;&gt;""),$B$16:$B1961), [1]Лист1!$C$12:$D$1205, 2, 0),
  IF(LOOKUP(2,1/($R$16:$R1961&lt;&gt;""),$R$16:$R1961)="12.2027",
    VLOOKUP(LOOKUP(2,1/($B$16:$B1961&lt;&gt;""),$B$16:$B1961), [1]Лист1!$C$1209:$D$2016, 2, 0),
  IF(LOOKUP(2,1/($R$16:$R1961&lt;&gt;""),$R$16:$R1961)="12.2028",
    VLOOKUP(LOOKUP(2,1/($B$16:$B1961&lt;&gt;""),$B$16:$B1961), [1]Лист1!$C$2020:$D$2907, 2, 0),
  ""))), "")</f>
        <v>66775.02</v>
      </c>
      <c r="P1961" s="211">
        <f t="shared" si="618"/>
        <v>26.677994406711946</v>
      </c>
      <c r="Q1961" s="211">
        <v>9673</v>
      </c>
      <c r="R1961" s="218" t="s">
        <v>564</v>
      </c>
      <c r="S1961" s="141"/>
      <c r="T1961" s="111"/>
      <c r="U1961" s="111"/>
    </row>
    <row r="1962" spans="1:21" ht="30" customHeight="1" x14ac:dyDescent="0.25">
      <c r="A1962" s="212">
        <f>IF(B1962&lt;&gt;"",MAX(A$1:A1961)+1,"")</f>
        <v>1776</v>
      </c>
      <c r="B1962" s="233" t="s">
        <v>2666</v>
      </c>
      <c r="C1962" s="234">
        <v>1992</v>
      </c>
      <c r="D1962" s="235" t="s">
        <v>1844</v>
      </c>
      <c r="E1962" s="234" t="s">
        <v>18</v>
      </c>
      <c r="F1962" s="234">
        <v>9</v>
      </c>
      <c r="G1962" s="234">
        <v>5</v>
      </c>
      <c r="H1962" s="236">
        <v>11457.9</v>
      </c>
      <c r="I1962" s="236">
        <v>398.1</v>
      </c>
      <c r="J1962" s="236">
        <v>9977.56</v>
      </c>
      <c r="K1962" s="236">
        <f t="shared" si="617"/>
        <v>17827838.800000001</v>
      </c>
      <c r="L1962" s="236">
        <v>0</v>
      </c>
      <c r="M1962" s="236">
        <v>0</v>
      </c>
      <c r="N1962" s="236">
        <v>0</v>
      </c>
      <c r="O1962" s="211">
        <f>IFERROR(
  IF(LOOKUP(2,1/($R$16:$R1962&lt;&gt;""),$R$16:$R1962)="12.2026",
    VLOOKUP(LOOKUP(2,1/($B$16:$B1962&lt;&gt;""),$B$16:$B1962), [1]Лист1!$C$12:$D$1205, 2, 0),
  IF(LOOKUP(2,1/($R$16:$R1962&lt;&gt;""),$R$16:$R1962)="12.2027",
    VLOOKUP(LOOKUP(2,1/($B$16:$B1962&lt;&gt;""),$B$16:$B1962), [1]Лист1!$C$1209:$D$2016, 2, 0),
  IF(LOOKUP(2,1/($R$16:$R1962&lt;&gt;""),$R$16:$R1962)="12.2028",
    VLOOKUP(LOOKUP(2,1/($B$16:$B1962&lt;&gt;""),$B$16:$B1962), [1]Лист1!$C$2020:$D$2907, 2, 0),
  ""))), "")</f>
        <v>17827838.800000001</v>
      </c>
      <c r="P1962" s="236">
        <f t="shared" si="618"/>
        <v>1555.942956388169</v>
      </c>
      <c r="Q1962" s="236">
        <v>9673</v>
      </c>
      <c r="R1962" s="178" t="s">
        <v>564</v>
      </c>
      <c r="S1962" s="49"/>
      <c r="T1962" s="49"/>
      <c r="U1962" s="49"/>
    </row>
    <row r="1963" spans="1:21" s="112" customFormat="1" ht="30" customHeight="1" x14ac:dyDescent="0.25">
      <c r="A1963" s="212">
        <f>IF(B1963&lt;&gt;"",MAX(A$1:A1962)+1,"")</f>
        <v>1777</v>
      </c>
      <c r="B1963" s="223" t="s">
        <v>2046</v>
      </c>
      <c r="C1963" s="210">
        <v>1993</v>
      </c>
      <c r="D1963" s="212" t="s">
        <v>1844</v>
      </c>
      <c r="E1963" s="210" t="s">
        <v>18</v>
      </c>
      <c r="F1963" s="210">
        <v>10</v>
      </c>
      <c r="G1963" s="210">
        <v>4</v>
      </c>
      <c r="H1963" s="211">
        <v>10306.9</v>
      </c>
      <c r="I1963" s="211">
        <v>0</v>
      </c>
      <c r="J1963" s="211">
        <v>9808.9699999999993</v>
      </c>
      <c r="K1963" s="211">
        <f t="shared" si="617"/>
        <v>14314643.529999999</v>
      </c>
      <c r="L1963" s="211">
        <v>0</v>
      </c>
      <c r="M1963" s="211">
        <v>0</v>
      </c>
      <c r="N1963" s="211">
        <v>0</v>
      </c>
      <c r="O1963" s="211">
        <f>IFERROR(
  IF(LOOKUP(2,1/($R$16:$R1963&lt;&gt;""),$R$16:$R1963)="12.2026",
    VLOOKUP(LOOKUP(2,1/($B$16:$B1963&lt;&gt;""),$B$16:$B1963), [1]Лист1!$C$12:$D$1205, 2, 0),
  IF(LOOKUP(2,1/($R$16:$R1963&lt;&gt;""),$R$16:$R1963)="12.2027",
    VLOOKUP(LOOKUP(2,1/($B$16:$B1963&lt;&gt;""),$B$16:$B1963), [1]Лист1!$C$1209:$D$2016, 2, 0),
  IF(LOOKUP(2,1/($R$16:$R1963&lt;&gt;""),$R$16:$R1963)="12.2028",
    VLOOKUP(LOOKUP(2,1/($B$16:$B1963&lt;&gt;""),$B$16:$B1963), [1]Лист1!$C$2020:$D$2907, 2, 0),
  ""))), "")</f>
        <v>14314643.529999999</v>
      </c>
      <c r="P1963" s="211">
        <f t="shared" si="618"/>
        <v>1388.840827989017</v>
      </c>
      <c r="Q1963" s="211">
        <v>9673</v>
      </c>
      <c r="R1963" s="218" t="s">
        <v>564</v>
      </c>
    </row>
    <row r="1964" spans="1:21" ht="30" customHeight="1" x14ac:dyDescent="0.25">
      <c r="A1964" s="212">
        <f>IF(B1964&lt;&gt;"",MAX(A$1:A1963)+1,"")</f>
        <v>1778</v>
      </c>
      <c r="B1964" s="194" t="s">
        <v>293</v>
      </c>
      <c r="C1964" s="190">
        <v>1962</v>
      </c>
      <c r="D1964" s="199" t="s">
        <v>1844</v>
      </c>
      <c r="E1964" s="190" t="s">
        <v>16</v>
      </c>
      <c r="F1964" s="190">
        <v>2</v>
      </c>
      <c r="G1964" s="190">
        <v>2</v>
      </c>
      <c r="H1964" s="192">
        <v>563.26</v>
      </c>
      <c r="I1964" s="192">
        <v>46</v>
      </c>
      <c r="J1964" s="192">
        <v>372.43</v>
      </c>
      <c r="K1964" s="192">
        <f t="shared" si="617"/>
        <v>9370.49</v>
      </c>
      <c r="L1964" s="192">
        <v>0</v>
      </c>
      <c r="M1964" s="192">
        <v>0</v>
      </c>
      <c r="N1964" s="192">
        <v>0</v>
      </c>
      <c r="O1964" s="211">
        <f>IFERROR(
  IF(LOOKUP(2,1/($R$16:$R1964&lt;&gt;""),$R$16:$R1964)="12.2026",
    VLOOKUP(LOOKUP(2,1/($B$16:$B1964&lt;&gt;""),$B$16:$B1964), [1]Лист1!$C$12:$D$1205, 2, 0),
  IF(LOOKUP(2,1/($R$16:$R1964&lt;&gt;""),$R$16:$R1964)="12.2027",
    VLOOKUP(LOOKUP(2,1/($B$16:$B1964&lt;&gt;""),$B$16:$B1964), [1]Лист1!$C$1209:$D$2016, 2, 0),
  IF(LOOKUP(2,1/($R$16:$R1964&lt;&gt;""),$R$16:$R1964)="12.2028",
    VLOOKUP(LOOKUP(2,1/($B$16:$B1964&lt;&gt;""),$B$16:$B1964), [1]Лист1!$C$2020:$D$2907, 2, 0),
  ""))), "")</f>
        <v>9370.49</v>
      </c>
      <c r="P1964" s="192">
        <f t="shared" si="618"/>
        <v>16.636171572630758</v>
      </c>
      <c r="Q1964" s="192">
        <v>9673</v>
      </c>
      <c r="R1964" s="188" t="s">
        <v>564</v>
      </c>
      <c r="S1964" s="49"/>
      <c r="T1964" s="49"/>
      <c r="U1964" s="49"/>
    </row>
    <row r="1965" spans="1:21" s="21" customFormat="1" ht="30" customHeight="1" x14ac:dyDescent="0.25">
      <c r="A1965" s="212">
        <f>IF(B1965&lt;&gt;"",MAX(A$1:A1964)+1,"")</f>
        <v>1779</v>
      </c>
      <c r="B1965" s="223" t="s">
        <v>294</v>
      </c>
      <c r="C1965" s="210">
        <v>1964</v>
      </c>
      <c r="D1965" s="212" t="s">
        <v>1844</v>
      </c>
      <c r="E1965" s="210" t="s">
        <v>16</v>
      </c>
      <c r="F1965" s="210">
        <v>5</v>
      </c>
      <c r="G1965" s="210">
        <v>4</v>
      </c>
      <c r="H1965" s="211">
        <v>4957.32</v>
      </c>
      <c r="I1965" s="211">
        <v>72.599999999999994</v>
      </c>
      <c r="J1965" s="211">
        <v>3097.62</v>
      </c>
      <c r="K1965" s="211">
        <f t="shared" si="617"/>
        <v>8627300</v>
      </c>
      <c r="L1965" s="211">
        <v>0</v>
      </c>
      <c r="M1965" s="211">
        <v>0</v>
      </c>
      <c r="N1965" s="211">
        <v>0</v>
      </c>
      <c r="O1965" s="211">
        <f>IFERROR(
  IF(LOOKUP(2,1/($R$16:$R1965&lt;&gt;""),$R$16:$R1965)="12.2026",
    VLOOKUP(LOOKUP(2,1/($B$16:$B1965&lt;&gt;""),$B$16:$B1965), [1]Лист1!$C$12:$D$1205, 2, 0),
  IF(LOOKUP(2,1/($R$16:$R1965&lt;&gt;""),$R$16:$R1965)="12.2027",
    VLOOKUP(LOOKUP(2,1/($B$16:$B1965&lt;&gt;""),$B$16:$B1965), [1]Лист1!$C$1209:$D$2016, 2, 0),
  IF(LOOKUP(2,1/($R$16:$R1965&lt;&gt;""),$R$16:$R1965)="12.2028",
    VLOOKUP(LOOKUP(2,1/($B$16:$B1965&lt;&gt;""),$B$16:$B1965), [1]Лист1!$C$2020:$D$2907, 2, 0),
  ""))), "")</f>
        <v>8627300</v>
      </c>
      <c r="P1965" s="211">
        <f t="shared" si="618"/>
        <v>1740.315331671145</v>
      </c>
      <c r="Q1965" s="211">
        <v>9673</v>
      </c>
      <c r="R1965" s="218" t="s">
        <v>564</v>
      </c>
      <c r="S1965" s="38"/>
      <c r="T1965" s="20"/>
      <c r="U1965" s="20"/>
    </row>
    <row r="1966" spans="1:21" s="33" customFormat="1" ht="30" customHeight="1" x14ac:dyDescent="0.25">
      <c r="A1966" s="212">
        <f>IF(B1966&lt;&gt;"",MAX(A$1:A1965)+1,"")</f>
        <v>1780</v>
      </c>
      <c r="B1966" s="223" t="s">
        <v>2197</v>
      </c>
      <c r="C1966" s="210" t="s">
        <v>2324</v>
      </c>
      <c r="D1966" s="212" t="s">
        <v>1844</v>
      </c>
      <c r="E1966" s="210" t="s">
        <v>18</v>
      </c>
      <c r="F1966" s="210">
        <v>10</v>
      </c>
      <c r="G1966" s="210">
        <v>6</v>
      </c>
      <c r="H1966" s="211">
        <v>19671.490000000002</v>
      </c>
      <c r="I1966" s="211">
        <v>72</v>
      </c>
      <c r="J1966" s="211">
        <v>14374.15</v>
      </c>
      <c r="K1966" s="211">
        <f t="shared" si="617"/>
        <v>21410000</v>
      </c>
      <c r="L1966" s="211">
        <v>0</v>
      </c>
      <c r="M1966" s="211">
        <v>0</v>
      </c>
      <c r="N1966" s="211">
        <v>0</v>
      </c>
      <c r="O1966" s="211">
        <f>IFERROR(
  IF(LOOKUP(2,1/($R$16:$R1966&lt;&gt;""),$R$16:$R1966)="12.2026",
    VLOOKUP(LOOKUP(2,1/($B$16:$B1966&lt;&gt;""),$B$16:$B1966), [1]Лист1!$C$12:$D$1205, 2, 0),
  IF(LOOKUP(2,1/($R$16:$R1966&lt;&gt;""),$R$16:$R1966)="12.2027",
    VLOOKUP(LOOKUP(2,1/($B$16:$B1966&lt;&gt;""),$B$16:$B1966), [1]Лист1!$C$1209:$D$2016, 2, 0),
  IF(LOOKUP(2,1/($R$16:$R1966&lt;&gt;""),$R$16:$R1966)="12.2028",
    VLOOKUP(LOOKUP(2,1/($B$16:$B1966&lt;&gt;""),$B$16:$B1966), [1]Лист1!$C$2020:$D$2907, 2, 0),
  ""))), "")</f>
        <v>21410000</v>
      </c>
      <c r="P1966" s="211">
        <f t="shared" si="618"/>
        <v>1088.3771386915785</v>
      </c>
      <c r="Q1966" s="211">
        <v>9673</v>
      </c>
      <c r="R1966" s="30" t="s">
        <v>565</v>
      </c>
      <c r="S1966" s="32"/>
      <c r="T1966" s="32"/>
      <c r="U1966" s="32"/>
    </row>
    <row r="1967" spans="1:21" s="21" customFormat="1" ht="30" customHeight="1" x14ac:dyDescent="0.25">
      <c r="A1967" s="212">
        <f>IF(B1967&lt;&gt;"",MAX(A$1:A1966)+1,"")</f>
        <v>1781</v>
      </c>
      <c r="B1967" s="223" t="s">
        <v>2198</v>
      </c>
      <c r="C1967" s="210">
        <v>2002</v>
      </c>
      <c r="D1967" s="212" t="s">
        <v>1844</v>
      </c>
      <c r="E1967" s="210" t="s">
        <v>16</v>
      </c>
      <c r="F1967" s="210">
        <v>10</v>
      </c>
      <c r="G1967" s="210">
        <v>1</v>
      </c>
      <c r="H1967" s="211">
        <v>4493.8</v>
      </c>
      <c r="I1967" s="211">
        <v>0</v>
      </c>
      <c r="J1967" s="211">
        <v>3000</v>
      </c>
      <c r="K1967" s="211">
        <f t="shared" si="617"/>
        <v>3735000</v>
      </c>
      <c r="L1967" s="211">
        <v>0</v>
      </c>
      <c r="M1967" s="211">
        <v>0</v>
      </c>
      <c r="N1967" s="211">
        <v>0</v>
      </c>
      <c r="O1967" s="211">
        <f>IFERROR(
  IF(LOOKUP(2,1/($R$16:$R1967&lt;&gt;""),$R$16:$R1967)="12.2026",
    VLOOKUP(LOOKUP(2,1/($B$16:$B1967&lt;&gt;""),$B$16:$B1967), [1]Лист1!$C$12:$D$1205, 2, 0),
  IF(LOOKUP(2,1/($R$16:$R1967&lt;&gt;""),$R$16:$R1967)="12.2027",
    VLOOKUP(LOOKUP(2,1/($B$16:$B1967&lt;&gt;""),$B$16:$B1967), [1]Лист1!$C$1209:$D$2016, 2, 0),
  IF(LOOKUP(2,1/($R$16:$R1967&lt;&gt;""),$R$16:$R1967)="12.2028",
    VLOOKUP(LOOKUP(2,1/($B$16:$B1967&lt;&gt;""),$B$16:$B1967), [1]Лист1!$C$2020:$D$2907, 2, 0),
  ""))), "")</f>
        <v>3735000</v>
      </c>
      <c r="P1967" s="211">
        <f t="shared" si="618"/>
        <v>831.14513329476165</v>
      </c>
      <c r="Q1967" s="211">
        <v>9673</v>
      </c>
      <c r="R1967" s="30" t="s">
        <v>564</v>
      </c>
      <c r="S1967" s="38"/>
      <c r="T1967" s="20"/>
      <c r="U1967" s="20"/>
    </row>
    <row r="1968" spans="1:21" s="33" customFormat="1" ht="30" customHeight="1" x14ac:dyDescent="0.25">
      <c r="A1968" s="212">
        <f>IF(B1968&lt;&gt;"",MAX(A$1:A1967)+1,"")</f>
        <v>1782</v>
      </c>
      <c r="B1968" s="223" t="s">
        <v>2047</v>
      </c>
      <c r="C1968" s="210">
        <v>2001</v>
      </c>
      <c r="D1968" s="212" t="s">
        <v>1844</v>
      </c>
      <c r="E1968" s="210" t="s">
        <v>16</v>
      </c>
      <c r="F1968" s="210">
        <v>10</v>
      </c>
      <c r="G1968" s="210">
        <v>1</v>
      </c>
      <c r="H1968" s="211">
        <v>6129.6</v>
      </c>
      <c r="I1968" s="211">
        <v>0</v>
      </c>
      <c r="J1968" s="211">
        <v>4590.5</v>
      </c>
      <c r="K1968" s="211">
        <f t="shared" si="617"/>
        <v>3753372.2</v>
      </c>
      <c r="L1968" s="211">
        <v>0</v>
      </c>
      <c r="M1968" s="211">
        <v>0</v>
      </c>
      <c r="N1968" s="211">
        <v>0</v>
      </c>
      <c r="O1968" s="211">
        <f>IFERROR(
  IF(LOOKUP(2,1/($R$16:$R1968&lt;&gt;""),$R$16:$R1968)="12.2026",
    VLOOKUP(LOOKUP(2,1/($B$16:$B1968&lt;&gt;""),$B$16:$B1968), [1]Лист1!$C$12:$D$1205, 2, 0),
  IF(LOOKUP(2,1/($R$16:$R1968&lt;&gt;""),$R$16:$R1968)="12.2027",
    VLOOKUP(LOOKUP(2,1/($B$16:$B1968&lt;&gt;""),$B$16:$B1968), [1]Лист1!$C$1209:$D$2016, 2, 0),
  IF(LOOKUP(2,1/($R$16:$R1968&lt;&gt;""),$R$16:$R1968)="12.2028",
    VLOOKUP(LOOKUP(2,1/($B$16:$B1968&lt;&gt;""),$B$16:$B1968), [1]Лист1!$C$2020:$D$2907, 2, 0),
  ""))), "")</f>
        <v>3753372.2</v>
      </c>
      <c r="P1968" s="211">
        <f t="shared" si="618"/>
        <v>612.33558470373271</v>
      </c>
      <c r="Q1968" s="211">
        <v>9673</v>
      </c>
      <c r="R1968" s="218" t="s">
        <v>563</v>
      </c>
      <c r="S1968" s="32"/>
      <c r="T1968" s="32"/>
      <c r="U1968" s="32"/>
    </row>
    <row r="1969" spans="1:21" s="21" customFormat="1" ht="30" customHeight="1" x14ac:dyDescent="0.25">
      <c r="A1969" s="212">
        <f>IF(B1969&lt;&gt;"",MAX(A$1:A1968)+1,"")</f>
        <v>1783</v>
      </c>
      <c r="B1969" s="223" t="s">
        <v>2199</v>
      </c>
      <c r="C1969" s="210" t="s">
        <v>2324</v>
      </c>
      <c r="D1969" s="212" t="s">
        <v>1844</v>
      </c>
      <c r="E1969" s="210" t="s">
        <v>18</v>
      </c>
      <c r="F1969" s="210">
        <v>10</v>
      </c>
      <c r="G1969" s="210">
        <v>1</v>
      </c>
      <c r="H1969" s="211">
        <v>3259.55</v>
      </c>
      <c r="I1969" s="211">
        <v>48.1</v>
      </c>
      <c r="J1969" s="211">
        <v>2406.6</v>
      </c>
      <c r="K1969" s="211">
        <f t="shared" si="617"/>
        <v>3735000</v>
      </c>
      <c r="L1969" s="211">
        <v>0</v>
      </c>
      <c r="M1969" s="211">
        <v>0</v>
      </c>
      <c r="N1969" s="211">
        <v>0</v>
      </c>
      <c r="O1969" s="211">
        <f>IFERROR(
  IF(LOOKUP(2,1/($R$16:$R1969&lt;&gt;""),$R$16:$R1969)="12.2026",
    VLOOKUP(LOOKUP(2,1/($B$16:$B1969&lt;&gt;""),$B$16:$B1969), [1]Лист1!$C$12:$D$1205, 2, 0),
  IF(LOOKUP(2,1/($R$16:$R1969&lt;&gt;""),$R$16:$R1969)="12.2027",
    VLOOKUP(LOOKUP(2,1/($B$16:$B1969&lt;&gt;""),$B$16:$B1969), [1]Лист1!$C$1209:$D$2016, 2, 0),
  IF(LOOKUP(2,1/($R$16:$R1969&lt;&gt;""),$R$16:$R1969)="12.2028",
    VLOOKUP(LOOKUP(2,1/($B$16:$B1969&lt;&gt;""),$B$16:$B1969), [1]Лист1!$C$2020:$D$2907, 2, 0),
  ""))), "")</f>
        <v>3735000</v>
      </c>
      <c r="P1969" s="211">
        <f t="shared" si="618"/>
        <v>1145.8636928410363</v>
      </c>
      <c r="Q1969" s="211">
        <v>9673</v>
      </c>
      <c r="R1969" s="30" t="s">
        <v>565</v>
      </c>
      <c r="S1969" s="38"/>
      <c r="T1969" s="20"/>
      <c r="U1969" s="20"/>
    </row>
    <row r="1970" spans="1:21" s="33" customFormat="1" ht="30" customHeight="1" x14ac:dyDescent="0.25">
      <c r="A1970" s="212">
        <f>IF(B1970&lt;&gt;"",MAX(A$1:A1969)+1,"")</f>
        <v>1784</v>
      </c>
      <c r="B1970" s="223" t="s">
        <v>296</v>
      </c>
      <c r="C1970" s="210">
        <v>1962</v>
      </c>
      <c r="D1970" s="212" t="s">
        <v>1844</v>
      </c>
      <c r="E1970" s="210" t="s">
        <v>18</v>
      </c>
      <c r="F1970" s="210">
        <v>5</v>
      </c>
      <c r="G1970" s="210">
        <v>4</v>
      </c>
      <c r="H1970" s="211">
        <v>5592.07</v>
      </c>
      <c r="I1970" s="211">
        <v>153.6</v>
      </c>
      <c r="J1970" s="211">
        <v>3334.37</v>
      </c>
      <c r="K1970" s="211">
        <f t="shared" si="617"/>
        <v>140794.45000000001</v>
      </c>
      <c r="L1970" s="211">
        <v>0</v>
      </c>
      <c r="M1970" s="211">
        <v>0</v>
      </c>
      <c r="N1970" s="211">
        <v>0</v>
      </c>
      <c r="O1970" s="211">
        <f>IFERROR(
  IF(LOOKUP(2,1/($R$16:$R1970&lt;&gt;""),$R$16:$R1970)="12.2026",
    VLOOKUP(LOOKUP(2,1/($B$16:$B1970&lt;&gt;""),$B$16:$B1970), [1]Лист1!$C$12:$D$1205, 2, 0),
  IF(LOOKUP(2,1/($R$16:$R1970&lt;&gt;""),$R$16:$R1970)="12.2027",
    VLOOKUP(LOOKUP(2,1/($B$16:$B1970&lt;&gt;""),$B$16:$B1970), [1]Лист1!$C$1209:$D$2016, 2, 0),
  IF(LOOKUP(2,1/($R$16:$R1970&lt;&gt;""),$R$16:$R1970)="12.2028",
    VLOOKUP(LOOKUP(2,1/($B$16:$B1970&lt;&gt;""),$B$16:$B1970), [1]Лист1!$C$2020:$D$2907, 2, 0),
  ""))), "")</f>
        <v>140794.45000000001</v>
      </c>
      <c r="P1970" s="211">
        <f t="shared" si="618"/>
        <v>25.177519237062487</v>
      </c>
      <c r="Q1970" s="211">
        <v>9673</v>
      </c>
      <c r="R1970" s="218" t="s">
        <v>564</v>
      </c>
      <c r="S1970" s="32"/>
      <c r="T1970" s="32"/>
      <c r="U1970" s="32"/>
    </row>
    <row r="1971" spans="1:21" s="21" customFormat="1" ht="30" customHeight="1" x14ac:dyDescent="0.25">
      <c r="A1971" s="212">
        <f>IF(B1971&lt;&gt;"",MAX(A$1:A1970)+1,"")</f>
        <v>1785</v>
      </c>
      <c r="B1971" s="223" t="s">
        <v>2200</v>
      </c>
      <c r="C1971" s="210" t="s">
        <v>2334</v>
      </c>
      <c r="D1971" s="212" t="s">
        <v>1844</v>
      </c>
      <c r="E1971" s="210" t="s">
        <v>16</v>
      </c>
      <c r="F1971" s="210">
        <v>10</v>
      </c>
      <c r="G1971" s="210">
        <v>3</v>
      </c>
      <c r="H1971" s="211">
        <v>10224.200000000001</v>
      </c>
      <c r="I1971" s="211">
        <v>812.1</v>
      </c>
      <c r="J1971" s="211">
        <v>7452</v>
      </c>
      <c r="K1971" s="211">
        <f t="shared" si="617"/>
        <v>3735000</v>
      </c>
      <c r="L1971" s="211">
        <v>0</v>
      </c>
      <c r="M1971" s="211">
        <v>0</v>
      </c>
      <c r="N1971" s="211">
        <v>0</v>
      </c>
      <c r="O1971" s="211">
        <f>IFERROR(
  IF(LOOKUP(2,1/($R$16:$R1971&lt;&gt;""),$R$16:$R1971)="12.2026",
    VLOOKUP(LOOKUP(2,1/($B$16:$B1971&lt;&gt;""),$B$16:$B1971), [1]Лист1!$C$12:$D$1205, 2, 0),
  IF(LOOKUP(2,1/($R$16:$R1971&lt;&gt;""),$R$16:$R1971)="12.2027",
    VLOOKUP(LOOKUP(2,1/($B$16:$B1971&lt;&gt;""),$B$16:$B1971), [1]Лист1!$C$1209:$D$2016, 2, 0),
  IF(LOOKUP(2,1/($R$16:$R1971&lt;&gt;""),$R$16:$R1971)="12.2028",
    VLOOKUP(LOOKUP(2,1/($B$16:$B1971&lt;&gt;""),$B$16:$B1971), [1]Лист1!$C$2020:$D$2907, 2, 0),
  ""))), "")</f>
        <v>3735000</v>
      </c>
      <c r="P1971" s="211">
        <f t="shared" si="618"/>
        <v>365.30975528647713</v>
      </c>
      <c r="Q1971" s="211">
        <v>9673</v>
      </c>
      <c r="R1971" s="30" t="s">
        <v>565</v>
      </c>
      <c r="S1971" s="38"/>
      <c r="T1971" s="20"/>
      <c r="U1971" s="20"/>
    </row>
    <row r="1972" spans="1:21" s="33" customFormat="1" ht="30" customHeight="1" x14ac:dyDescent="0.25">
      <c r="A1972" s="212">
        <f>IF(B1972&lt;&gt;"",MAX(A$1:A1971)+1,"")</f>
        <v>1786</v>
      </c>
      <c r="B1972" s="223" t="s">
        <v>295</v>
      </c>
      <c r="C1972" s="210">
        <v>1966</v>
      </c>
      <c r="D1972" s="212" t="s">
        <v>1844</v>
      </c>
      <c r="E1972" s="210" t="s">
        <v>16</v>
      </c>
      <c r="F1972" s="210">
        <v>5</v>
      </c>
      <c r="G1972" s="210">
        <v>3</v>
      </c>
      <c r="H1972" s="211">
        <v>3960.34</v>
      </c>
      <c r="I1972" s="211">
        <v>124.3</v>
      </c>
      <c r="J1972" s="211">
        <v>2415.04</v>
      </c>
      <c r="K1972" s="211">
        <f t="shared" ref="K1972" si="619">SUM(L1972:O1972)</f>
        <v>19320440.16</v>
      </c>
      <c r="L1972" s="211">
        <v>0</v>
      </c>
      <c r="M1972" s="211">
        <v>0</v>
      </c>
      <c r="N1972" s="211">
        <v>0</v>
      </c>
      <c r="O1972" s="211">
        <f>IFERROR(
  IF(LOOKUP(2,1/($R$16:$R1972&lt;&gt;""),$R$16:$R1972)="12.2026",
    VLOOKUP(LOOKUP(2,1/($B$16:$B1972&lt;&gt;""),$B$16:$B1972), [1]Лист1!$C$12:$D$1205, 2, 0),
  IF(LOOKUP(2,1/($R$16:$R1972&lt;&gt;""),$R$16:$R1972)="12.2027",
    VLOOKUP(LOOKUP(2,1/($B$16:$B1972&lt;&gt;""),$B$16:$B1972), [1]Лист1!$C$1209:$D$2016, 2, 0),
  IF(LOOKUP(2,1/($R$16:$R1972&lt;&gt;""),$R$16:$R1972)="12.2028",
    VLOOKUP(LOOKUP(2,1/($B$16:$B1972&lt;&gt;""),$B$16:$B1972), [1]Лист1!$C$2020:$D$2907, 2, 0),
  ""))), "")</f>
        <v>19320440.16</v>
      </c>
      <c r="P1972" s="211">
        <f t="shared" ref="P1972" si="620">K1972/H1972</f>
        <v>4878.4801708944178</v>
      </c>
      <c r="Q1972" s="211">
        <v>9673</v>
      </c>
      <c r="R1972" s="218" t="s">
        <v>563</v>
      </c>
      <c r="S1972" s="32"/>
      <c r="T1972" s="32"/>
      <c r="U1972" s="32"/>
    </row>
    <row r="1973" spans="1:21" ht="30" customHeight="1" x14ac:dyDescent="0.25">
      <c r="A1973" s="212">
        <f>IF(B1973&lt;&gt;"",MAX(A$1:A1972)+1,"")</f>
        <v>1787</v>
      </c>
      <c r="B1973" s="223" t="s">
        <v>1442</v>
      </c>
      <c r="C1973" s="210">
        <v>1968</v>
      </c>
      <c r="D1973" s="212" t="s">
        <v>1844</v>
      </c>
      <c r="E1973" s="210" t="s">
        <v>16</v>
      </c>
      <c r="F1973" s="210">
        <v>5</v>
      </c>
      <c r="G1973" s="212">
        <v>6</v>
      </c>
      <c r="H1973" s="211">
        <v>7221.41</v>
      </c>
      <c r="I1973" s="211">
        <v>0</v>
      </c>
      <c r="J1973" s="211">
        <v>4246.84</v>
      </c>
      <c r="K1973" s="211">
        <f t="shared" ref="K1973" si="621">SUM(L1973:O1973)</f>
        <v>174048.61</v>
      </c>
      <c r="L1973" s="211">
        <v>0</v>
      </c>
      <c r="M1973" s="211">
        <v>0</v>
      </c>
      <c r="N1973" s="211">
        <v>0</v>
      </c>
      <c r="O1973" s="211">
        <f>IFERROR(
  IF(LOOKUP(2,1/($R$16:$R1973&lt;&gt;""),$R$16:$R1973)="12.2026",
    VLOOKUP(LOOKUP(2,1/($B$16:$B1973&lt;&gt;""),$B$16:$B1973), [1]Лист1!$C$12:$D$1205, 2, 0),
  IF(LOOKUP(2,1/($R$16:$R1973&lt;&gt;""),$R$16:$R1973)="12.2027",
    VLOOKUP(LOOKUP(2,1/($B$16:$B1973&lt;&gt;""),$B$16:$B1973), [1]Лист1!$C$1209:$D$2016, 2, 0),
  IF(LOOKUP(2,1/($R$16:$R1973&lt;&gt;""),$R$16:$R1973)="12.2028",
    VLOOKUP(LOOKUP(2,1/($B$16:$B1973&lt;&gt;""),$B$16:$B1973), [1]Лист1!$C$2020:$D$2907, 2, 0),
  ""))), "")</f>
        <v>174048.61</v>
      </c>
      <c r="P1973" s="211">
        <f t="shared" ref="P1973" si="622">K1973/H1973</f>
        <v>24.101748827445054</v>
      </c>
      <c r="Q1973" s="211">
        <v>9673</v>
      </c>
      <c r="R1973" s="218" t="s">
        <v>564</v>
      </c>
      <c r="S1973" s="48"/>
    </row>
    <row r="1974" spans="1:21" ht="30" customHeight="1" x14ac:dyDescent="0.25">
      <c r="A1974" s="212">
        <f>IF(B1974&lt;&gt;"",MAX(A$1:A1973)+1,"")</f>
        <v>1788</v>
      </c>
      <c r="B1974" s="58" t="s">
        <v>1441</v>
      </c>
      <c r="C1974" s="210">
        <v>1968</v>
      </c>
      <c r="D1974" s="212" t="s">
        <v>1844</v>
      </c>
      <c r="E1974" s="210" t="s">
        <v>16</v>
      </c>
      <c r="F1974" s="210">
        <v>5</v>
      </c>
      <c r="G1974" s="210">
        <v>4</v>
      </c>
      <c r="H1974" s="211">
        <v>5180.9799999999996</v>
      </c>
      <c r="I1974" s="211">
        <v>0</v>
      </c>
      <c r="J1974" s="211">
        <v>3171.45</v>
      </c>
      <c r="K1974" s="211">
        <f>SUM(L1974:O1974)</f>
        <v>128902.03</v>
      </c>
      <c r="L1974" s="211">
        <v>0</v>
      </c>
      <c r="M1974" s="211">
        <v>0</v>
      </c>
      <c r="N1974" s="211">
        <v>0</v>
      </c>
      <c r="O1974" s="211">
        <f>IFERROR(
  IF(LOOKUP(2,1/($R$16:$R1974&lt;&gt;""),$R$16:$R1974)="12.2026",
    VLOOKUP(LOOKUP(2,1/($B$16:$B1974&lt;&gt;""),$B$16:$B1974), [1]Лист1!$C$12:$D$1205, 2, 0),
  IF(LOOKUP(2,1/($R$16:$R1974&lt;&gt;""),$R$16:$R1974)="12.2027",
    VLOOKUP(LOOKUP(2,1/($B$16:$B1974&lt;&gt;""),$B$16:$B1974), [1]Лист1!$C$1209:$D$2016, 2, 0),
  IF(LOOKUP(2,1/($R$16:$R1974&lt;&gt;""),$R$16:$R1974)="12.2028",
    VLOOKUP(LOOKUP(2,1/($B$16:$B1974&lt;&gt;""),$B$16:$B1974), [1]Лист1!$C$2020:$D$2907, 2, 0),
  ""))), "")</f>
        <v>128902.03</v>
      </c>
      <c r="P1974" s="211">
        <f>K1974/H1974</f>
        <v>24.879854776509465</v>
      </c>
      <c r="Q1974" s="211">
        <v>9673</v>
      </c>
      <c r="R1974" s="218" t="s">
        <v>564</v>
      </c>
    </row>
    <row r="1975" spans="1:21" ht="30" customHeight="1" x14ac:dyDescent="0.25">
      <c r="A1975" s="309">
        <f>IF(B1975&lt;&gt;"",MAX(A$1:A1974)+1,"")</f>
        <v>1789</v>
      </c>
      <c r="B1975" s="324" t="s">
        <v>2714</v>
      </c>
      <c r="C1975" s="307">
        <v>1969</v>
      </c>
      <c r="D1975" s="309" t="s">
        <v>1844</v>
      </c>
      <c r="E1975" s="307" t="s">
        <v>16</v>
      </c>
      <c r="F1975" s="307">
        <v>5</v>
      </c>
      <c r="G1975" s="307">
        <v>4</v>
      </c>
      <c r="H1975" s="311">
        <v>4354.1899999999996</v>
      </c>
      <c r="I1975" s="311">
        <v>80.5</v>
      </c>
      <c r="J1975" s="311">
        <v>3101.7</v>
      </c>
      <c r="K1975" s="211">
        <f t="shared" ref="K1975" si="623">SUM(L1975:O1975)</f>
        <v>5464800</v>
      </c>
      <c r="L1975" s="211">
        <v>0</v>
      </c>
      <c r="M1975" s="211">
        <v>0</v>
      </c>
      <c r="N1975" s="211">
        <v>0</v>
      </c>
      <c r="O1975" s="211">
        <f>IFERROR(
  IF(LOOKUP(2,1/($R$16:$R1975&lt;&gt;""),$R$16:$R1975)="12.2026",
    VLOOKUP(LOOKUP(2,1/($B$16:$B1975&lt;&gt;""),$B$16:$B1975), [1]Лист1!$C$12:$D$1205, 2, 0),
  IF(LOOKUP(2,1/($R$16:$R1975&lt;&gt;""),$R$16:$R1975)="12.2027",
    VLOOKUP(LOOKUP(2,1/($B$16:$B1975&lt;&gt;""),$B$16:$B1975), [1]Лист1!$C$1209:$D$2016, 2, 0),
  IF(LOOKUP(2,1/($R$16:$R1975&lt;&gt;""),$R$16:$R1975)="12.2028",
    VLOOKUP(LOOKUP(2,1/($B$16:$B1975&lt;&gt;""),$B$16:$B1975), [1]Лист1!$C$2020:$D$2907, 2, 0),
  ""))), "")</f>
        <v>5464800</v>
      </c>
      <c r="P1975" s="211">
        <f t="shared" ref="P1975:P2001" si="624">K1975/H1975</f>
        <v>1255.0669584928542</v>
      </c>
      <c r="Q1975" s="211">
        <v>9673</v>
      </c>
      <c r="R1975" s="218" t="s">
        <v>565</v>
      </c>
      <c r="S1975" s="49"/>
      <c r="T1975" s="49"/>
      <c r="U1975" s="49"/>
    </row>
    <row r="1976" spans="1:21" ht="30" customHeight="1" x14ac:dyDescent="0.25">
      <c r="A1976" s="310"/>
      <c r="B1976" s="326"/>
      <c r="C1976" s="308"/>
      <c r="D1976" s="310"/>
      <c r="E1976" s="308"/>
      <c r="F1976" s="308"/>
      <c r="G1976" s="308"/>
      <c r="H1976" s="312"/>
      <c r="I1976" s="312"/>
      <c r="J1976" s="312"/>
      <c r="K1976" s="211">
        <f t="shared" ref="K1976:K1978" si="625">SUM(L1976:O1976)</f>
        <v>26551115.049999997</v>
      </c>
      <c r="L1976" s="211">
        <v>0</v>
      </c>
      <c r="M1976" s="211">
        <v>0</v>
      </c>
      <c r="N1976" s="211">
        <v>0</v>
      </c>
      <c r="O1976" s="211">
        <f>IFERROR(
  IF(LOOKUP(2,1/($R$16:$R1976&lt;&gt;""),$R$16:$R1976)="12.2026",
    VLOOKUP(LOOKUP(2,1/($B$16:$B1976&lt;&gt;""),$B$16:$B1976), [1]Лист1!$C$12:$D$1205, 2, 0),
  IF(LOOKUP(2,1/($R$16:$R1976&lt;&gt;""),$R$16:$R1976)="12.2027",
    VLOOKUP(LOOKUP(2,1/($B$16:$B1976&lt;&gt;""),$B$16:$B1976), [1]Лист1!$C$1209:$D$2016, 2, 0),
  IF(LOOKUP(2,1/($R$16:$R1976&lt;&gt;""),$R$16:$R1976)="12.2028",
    VLOOKUP(LOOKUP(2,1/($B$16:$B1976&lt;&gt;""),$B$16:$B1976), [1]Лист1!$C$2020:$D$2907, 2, 0),
  ""))), "")</f>
        <v>26551115.049999997</v>
      </c>
      <c r="P1976" s="211">
        <f>K1976/H1975</f>
        <v>6097.8310661684491</v>
      </c>
      <c r="Q1976" s="211">
        <v>9673</v>
      </c>
      <c r="R1976" s="218" t="s">
        <v>563</v>
      </c>
      <c r="S1976" s="49"/>
      <c r="T1976" s="49"/>
      <c r="U1976" s="49"/>
    </row>
    <row r="1977" spans="1:21" s="21" customFormat="1" ht="30" customHeight="1" x14ac:dyDescent="0.25">
      <c r="A1977" s="309">
        <f>IF(B1977&lt;&gt;"",MAX(A$1:A1976)+1,"")</f>
        <v>1790</v>
      </c>
      <c r="B1977" s="324" t="s">
        <v>2713</v>
      </c>
      <c r="C1977" s="307">
        <v>1971</v>
      </c>
      <c r="D1977" s="309" t="s">
        <v>1844</v>
      </c>
      <c r="E1977" s="307" t="s">
        <v>16</v>
      </c>
      <c r="F1977" s="307">
        <v>5</v>
      </c>
      <c r="G1977" s="307">
        <v>4</v>
      </c>
      <c r="H1977" s="311">
        <v>4213.63</v>
      </c>
      <c r="I1977" s="311">
        <v>210</v>
      </c>
      <c r="J1977" s="311">
        <v>3166</v>
      </c>
      <c r="K1977" s="211">
        <f t="shared" si="625"/>
        <v>23055007.850000001</v>
      </c>
      <c r="L1977" s="211">
        <v>0</v>
      </c>
      <c r="M1977" s="211">
        <v>0</v>
      </c>
      <c r="N1977" s="211">
        <v>0</v>
      </c>
      <c r="O1977" s="211">
        <f>IFERROR(
  IF(LOOKUP(2,1/($R$16:$R1977&lt;&gt;""),$R$16:$R1977)="12.2026",
    VLOOKUP(LOOKUP(2,1/($B$16:$B1977&lt;&gt;""),$B$16:$B1977), [1]Лист1!$C$12:$D$1205, 2, 0),
  IF(LOOKUP(2,1/($R$16:$R1977&lt;&gt;""),$R$16:$R1977)="12.2027",
    VLOOKUP(LOOKUP(2,1/($B$16:$B1977&lt;&gt;""),$B$16:$B1977), [1]Лист1!$C$1209:$D$2016, 2, 0),
  IF(LOOKUP(2,1/($R$16:$R1977&lt;&gt;""),$R$16:$R1977)="12.2028",
    VLOOKUP(LOOKUP(2,1/($B$16:$B1977&lt;&gt;""),$B$16:$B1977), [1]Лист1!$C$2020:$D$2907, 2, 0),
  ""))), "")</f>
        <v>23055007.850000001</v>
      </c>
      <c r="P1977" s="211">
        <f t="shared" ref="P1977" si="626">K1977/H1977</f>
        <v>5471.5311619672348</v>
      </c>
      <c r="Q1977" s="211">
        <v>9673</v>
      </c>
      <c r="R1977" s="218" t="s">
        <v>564</v>
      </c>
      <c r="S1977" s="38"/>
      <c r="T1977" s="20"/>
      <c r="U1977" s="20"/>
    </row>
    <row r="1978" spans="1:21" s="21" customFormat="1" ht="30" customHeight="1" x14ac:dyDescent="0.25">
      <c r="A1978" s="310"/>
      <c r="B1978" s="326"/>
      <c r="C1978" s="308"/>
      <c r="D1978" s="310"/>
      <c r="E1978" s="308"/>
      <c r="F1978" s="308"/>
      <c r="G1978" s="308"/>
      <c r="H1978" s="312"/>
      <c r="I1978" s="312"/>
      <c r="J1978" s="312"/>
      <c r="K1978" s="211">
        <f t="shared" si="625"/>
        <v>7314450</v>
      </c>
      <c r="L1978" s="211">
        <v>0</v>
      </c>
      <c r="M1978" s="211">
        <v>0</v>
      </c>
      <c r="N1978" s="211">
        <v>0</v>
      </c>
      <c r="O1978" s="211">
        <f>IFERROR(
  IF(LOOKUP(2,1/($R$16:$R1978&lt;&gt;""),$R$16:$R1978)="12.2026",
    VLOOKUP(LOOKUP(2,1/($B$16:$B1978&lt;&gt;""),$B$16:$B1978), [1]Лист1!$C$12:$D$1205, 2, 0),
  IF(LOOKUP(2,1/($R$16:$R1978&lt;&gt;""),$R$16:$R1978)="12.2027",
    VLOOKUP(LOOKUP(2,1/($B$16:$B1978&lt;&gt;""),$B$16:$B1978), [1]Лист1!$C$1209:$D$2016, 2, 0),
  IF(LOOKUP(2,1/($R$16:$R1978&lt;&gt;""),$R$16:$R1978)="12.2028",
    VLOOKUP(LOOKUP(2,1/($B$16:$B1978&lt;&gt;""),$B$16:$B1978), [1]Лист1!$C$2020:$D$2907, 2, 0),
  ""))), "")</f>
        <v>7314450</v>
      </c>
      <c r="P1978" s="211">
        <f>K1978/H1977</f>
        <v>1735.902298018573</v>
      </c>
      <c r="Q1978" s="211">
        <v>9673</v>
      </c>
      <c r="R1978" s="218" t="s">
        <v>563</v>
      </c>
      <c r="S1978" s="38"/>
      <c r="T1978" s="20"/>
      <c r="U1978" s="20"/>
    </row>
    <row r="1979" spans="1:21" s="21" customFormat="1" ht="30" customHeight="1" x14ac:dyDescent="0.25">
      <c r="A1979" s="285">
        <f>IF(B1979&lt;&gt;"",MAX(A$1:A1978)+1,"")</f>
        <v>1791</v>
      </c>
      <c r="B1979" s="283" t="s">
        <v>1581</v>
      </c>
      <c r="C1979" s="287">
        <v>1973</v>
      </c>
      <c r="D1979" s="285" t="s">
        <v>1844</v>
      </c>
      <c r="E1979" s="287" t="s">
        <v>16</v>
      </c>
      <c r="F1979" s="287">
        <v>5</v>
      </c>
      <c r="G1979" s="287">
        <v>2</v>
      </c>
      <c r="H1979" s="282">
        <v>3072.97</v>
      </c>
      <c r="I1979" s="282">
        <v>62.1</v>
      </c>
      <c r="J1979" s="282">
        <v>1989.3</v>
      </c>
      <c r="K1979" s="282">
        <f t="shared" ref="K1979" si="627">SUM(L1979:O1979)</f>
        <v>25550003.149999999</v>
      </c>
      <c r="L1979" s="282">
        <v>0</v>
      </c>
      <c r="M1979" s="282">
        <v>0</v>
      </c>
      <c r="N1979" s="282">
        <v>0</v>
      </c>
      <c r="O1979" s="282">
        <f>IFERROR(
  IF(LOOKUP(2,1/($R$16:$R1979&lt;&gt;""),$R$16:$R1979)="12.2026",
    VLOOKUP(LOOKUP(2,1/($B$16:$B1979&lt;&gt;""),$B$16:$B1979), [1]Лист1!$C$12:$D$1205, 2, 0),
  IF(LOOKUP(2,1/($R$16:$R1979&lt;&gt;""),$R$16:$R1979)="12.2027",
    VLOOKUP(LOOKUP(2,1/($B$16:$B1979&lt;&gt;""),$B$16:$B1979), [1]Лист1!$C$1209:$D$2016, 2, 0),
  IF(LOOKUP(2,1/($R$16:$R1979&lt;&gt;""),$R$16:$R1979)="12.2028",
    VLOOKUP(LOOKUP(2,1/($B$16:$B1979&lt;&gt;""),$B$16:$B1979), [1]Лист1!$C$2020:$D$2907, 2, 0),
  ""))), "")</f>
        <v>25550003.149999999</v>
      </c>
      <c r="P1979" s="282">
        <f t="shared" ref="P1979" si="628">K1979/H1979</f>
        <v>8314.4329915358758</v>
      </c>
      <c r="Q1979" s="282">
        <v>9673</v>
      </c>
      <c r="R1979" s="294" t="s">
        <v>563</v>
      </c>
      <c r="S1979" s="38"/>
      <c r="T1979" s="20"/>
      <c r="U1979" s="20"/>
    </row>
    <row r="1980" spans="1:21" s="21" customFormat="1" ht="30" customHeight="1" x14ac:dyDescent="0.25">
      <c r="A1980" s="198">
        <f>IF(B1980&lt;&gt;"",MAX(A$1:A1979)+1,"")</f>
        <v>1792</v>
      </c>
      <c r="B1980" s="223" t="s">
        <v>1265</v>
      </c>
      <c r="C1980" s="210">
        <v>1948</v>
      </c>
      <c r="D1980" s="212" t="s">
        <v>1844</v>
      </c>
      <c r="E1980" s="210" t="s">
        <v>16</v>
      </c>
      <c r="F1980" s="210">
        <v>2</v>
      </c>
      <c r="G1980" s="210">
        <v>2</v>
      </c>
      <c r="H1980" s="211">
        <v>1268.5</v>
      </c>
      <c r="I1980" s="211">
        <v>0</v>
      </c>
      <c r="J1980" s="211">
        <v>406.5</v>
      </c>
      <c r="K1980" s="211">
        <f t="shared" ref="K1980:K1996" si="629">SUM(L1980:O1980)</f>
        <v>20083.3</v>
      </c>
      <c r="L1980" s="211">
        <v>0</v>
      </c>
      <c r="M1980" s="211">
        <v>0</v>
      </c>
      <c r="N1980" s="211">
        <v>0</v>
      </c>
      <c r="O1980" s="211">
        <f>IFERROR(
  IF(LOOKUP(2,1/($R$16:$R1980&lt;&gt;""),$R$16:$R1980)="12.2026",
    VLOOKUP(LOOKUP(2,1/($B$16:$B1980&lt;&gt;""),$B$16:$B1980), [1]Лист1!$C$12:$D$1205, 2, 0),
  IF(LOOKUP(2,1/($R$16:$R1980&lt;&gt;""),$R$16:$R1980)="12.2027",
    VLOOKUP(LOOKUP(2,1/($B$16:$B1980&lt;&gt;""),$B$16:$B1980), [1]Лист1!$C$1209:$D$2016, 2, 0),
  IF(LOOKUP(2,1/($R$16:$R1980&lt;&gt;""),$R$16:$R1980)="12.2028",
    VLOOKUP(LOOKUP(2,1/($B$16:$B1980&lt;&gt;""),$B$16:$B1980), [1]Лист1!$C$2020:$D$2907, 2, 0),
  ""))), "")</f>
        <v>20083.3</v>
      </c>
      <c r="P1980" s="211">
        <f t="shared" ref="P1980:P1996" si="630">K1980/H1980</f>
        <v>15.832321639731965</v>
      </c>
      <c r="Q1980" s="211">
        <v>9673</v>
      </c>
      <c r="R1980" s="218" t="s">
        <v>565</v>
      </c>
      <c r="S1980" s="38"/>
      <c r="T1980" s="20"/>
      <c r="U1980" s="20"/>
    </row>
    <row r="1981" spans="1:21" ht="30" customHeight="1" x14ac:dyDescent="0.25">
      <c r="A1981" s="212">
        <f>IF(B1981&lt;&gt;"",MAX(A$1:A1980)+1,"")</f>
        <v>1793</v>
      </c>
      <c r="B1981" s="223" t="s">
        <v>1266</v>
      </c>
      <c r="C1981" s="210">
        <v>1946</v>
      </c>
      <c r="D1981" s="212" t="s">
        <v>1844</v>
      </c>
      <c r="E1981" s="210" t="s">
        <v>16</v>
      </c>
      <c r="F1981" s="210">
        <v>2</v>
      </c>
      <c r="G1981" s="210">
        <v>1</v>
      </c>
      <c r="H1981" s="211">
        <v>250.4</v>
      </c>
      <c r="I1981" s="211">
        <v>0</v>
      </c>
      <c r="J1981" s="211">
        <v>250.4</v>
      </c>
      <c r="K1981" s="211">
        <f t="shared" si="629"/>
        <v>12153</v>
      </c>
      <c r="L1981" s="211">
        <v>0</v>
      </c>
      <c r="M1981" s="211">
        <v>0</v>
      </c>
      <c r="N1981" s="211">
        <v>0</v>
      </c>
      <c r="O1981" s="211">
        <f>IFERROR(
  IF(LOOKUP(2,1/($R$16:$R1981&lt;&gt;""),$R$16:$R1981)="12.2026",
    VLOOKUP(LOOKUP(2,1/($B$16:$B1981&lt;&gt;""),$B$16:$B1981), [1]Лист1!$C$12:$D$1205, 2, 0),
  IF(LOOKUP(2,1/($R$16:$R1981&lt;&gt;""),$R$16:$R1981)="12.2027",
    VLOOKUP(LOOKUP(2,1/($B$16:$B1981&lt;&gt;""),$B$16:$B1981), [1]Лист1!$C$1209:$D$2016, 2, 0),
  IF(LOOKUP(2,1/($R$16:$R1981&lt;&gt;""),$R$16:$R1981)="12.2028",
    VLOOKUP(LOOKUP(2,1/($B$16:$B1981&lt;&gt;""),$B$16:$B1981), [1]Лист1!$C$2020:$D$2907, 2, 0),
  ""))), "")</f>
        <v>12153</v>
      </c>
      <c r="P1981" s="211">
        <f t="shared" si="630"/>
        <v>48.534345047923324</v>
      </c>
      <c r="Q1981" s="211">
        <v>9673</v>
      </c>
      <c r="R1981" s="218" t="s">
        <v>565</v>
      </c>
    </row>
    <row r="1982" spans="1:21" ht="30" customHeight="1" x14ac:dyDescent="0.25">
      <c r="A1982" s="212">
        <f>IF(B1982&lt;&gt;"",MAX(A$1:A1981)+1,"")</f>
        <v>1794</v>
      </c>
      <c r="B1982" s="58" t="s">
        <v>1443</v>
      </c>
      <c r="C1982" s="210">
        <v>1962</v>
      </c>
      <c r="D1982" s="212" t="s">
        <v>1844</v>
      </c>
      <c r="E1982" s="210" t="s">
        <v>16</v>
      </c>
      <c r="F1982" s="210">
        <v>4</v>
      </c>
      <c r="G1982" s="210">
        <v>2</v>
      </c>
      <c r="H1982" s="211">
        <v>1738.03</v>
      </c>
      <c r="I1982" s="211">
        <v>32.5</v>
      </c>
      <c r="J1982" s="211">
        <v>752.16</v>
      </c>
      <c r="K1982" s="211">
        <f t="shared" si="629"/>
        <v>22956.91</v>
      </c>
      <c r="L1982" s="211">
        <v>0</v>
      </c>
      <c r="M1982" s="211">
        <v>0</v>
      </c>
      <c r="N1982" s="211">
        <v>0</v>
      </c>
      <c r="O1982" s="211">
        <f>IFERROR(
  IF(LOOKUP(2,1/($R$16:$R1982&lt;&gt;""),$R$16:$R1982)="12.2026",
    VLOOKUP(LOOKUP(2,1/($B$16:$B1982&lt;&gt;""),$B$16:$B1982), [1]Лист1!$C$12:$D$1205, 2, 0),
  IF(LOOKUP(2,1/($R$16:$R1982&lt;&gt;""),$R$16:$R1982)="12.2027",
    VLOOKUP(LOOKUP(2,1/($B$16:$B1982&lt;&gt;""),$B$16:$B1982), [1]Лист1!$C$1209:$D$2016, 2, 0),
  IF(LOOKUP(2,1/($R$16:$R1982&lt;&gt;""),$R$16:$R1982)="12.2028",
    VLOOKUP(LOOKUP(2,1/($B$16:$B1982&lt;&gt;""),$B$16:$B1982), [1]Лист1!$C$2020:$D$2907, 2, 0),
  ""))), "")</f>
        <v>22956.91</v>
      </c>
      <c r="P1982" s="211">
        <f t="shared" si="630"/>
        <v>13.208580979614851</v>
      </c>
      <c r="Q1982" s="211">
        <v>9673</v>
      </c>
      <c r="R1982" s="218" t="s">
        <v>564</v>
      </c>
      <c r="S1982" s="49"/>
      <c r="T1982" s="49"/>
      <c r="U1982" s="49"/>
    </row>
    <row r="1983" spans="1:21" ht="30" customHeight="1" x14ac:dyDescent="0.25">
      <c r="A1983" s="212">
        <f>IF(B1983&lt;&gt;"",MAX(A$1:A1982)+1,"")</f>
        <v>1795</v>
      </c>
      <c r="B1983" s="58" t="s">
        <v>1267</v>
      </c>
      <c r="C1983" s="210">
        <v>1959</v>
      </c>
      <c r="D1983" s="212" t="s">
        <v>1844</v>
      </c>
      <c r="E1983" s="210" t="s">
        <v>16</v>
      </c>
      <c r="F1983" s="210">
        <v>2</v>
      </c>
      <c r="G1983" s="210">
        <v>1</v>
      </c>
      <c r="H1983" s="211">
        <v>518.70000000000005</v>
      </c>
      <c r="I1983" s="211">
        <v>0</v>
      </c>
      <c r="J1983" s="211">
        <v>289.2</v>
      </c>
      <c r="K1983" s="211">
        <f t="shared" si="629"/>
        <v>14050.31</v>
      </c>
      <c r="L1983" s="211">
        <v>0</v>
      </c>
      <c r="M1983" s="211">
        <v>0</v>
      </c>
      <c r="N1983" s="211">
        <v>0</v>
      </c>
      <c r="O1983" s="211">
        <f>IFERROR(
  IF(LOOKUP(2,1/($R$16:$R1983&lt;&gt;""),$R$16:$R1983)="12.2026",
    VLOOKUP(LOOKUP(2,1/($B$16:$B1983&lt;&gt;""),$B$16:$B1983), [1]Лист1!$C$12:$D$1205, 2, 0),
  IF(LOOKUP(2,1/($R$16:$R1983&lt;&gt;""),$R$16:$R1983)="12.2027",
    VLOOKUP(LOOKUP(2,1/($B$16:$B1983&lt;&gt;""),$B$16:$B1983), [1]Лист1!$C$1209:$D$2016, 2, 0),
  IF(LOOKUP(2,1/($R$16:$R1983&lt;&gt;""),$R$16:$R1983)="12.2028",
    VLOOKUP(LOOKUP(2,1/($B$16:$B1983&lt;&gt;""),$B$16:$B1983), [1]Лист1!$C$2020:$D$2907, 2, 0),
  ""))), "")</f>
        <v>14050.31</v>
      </c>
      <c r="P1983" s="211">
        <f t="shared" si="630"/>
        <v>27.087545787545785</v>
      </c>
      <c r="Q1983" s="211">
        <v>9673</v>
      </c>
      <c r="R1983" s="218" t="s">
        <v>565</v>
      </c>
      <c r="S1983" s="49"/>
      <c r="T1983" s="49"/>
      <c r="U1983" s="49"/>
    </row>
    <row r="1984" spans="1:21" s="21" customFormat="1" ht="30" customHeight="1" x14ac:dyDescent="0.25">
      <c r="A1984" s="212">
        <f>IF(B1984&lt;&gt;"",MAX(A$1:A1983)+1,"")</f>
        <v>1796</v>
      </c>
      <c r="B1984" s="223" t="s">
        <v>1582</v>
      </c>
      <c r="C1984" s="210">
        <v>1970</v>
      </c>
      <c r="D1984" s="212" t="s">
        <v>1844</v>
      </c>
      <c r="E1984" s="210" t="s">
        <v>16</v>
      </c>
      <c r="F1984" s="210">
        <v>5</v>
      </c>
      <c r="G1984" s="210">
        <v>6</v>
      </c>
      <c r="H1984" s="211">
        <v>6327.2</v>
      </c>
      <c r="I1984" s="211">
        <v>225</v>
      </c>
      <c r="J1984" s="211">
        <v>4433</v>
      </c>
      <c r="K1984" s="211">
        <f t="shared" si="629"/>
        <v>44956200</v>
      </c>
      <c r="L1984" s="211">
        <v>0</v>
      </c>
      <c r="M1984" s="211">
        <v>0</v>
      </c>
      <c r="N1984" s="211">
        <v>0</v>
      </c>
      <c r="O1984" s="211">
        <f>IFERROR(
  IF(LOOKUP(2,1/($R$16:$R1984&lt;&gt;""),$R$16:$R1984)="12.2026",
    VLOOKUP(LOOKUP(2,1/($B$16:$B1984&lt;&gt;""),$B$16:$B1984), [1]Лист1!$C$12:$D$1205, 2, 0),
  IF(LOOKUP(2,1/($R$16:$R1984&lt;&gt;""),$R$16:$R1984)="12.2027",
    VLOOKUP(LOOKUP(2,1/($B$16:$B1984&lt;&gt;""),$B$16:$B1984), [1]Лист1!$C$1209:$D$2016, 2, 0),
  IF(LOOKUP(2,1/($R$16:$R1984&lt;&gt;""),$R$16:$R1984)="12.2028",
    VLOOKUP(LOOKUP(2,1/($B$16:$B1984&lt;&gt;""),$B$16:$B1984), [1]Лист1!$C$2020:$D$2907, 2, 0),
  ""))), "")</f>
        <v>44956200</v>
      </c>
      <c r="P1984" s="211">
        <f t="shared" si="630"/>
        <v>7105.2282210140347</v>
      </c>
      <c r="Q1984" s="211">
        <v>9673</v>
      </c>
      <c r="R1984" s="218" t="s">
        <v>563</v>
      </c>
      <c r="S1984" s="38"/>
      <c r="T1984" s="20"/>
      <c r="U1984" s="20"/>
    </row>
    <row r="1985" spans="1:21" s="21" customFormat="1" ht="30" customHeight="1" x14ac:dyDescent="0.25">
      <c r="A1985" s="212">
        <f>IF(B1985&lt;&gt;"",MAX(A$1:A1984)+1,"")</f>
        <v>1797</v>
      </c>
      <c r="B1985" s="223" t="s">
        <v>1444</v>
      </c>
      <c r="C1985" s="210">
        <v>1968</v>
      </c>
      <c r="D1985" s="212" t="s">
        <v>1844</v>
      </c>
      <c r="E1985" s="210" t="s">
        <v>18</v>
      </c>
      <c r="F1985" s="210">
        <v>5</v>
      </c>
      <c r="G1985" s="210">
        <v>4</v>
      </c>
      <c r="H1985" s="211">
        <v>3599.78</v>
      </c>
      <c r="I1985" s="211">
        <v>0</v>
      </c>
      <c r="J1985" s="211">
        <v>2757.58</v>
      </c>
      <c r="K1985" s="211">
        <f>SUM(L1985:O1985)</f>
        <v>24997473.100000001</v>
      </c>
      <c r="L1985" s="211">
        <v>0</v>
      </c>
      <c r="M1985" s="211">
        <v>0</v>
      </c>
      <c r="N1985" s="211">
        <v>0</v>
      </c>
      <c r="O1985" s="211">
        <f>IFERROR(
  IF(LOOKUP(2,1/($R$16:$R1985&lt;&gt;""),$R$16:$R1985)="12.2026",
    VLOOKUP(LOOKUP(2,1/($B$16:$B1985&lt;&gt;""),$B$16:$B1985), [1]Лист1!$C$12:$D$1205, 2, 0),
  IF(LOOKUP(2,1/($R$16:$R1985&lt;&gt;""),$R$16:$R1985)="12.2027",
    VLOOKUP(LOOKUP(2,1/($B$16:$B1985&lt;&gt;""),$B$16:$B1985), [1]Лист1!$C$1209:$D$2016, 2, 0),
  IF(LOOKUP(2,1/($R$16:$R1985&lt;&gt;""),$R$16:$R1985)="12.2028",
    VLOOKUP(LOOKUP(2,1/($B$16:$B1985&lt;&gt;""),$B$16:$B1985), [1]Лист1!$C$2020:$D$2907, 2, 0),
  ""))), "")</f>
        <v>24997473.100000001</v>
      </c>
      <c r="P1985" s="211">
        <f>K1985/H1985</f>
        <v>6944.1668935323823</v>
      </c>
      <c r="Q1985" s="211">
        <v>9673</v>
      </c>
      <c r="R1985" s="218" t="s">
        <v>564</v>
      </c>
      <c r="S1985" s="38"/>
      <c r="T1985" s="20"/>
      <c r="U1985" s="20"/>
    </row>
    <row r="1986" spans="1:21" s="21" customFormat="1" ht="30" customHeight="1" x14ac:dyDescent="0.25">
      <c r="A1986" s="212">
        <f>IF(B1986&lt;&gt;"",MAX(A$1:A1985)+1,"")</f>
        <v>1798</v>
      </c>
      <c r="B1986" s="223" t="s">
        <v>1583</v>
      </c>
      <c r="C1986" s="210">
        <v>1969</v>
      </c>
      <c r="D1986" s="212" t="s">
        <v>1844</v>
      </c>
      <c r="E1986" s="210" t="s">
        <v>16</v>
      </c>
      <c r="F1986" s="210">
        <v>5</v>
      </c>
      <c r="G1986" s="210">
        <v>8</v>
      </c>
      <c r="H1986" s="211">
        <v>8365.2000000000007</v>
      </c>
      <c r="I1986" s="211">
        <v>357.2</v>
      </c>
      <c r="J1986" s="211">
        <v>5644.8</v>
      </c>
      <c r="K1986" s="211">
        <f t="shared" ref="K1986:K1988" si="631">SUM(L1986:O1986)</f>
        <v>60658712</v>
      </c>
      <c r="L1986" s="211">
        <v>0</v>
      </c>
      <c r="M1986" s="211">
        <v>0</v>
      </c>
      <c r="N1986" s="211">
        <v>0</v>
      </c>
      <c r="O1986" s="211">
        <f>IFERROR(
  IF(LOOKUP(2,1/($R$16:$R1986&lt;&gt;""),$R$16:$R1986)="12.2026",
    VLOOKUP(LOOKUP(2,1/($B$16:$B1986&lt;&gt;""),$B$16:$B1986), [1]Лист1!$C$12:$D$1205, 2, 0),
  IF(LOOKUP(2,1/($R$16:$R1986&lt;&gt;""),$R$16:$R1986)="12.2027",
    VLOOKUP(LOOKUP(2,1/($B$16:$B1986&lt;&gt;""),$B$16:$B1986), [1]Лист1!$C$1209:$D$2016, 2, 0),
  IF(LOOKUP(2,1/($R$16:$R1986&lt;&gt;""),$R$16:$R1986)="12.2028",
    VLOOKUP(LOOKUP(2,1/($B$16:$B1986&lt;&gt;""),$B$16:$B1986), [1]Лист1!$C$2020:$D$2907, 2, 0),
  ""))), "")</f>
        <v>60658712</v>
      </c>
      <c r="P1986" s="211">
        <f t="shared" ref="P1986:P1988" si="632">K1986/H1986</f>
        <v>7251.3164060632134</v>
      </c>
      <c r="Q1986" s="211">
        <v>9673</v>
      </c>
      <c r="R1986" s="218" t="s">
        <v>563</v>
      </c>
      <c r="S1986" s="38"/>
      <c r="T1986" s="20"/>
      <c r="U1986" s="20"/>
    </row>
    <row r="1987" spans="1:21" ht="30" customHeight="1" x14ac:dyDescent="0.25">
      <c r="A1987" s="212">
        <f>IF(B1987&lt;&gt;"",MAX(A$1:A1986)+1,"")</f>
        <v>1799</v>
      </c>
      <c r="B1987" s="223" t="s">
        <v>1584</v>
      </c>
      <c r="C1987" s="210">
        <v>1971</v>
      </c>
      <c r="D1987" s="212" t="s">
        <v>1844</v>
      </c>
      <c r="E1987" s="210" t="s">
        <v>16</v>
      </c>
      <c r="F1987" s="210">
        <v>5</v>
      </c>
      <c r="G1987" s="210">
        <v>8</v>
      </c>
      <c r="H1987" s="211">
        <v>8425.4</v>
      </c>
      <c r="I1987" s="211">
        <v>248.7</v>
      </c>
      <c r="J1987" s="211">
        <v>5960.6</v>
      </c>
      <c r="K1987" s="211">
        <f t="shared" si="631"/>
        <v>61231307</v>
      </c>
      <c r="L1987" s="211">
        <v>0</v>
      </c>
      <c r="M1987" s="211">
        <v>0</v>
      </c>
      <c r="N1987" s="211">
        <v>0</v>
      </c>
      <c r="O1987" s="211">
        <f>IFERROR(
  IF(LOOKUP(2,1/($R$16:$R1987&lt;&gt;""),$R$16:$R1987)="12.2026",
    VLOOKUP(LOOKUP(2,1/($B$16:$B1987&lt;&gt;""),$B$16:$B1987), [1]Лист1!$C$12:$D$1205, 2, 0),
  IF(LOOKUP(2,1/($R$16:$R1987&lt;&gt;""),$R$16:$R1987)="12.2027",
    VLOOKUP(LOOKUP(2,1/($B$16:$B1987&lt;&gt;""),$B$16:$B1987), [1]Лист1!$C$1209:$D$2016, 2, 0),
  IF(LOOKUP(2,1/($R$16:$R1987&lt;&gt;""),$R$16:$R1987)="12.2028",
    VLOOKUP(LOOKUP(2,1/($B$16:$B1987&lt;&gt;""),$B$16:$B1987), [1]Лист1!$C$2020:$D$2907, 2, 0),
  ""))), "")</f>
        <v>61231307</v>
      </c>
      <c r="P1987" s="211">
        <f t="shared" si="632"/>
        <v>7267.4658769910038</v>
      </c>
      <c r="Q1987" s="211">
        <v>9673</v>
      </c>
      <c r="R1987" s="218" t="s">
        <v>563</v>
      </c>
    </row>
    <row r="1988" spans="1:21" ht="30" customHeight="1" x14ac:dyDescent="0.25">
      <c r="A1988" s="212">
        <f>IF(B1988&lt;&gt;"",MAX(A$1:A1987)+1,"")</f>
        <v>1800</v>
      </c>
      <c r="B1988" s="223" t="s">
        <v>1585</v>
      </c>
      <c r="C1988" s="189">
        <v>1969</v>
      </c>
      <c r="D1988" s="198" t="s">
        <v>1844</v>
      </c>
      <c r="E1988" s="189" t="s">
        <v>16</v>
      </c>
      <c r="F1988" s="189">
        <v>5</v>
      </c>
      <c r="G1988" s="189">
        <v>4</v>
      </c>
      <c r="H1988" s="191">
        <v>4661.5</v>
      </c>
      <c r="I1988" s="191">
        <v>0</v>
      </c>
      <c r="J1988" s="191">
        <v>2505.02</v>
      </c>
      <c r="K1988" s="211">
        <f t="shared" si="631"/>
        <v>33218944.5</v>
      </c>
      <c r="L1988" s="211">
        <v>0</v>
      </c>
      <c r="M1988" s="211">
        <v>0</v>
      </c>
      <c r="N1988" s="211">
        <v>0</v>
      </c>
      <c r="O1988" s="211">
        <f>IFERROR(
  IF(LOOKUP(2,1/($R$16:$R1988&lt;&gt;""),$R$16:$R1988)="12.2026",
    VLOOKUP(LOOKUP(2,1/($B$16:$B1988&lt;&gt;""),$B$16:$B1988), [1]Лист1!$C$12:$D$1205, 2, 0),
  IF(LOOKUP(2,1/($R$16:$R1988&lt;&gt;""),$R$16:$R1988)="12.2027",
    VLOOKUP(LOOKUP(2,1/($B$16:$B1988&lt;&gt;""),$B$16:$B1988), [1]Лист1!$C$1209:$D$2016, 2, 0),
  IF(LOOKUP(2,1/($R$16:$R1988&lt;&gt;""),$R$16:$R1988)="12.2028",
    VLOOKUP(LOOKUP(2,1/($B$16:$B1988&lt;&gt;""),$B$16:$B1988), [1]Лист1!$C$2020:$D$2907, 2, 0),
  ""))), "")</f>
        <v>33218944.5</v>
      </c>
      <c r="P1988" s="211">
        <f t="shared" si="632"/>
        <v>7126.2350101898528</v>
      </c>
      <c r="Q1988" s="211">
        <v>9673</v>
      </c>
      <c r="R1988" s="218" t="s">
        <v>563</v>
      </c>
    </row>
    <row r="1989" spans="1:21" s="21" customFormat="1" ht="30" customHeight="1" x14ac:dyDescent="0.25">
      <c r="A1989" s="212">
        <f>IF(B1989&lt;&gt;"",MAX(A$1:A1988)+1,"")</f>
        <v>1801</v>
      </c>
      <c r="B1989" s="223" t="s">
        <v>2201</v>
      </c>
      <c r="C1989" s="210">
        <v>1979</v>
      </c>
      <c r="D1989" s="212" t="s">
        <v>1844</v>
      </c>
      <c r="E1989" s="210" t="s">
        <v>18</v>
      </c>
      <c r="F1989" s="210">
        <v>9</v>
      </c>
      <c r="G1989" s="210">
        <v>2</v>
      </c>
      <c r="H1989" s="211">
        <v>3994.2</v>
      </c>
      <c r="I1989" s="211">
        <v>0</v>
      </c>
      <c r="J1989" s="211">
        <v>3994.2</v>
      </c>
      <c r="K1989" s="211">
        <f t="shared" si="629"/>
        <v>7270000</v>
      </c>
      <c r="L1989" s="211">
        <v>0</v>
      </c>
      <c r="M1989" s="211">
        <v>0</v>
      </c>
      <c r="N1989" s="211">
        <v>0</v>
      </c>
      <c r="O1989" s="211">
        <f>IFERROR(
  IF(LOOKUP(2,1/($R$16:$R1989&lt;&gt;""),$R$16:$R1989)="12.2026",
    VLOOKUP(LOOKUP(2,1/($B$16:$B1989&lt;&gt;""),$B$16:$B1989), [1]Лист1!$C$12:$D$1205, 2, 0),
  IF(LOOKUP(2,1/($R$16:$R1989&lt;&gt;""),$R$16:$R1989)="12.2027",
    VLOOKUP(LOOKUP(2,1/($B$16:$B1989&lt;&gt;""),$B$16:$B1989), [1]Лист1!$C$1209:$D$2016, 2, 0),
  IF(LOOKUP(2,1/($R$16:$R1989&lt;&gt;""),$R$16:$R1989)="12.2028",
    VLOOKUP(LOOKUP(2,1/($B$16:$B1989&lt;&gt;""),$B$16:$B1989), [1]Лист1!$C$2020:$D$2907, 2, 0),
  ""))), "")</f>
        <v>7270000</v>
      </c>
      <c r="P1989" s="211">
        <f t="shared" si="630"/>
        <v>1820.139201842672</v>
      </c>
      <c r="Q1989" s="211">
        <v>9673</v>
      </c>
      <c r="R1989" s="30" t="s">
        <v>565</v>
      </c>
      <c r="S1989" s="38"/>
      <c r="T1989" s="20"/>
      <c r="U1989" s="20"/>
    </row>
    <row r="1990" spans="1:21" ht="30" customHeight="1" x14ac:dyDescent="0.25">
      <c r="A1990" s="212">
        <f>IF(B1990&lt;&gt;"",MAX(A$1:A1989)+1,"")</f>
        <v>1802</v>
      </c>
      <c r="B1990" s="223" t="s">
        <v>2202</v>
      </c>
      <c r="C1990" s="210">
        <v>1979</v>
      </c>
      <c r="D1990" s="212" t="s">
        <v>1844</v>
      </c>
      <c r="E1990" s="210" t="s">
        <v>18</v>
      </c>
      <c r="F1990" s="210">
        <v>9</v>
      </c>
      <c r="G1990" s="210">
        <v>2</v>
      </c>
      <c r="H1990" s="211">
        <v>5307.78</v>
      </c>
      <c r="I1990" s="211">
        <v>0</v>
      </c>
      <c r="J1990" s="211">
        <v>5307.78</v>
      </c>
      <c r="K1990" s="211">
        <f t="shared" si="629"/>
        <v>7270000</v>
      </c>
      <c r="L1990" s="211">
        <v>0</v>
      </c>
      <c r="M1990" s="211">
        <v>0</v>
      </c>
      <c r="N1990" s="211">
        <v>0</v>
      </c>
      <c r="O1990" s="211">
        <f>IFERROR(
  IF(LOOKUP(2,1/($R$16:$R1990&lt;&gt;""),$R$16:$R1990)="12.2026",
    VLOOKUP(LOOKUP(2,1/($B$16:$B1990&lt;&gt;""),$B$16:$B1990), [1]Лист1!$C$12:$D$1205, 2, 0),
  IF(LOOKUP(2,1/($R$16:$R1990&lt;&gt;""),$R$16:$R1990)="12.2027",
    VLOOKUP(LOOKUP(2,1/($B$16:$B1990&lt;&gt;""),$B$16:$B1990), [1]Лист1!$C$1209:$D$2016, 2, 0),
  IF(LOOKUP(2,1/($R$16:$R1990&lt;&gt;""),$R$16:$R1990)="12.2028",
    VLOOKUP(LOOKUP(2,1/($B$16:$B1990&lt;&gt;""),$B$16:$B1990), [1]Лист1!$C$2020:$D$2907, 2, 0),
  ""))), "")</f>
        <v>7270000</v>
      </c>
      <c r="P1990" s="211">
        <f t="shared" si="630"/>
        <v>1369.6875153077181</v>
      </c>
      <c r="Q1990" s="211">
        <v>9673</v>
      </c>
      <c r="R1990" s="30" t="s">
        <v>565</v>
      </c>
    </row>
    <row r="1991" spans="1:21" ht="30" customHeight="1" x14ac:dyDescent="0.25">
      <c r="A1991" s="212">
        <f>IF(B1991&lt;&gt;"",MAX(A$1:A1990)+1,"")</f>
        <v>1803</v>
      </c>
      <c r="B1991" s="223" t="s">
        <v>2203</v>
      </c>
      <c r="C1991" s="210">
        <v>1979</v>
      </c>
      <c r="D1991" s="212" t="s">
        <v>1844</v>
      </c>
      <c r="E1991" s="210" t="s">
        <v>18</v>
      </c>
      <c r="F1991" s="210">
        <v>9</v>
      </c>
      <c r="G1991" s="210">
        <v>2</v>
      </c>
      <c r="H1991" s="211">
        <v>7769.9</v>
      </c>
      <c r="I1991" s="211">
        <v>0</v>
      </c>
      <c r="J1991" s="211">
        <v>7769.9</v>
      </c>
      <c r="K1991" s="211">
        <f t="shared" si="629"/>
        <v>7270000</v>
      </c>
      <c r="L1991" s="211">
        <v>0</v>
      </c>
      <c r="M1991" s="211">
        <v>0</v>
      </c>
      <c r="N1991" s="211">
        <v>0</v>
      </c>
      <c r="O1991" s="211">
        <f>IFERROR(
  IF(LOOKUP(2,1/($R$16:$R1991&lt;&gt;""),$R$16:$R1991)="12.2026",
    VLOOKUP(LOOKUP(2,1/($B$16:$B1991&lt;&gt;""),$B$16:$B1991), [1]Лист1!$C$12:$D$1205, 2, 0),
  IF(LOOKUP(2,1/($R$16:$R1991&lt;&gt;""),$R$16:$R1991)="12.2027",
    VLOOKUP(LOOKUP(2,1/($B$16:$B1991&lt;&gt;""),$B$16:$B1991), [1]Лист1!$C$1209:$D$2016, 2, 0),
  IF(LOOKUP(2,1/($R$16:$R1991&lt;&gt;""),$R$16:$R1991)="12.2028",
    VLOOKUP(LOOKUP(2,1/($B$16:$B1991&lt;&gt;""),$B$16:$B1991), [1]Лист1!$C$2020:$D$2907, 2, 0),
  ""))), "")</f>
        <v>7270000</v>
      </c>
      <c r="P1991" s="211">
        <f t="shared" si="630"/>
        <v>935.66197763162984</v>
      </c>
      <c r="Q1991" s="211">
        <v>9673</v>
      </c>
      <c r="R1991" s="30" t="s">
        <v>565</v>
      </c>
      <c r="S1991" s="49"/>
      <c r="T1991" s="49"/>
      <c r="U1991" s="49"/>
    </row>
    <row r="1992" spans="1:21" s="21" customFormat="1" ht="30" customHeight="1" x14ac:dyDescent="0.25">
      <c r="A1992" s="212">
        <f>IF(B1992&lt;&gt;"",MAX(A$1:A1991)+1,"")</f>
        <v>1804</v>
      </c>
      <c r="B1992" s="223" t="s">
        <v>2204</v>
      </c>
      <c r="C1992" s="210">
        <v>1979</v>
      </c>
      <c r="D1992" s="212" t="s">
        <v>1844</v>
      </c>
      <c r="E1992" s="210" t="s">
        <v>18</v>
      </c>
      <c r="F1992" s="210">
        <v>9</v>
      </c>
      <c r="G1992" s="210">
        <v>2</v>
      </c>
      <c r="H1992" s="211">
        <v>8114</v>
      </c>
      <c r="I1992" s="211">
        <v>0</v>
      </c>
      <c r="J1992" s="211">
        <v>8114</v>
      </c>
      <c r="K1992" s="211">
        <f t="shared" si="629"/>
        <v>7270000</v>
      </c>
      <c r="L1992" s="211">
        <v>0</v>
      </c>
      <c r="M1992" s="211">
        <v>0</v>
      </c>
      <c r="N1992" s="211">
        <v>0</v>
      </c>
      <c r="O1992" s="211">
        <f>IFERROR(
  IF(LOOKUP(2,1/($R$16:$R1992&lt;&gt;""),$R$16:$R1992)="12.2026",
    VLOOKUP(LOOKUP(2,1/($B$16:$B1992&lt;&gt;""),$B$16:$B1992), [1]Лист1!$C$12:$D$1205, 2, 0),
  IF(LOOKUP(2,1/($R$16:$R1992&lt;&gt;""),$R$16:$R1992)="12.2027",
    VLOOKUP(LOOKUP(2,1/($B$16:$B1992&lt;&gt;""),$B$16:$B1992), [1]Лист1!$C$1209:$D$2016, 2, 0),
  IF(LOOKUP(2,1/($R$16:$R1992&lt;&gt;""),$R$16:$R1992)="12.2028",
    VLOOKUP(LOOKUP(2,1/($B$16:$B1992&lt;&gt;""),$B$16:$B1992), [1]Лист1!$C$2020:$D$2907, 2, 0),
  ""))), "")</f>
        <v>7270000</v>
      </c>
      <c r="P1992" s="211">
        <f t="shared" si="630"/>
        <v>895.98225289622872</v>
      </c>
      <c r="Q1992" s="211">
        <v>9673</v>
      </c>
      <c r="R1992" s="30" t="s">
        <v>565</v>
      </c>
      <c r="S1992" s="38"/>
      <c r="T1992" s="20"/>
      <c r="U1992" s="20"/>
    </row>
    <row r="1993" spans="1:21" s="33" customFormat="1" ht="30" customHeight="1" x14ac:dyDescent="0.25">
      <c r="A1993" s="212">
        <f>IF(B1993&lt;&gt;"",MAX(A$1:A1992)+1,"")</f>
        <v>1805</v>
      </c>
      <c r="B1993" s="223" t="s">
        <v>297</v>
      </c>
      <c r="C1993" s="210">
        <v>1967</v>
      </c>
      <c r="D1993" s="212" t="s">
        <v>1844</v>
      </c>
      <c r="E1993" s="210" t="s">
        <v>18</v>
      </c>
      <c r="F1993" s="210">
        <v>5</v>
      </c>
      <c r="G1993" s="210">
        <v>4</v>
      </c>
      <c r="H1993" s="211">
        <v>2807.2</v>
      </c>
      <c r="I1993" s="211">
        <v>853.7</v>
      </c>
      <c r="J1993" s="211">
        <v>1727.34</v>
      </c>
      <c r="K1993" s="211">
        <f t="shared" si="629"/>
        <v>21081868</v>
      </c>
      <c r="L1993" s="211">
        <v>0</v>
      </c>
      <c r="M1993" s="211">
        <v>0</v>
      </c>
      <c r="N1993" s="211">
        <v>0</v>
      </c>
      <c r="O1993" s="211">
        <f>IFERROR(
  IF(LOOKUP(2,1/($R$16:$R1993&lt;&gt;""),$R$16:$R1993)="12.2026",
    VLOOKUP(LOOKUP(2,1/($B$16:$B1993&lt;&gt;""),$B$16:$B1993), [1]Лист1!$C$12:$D$1205, 2, 0),
  IF(LOOKUP(2,1/($R$16:$R1993&lt;&gt;""),$R$16:$R1993)="12.2027",
    VLOOKUP(LOOKUP(2,1/($B$16:$B1993&lt;&gt;""),$B$16:$B1993), [1]Лист1!$C$1209:$D$2016, 2, 0),
  IF(LOOKUP(2,1/($R$16:$R1993&lt;&gt;""),$R$16:$R1993)="12.2028",
    VLOOKUP(LOOKUP(2,1/($B$16:$B1993&lt;&gt;""),$B$16:$B1993), [1]Лист1!$C$2020:$D$2907, 2, 0),
  ""))), "")</f>
        <v>21081868</v>
      </c>
      <c r="P1993" s="211">
        <f t="shared" si="630"/>
        <v>7509.9273297235686</v>
      </c>
      <c r="Q1993" s="211">
        <v>9673</v>
      </c>
      <c r="R1993" s="218" t="s">
        <v>563</v>
      </c>
      <c r="S1993" s="32"/>
      <c r="T1993" s="32"/>
      <c r="U1993" s="32"/>
    </row>
    <row r="1994" spans="1:21" s="33" customFormat="1" ht="30" customHeight="1" x14ac:dyDescent="0.25">
      <c r="A1994" s="212">
        <f>IF(B1994&lt;&gt;"",MAX(A$1:A1993)+1,"")</f>
        <v>1806</v>
      </c>
      <c r="B1994" s="223" t="s">
        <v>298</v>
      </c>
      <c r="C1994" s="210">
        <v>1966</v>
      </c>
      <c r="D1994" s="212" t="s">
        <v>1844</v>
      </c>
      <c r="E1994" s="210" t="s">
        <v>18</v>
      </c>
      <c r="F1994" s="210">
        <v>5</v>
      </c>
      <c r="G1994" s="210">
        <v>3</v>
      </c>
      <c r="H1994" s="211">
        <v>3541.26</v>
      </c>
      <c r="I1994" s="211">
        <v>131.6</v>
      </c>
      <c r="J1994" s="211">
        <v>2488.66</v>
      </c>
      <c r="K1994" s="211">
        <f t="shared" si="629"/>
        <v>73710.58</v>
      </c>
      <c r="L1994" s="211">
        <v>0</v>
      </c>
      <c r="M1994" s="211">
        <v>0</v>
      </c>
      <c r="N1994" s="211">
        <v>0</v>
      </c>
      <c r="O1994" s="211">
        <f>IFERROR(
  IF(LOOKUP(2,1/($R$16:$R1994&lt;&gt;""),$R$16:$R1994)="12.2026",
    VLOOKUP(LOOKUP(2,1/($B$16:$B1994&lt;&gt;""),$B$16:$B1994), [1]Лист1!$C$12:$D$1205, 2, 0),
  IF(LOOKUP(2,1/($R$16:$R1994&lt;&gt;""),$R$16:$R1994)="12.2027",
    VLOOKUP(LOOKUP(2,1/($B$16:$B1994&lt;&gt;""),$B$16:$B1994), [1]Лист1!$C$1209:$D$2016, 2, 0),
  IF(LOOKUP(2,1/($R$16:$R1994&lt;&gt;""),$R$16:$R1994)="12.2028",
    VLOOKUP(LOOKUP(2,1/($B$16:$B1994&lt;&gt;""),$B$16:$B1994), [1]Лист1!$C$2020:$D$2907, 2, 0),
  ""))), "")</f>
        <v>73710.58</v>
      </c>
      <c r="P1994" s="211">
        <f t="shared" si="630"/>
        <v>20.814789086370386</v>
      </c>
      <c r="Q1994" s="211">
        <v>9673</v>
      </c>
      <c r="R1994" s="218" t="s">
        <v>564</v>
      </c>
      <c r="S1994" s="32"/>
      <c r="T1994" s="32"/>
      <c r="U1994" s="32"/>
    </row>
    <row r="1995" spans="1:21" s="33" customFormat="1" ht="30" customHeight="1" x14ac:dyDescent="0.25">
      <c r="A1995" s="212">
        <f>IF(B1995&lt;&gt;"",MAX(A$1:A1994)+1,"")</f>
        <v>1807</v>
      </c>
      <c r="B1995" s="223" t="s">
        <v>2048</v>
      </c>
      <c r="C1995" s="210">
        <v>1979</v>
      </c>
      <c r="D1995" s="212" t="s">
        <v>1844</v>
      </c>
      <c r="E1995" s="210" t="s">
        <v>18</v>
      </c>
      <c r="F1995" s="210">
        <v>9</v>
      </c>
      <c r="G1995" s="210">
        <v>2</v>
      </c>
      <c r="H1995" s="211">
        <v>5006.95</v>
      </c>
      <c r="I1995" s="211">
        <v>0</v>
      </c>
      <c r="J1995" s="211">
        <v>3715.15</v>
      </c>
      <c r="K1995" s="211">
        <f t="shared" si="629"/>
        <v>7245804.5199999996</v>
      </c>
      <c r="L1995" s="211">
        <v>0</v>
      </c>
      <c r="M1995" s="211">
        <v>0</v>
      </c>
      <c r="N1995" s="211">
        <v>0</v>
      </c>
      <c r="O1995" s="211">
        <f>IFERROR(
  IF(LOOKUP(2,1/($R$16:$R1995&lt;&gt;""),$R$16:$R1995)="12.2026",
    VLOOKUP(LOOKUP(2,1/($B$16:$B1995&lt;&gt;""),$B$16:$B1995), [1]Лист1!$C$12:$D$1205, 2, 0),
  IF(LOOKUP(2,1/($R$16:$R1995&lt;&gt;""),$R$16:$R1995)="12.2027",
    VLOOKUP(LOOKUP(2,1/($B$16:$B1995&lt;&gt;""),$B$16:$B1995), [1]Лист1!$C$1209:$D$2016, 2, 0),
  IF(LOOKUP(2,1/($R$16:$R1995&lt;&gt;""),$R$16:$R1995)="12.2028",
    VLOOKUP(LOOKUP(2,1/($B$16:$B1995&lt;&gt;""),$B$16:$B1995), [1]Лист1!$C$2020:$D$2907, 2, 0),
  ""))), "")</f>
        <v>7245804.5199999996</v>
      </c>
      <c r="P1995" s="211">
        <f t="shared" si="630"/>
        <v>1447.1493663807307</v>
      </c>
      <c r="Q1995" s="211">
        <v>9673</v>
      </c>
      <c r="R1995" s="218" t="s">
        <v>563</v>
      </c>
      <c r="S1995" s="32"/>
      <c r="T1995" s="32"/>
      <c r="U1995" s="32"/>
    </row>
    <row r="1996" spans="1:21" s="33" customFormat="1" ht="30" customHeight="1" x14ac:dyDescent="0.25">
      <c r="A1996" s="212">
        <f>IF(B1996&lt;&gt;"",MAX(A$1:A1995)+1,"")</f>
        <v>1808</v>
      </c>
      <c r="B1996" s="223" t="s">
        <v>2624</v>
      </c>
      <c r="C1996" s="210">
        <v>1979</v>
      </c>
      <c r="D1996" s="212" t="s">
        <v>1844</v>
      </c>
      <c r="E1996" s="210" t="s">
        <v>18</v>
      </c>
      <c r="F1996" s="210">
        <v>9</v>
      </c>
      <c r="G1996" s="210">
        <v>2</v>
      </c>
      <c r="H1996" s="211">
        <v>3825.9</v>
      </c>
      <c r="I1996" s="211">
        <v>0</v>
      </c>
      <c r="J1996" s="211">
        <v>2317.1</v>
      </c>
      <c r="K1996" s="211">
        <f t="shared" si="629"/>
        <v>7270000</v>
      </c>
      <c r="L1996" s="211">
        <v>0</v>
      </c>
      <c r="M1996" s="211">
        <v>0</v>
      </c>
      <c r="N1996" s="211">
        <v>0</v>
      </c>
      <c r="O1996" s="211">
        <f>IFERROR(
  IF(LOOKUP(2,1/($R$16:$R1996&lt;&gt;""),$R$16:$R1996)="12.2026",
    VLOOKUP(LOOKUP(2,1/($B$16:$B1996&lt;&gt;""),$B$16:$B1996), [1]Лист1!$C$12:$D$1205, 2, 0),
  IF(LOOKUP(2,1/($R$16:$R1996&lt;&gt;""),$R$16:$R1996)="12.2027",
    VLOOKUP(LOOKUP(2,1/($B$16:$B1996&lt;&gt;""),$B$16:$B1996), [1]Лист1!$C$1209:$D$2016, 2, 0),
  IF(LOOKUP(2,1/($R$16:$R1996&lt;&gt;""),$R$16:$R1996)="12.2028",
    VLOOKUP(LOOKUP(2,1/($B$16:$B1996&lt;&gt;""),$B$16:$B1996), [1]Лист1!$C$2020:$D$2907, 2, 0),
  ""))), "")</f>
        <v>7270000</v>
      </c>
      <c r="P1996" s="211">
        <f t="shared" si="630"/>
        <v>1900.2064873624506</v>
      </c>
      <c r="Q1996" s="211">
        <v>9673</v>
      </c>
      <c r="R1996" s="218" t="s">
        <v>565</v>
      </c>
      <c r="S1996" s="32"/>
      <c r="T1996" s="32"/>
      <c r="U1996" s="32"/>
    </row>
    <row r="1997" spans="1:21" ht="30" customHeight="1" x14ac:dyDescent="0.25">
      <c r="A1997" s="309">
        <f>IF(B1997&lt;&gt;"",MAX(A$1:A1996)+1,"")</f>
        <v>1809</v>
      </c>
      <c r="B1997" s="317" t="s">
        <v>2436</v>
      </c>
      <c r="C1997" s="309">
        <v>1966</v>
      </c>
      <c r="D1997" s="309" t="s">
        <v>1844</v>
      </c>
      <c r="E1997" s="309" t="s">
        <v>18</v>
      </c>
      <c r="F1997" s="307">
        <v>5</v>
      </c>
      <c r="G1997" s="307">
        <v>4</v>
      </c>
      <c r="H1997" s="348">
        <v>2866.8</v>
      </c>
      <c r="I1997" s="348">
        <v>867.9</v>
      </c>
      <c r="J1997" s="311">
        <v>1763.23</v>
      </c>
      <c r="K1997" s="211">
        <f t="shared" ref="K1997:K2000" si="633">SUM(L1997:O1997)</f>
        <v>11825663.810000001</v>
      </c>
      <c r="L1997" s="211">
        <v>0</v>
      </c>
      <c r="M1997" s="211">
        <v>0</v>
      </c>
      <c r="N1997" s="211">
        <v>0</v>
      </c>
      <c r="O1997" s="211">
        <f>IFERROR(
  IF(LOOKUP(2,1/($R$16:$R1997&lt;&gt;""),$R$16:$R1997)="12.2026",
    VLOOKUP(LOOKUP(2,1/($B$16:$B1997&lt;&gt;""),$B$16:$B1997), [1]Лист1!$C$12:$D$1205, 2, 0),
  IF(LOOKUP(2,1/($R$16:$R1997&lt;&gt;""),$R$16:$R1997)="12.2027",
    VLOOKUP(LOOKUP(2,1/($B$16:$B1997&lt;&gt;""),$B$16:$B1997), [1]Лист1!$C$1209:$D$2016, 2, 0),
  IF(LOOKUP(2,1/($R$16:$R1997&lt;&gt;""),$R$16:$R1997)="12.2028",
    VLOOKUP(LOOKUP(2,1/($B$16:$B1997&lt;&gt;""),$B$16:$B1997), [1]Лист1!$C$2020:$D$2907, 2, 0),
  ""))), "")</f>
        <v>11825663.810000001</v>
      </c>
      <c r="P1997" s="211">
        <f t="shared" ref="P1997" si="634">K1997/H1997</f>
        <v>4125.0396993163104</v>
      </c>
      <c r="Q1997" s="211">
        <v>9673</v>
      </c>
      <c r="R1997" s="218" t="s">
        <v>565</v>
      </c>
    </row>
    <row r="1998" spans="1:21" ht="30" customHeight="1" x14ac:dyDescent="0.25">
      <c r="A1998" s="310"/>
      <c r="B1998" s="318"/>
      <c r="C1998" s="310"/>
      <c r="D1998" s="310"/>
      <c r="E1998" s="310"/>
      <c r="F1998" s="308"/>
      <c r="G1998" s="308"/>
      <c r="H1998" s="349"/>
      <c r="I1998" s="349"/>
      <c r="J1998" s="312"/>
      <c r="K1998" s="211">
        <f t="shared" si="633"/>
        <v>7205671</v>
      </c>
      <c r="L1998" s="211">
        <v>0</v>
      </c>
      <c r="M1998" s="211">
        <v>0</v>
      </c>
      <c r="N1998" s="211">
        <v>0</v>
      </c>
      <c r="O1998" s="211">
        <f>IFERROR(
  IF(LOOKUP(2,1/($R$16:$R1998&lt;&gt;""),$R$16:$R1998)="12.2026",
    VLOOKUP(LOOKUP(2,1/($B$16:$B1998&lt;&gt;""),$B$16:$B1998), [1]Лист1!$C$12:$D$1205, 2, 0),
  IF(LOOKUP(2,1/($R$16:$R1998&lt;&gt;""),$R$16:$R1998)="12.2027",
    VLOOKUP(LOOKUP(2,1/($B$16:$B1998&lt;&gt;""),$B$16:$B1998), [1]Лист1!$C$1209:$D$2016, 2, 0),
  IF(LOOKUP(2,1/($R$16:$R1998&lt;&gt;""),$R$16:$R1998)="12.2028",
    VLOOKUP(LOOKUP(2,1/($B$16:$B1998&lt;&gt;""),$B$16:$B1998), [1]Лист1!$C$2020:$D$2907, 2, 0),
  ""))), "")</f>
        <v>7205671</v>
      </c>
      <c r="P1998" s="211">
        <f>K1998/H1997</f>
        <v>2513.4892563136596</v>
      </c>
      <c r="Q1998" s="211">
        <v>9673</v>
      </c>
      <c r="R1998" s="218" t="s">
        <v>563</v>
      </c>
    </row>
    <row r="1999" spans="1:21" s="112" customFormat="1" ht="30" customHeight="1" x14ac:dyDescent="0.25">
      <c r="A1999" s="212">
        <f>IF(B1999&lt;&gt;"",MAX(A$1:A1998)+1,"")</f>
        <v>1810</v>
      </c>
      <c r="B1999" s="223" t="s">
        <v>2488</v>
      </c>
      <c r="C1999" s="210">
        <v>1980</v>
      </c>
      <c r="D1999" s="212" t="s">
        <v>1844</v>
      </c>
      <c r="E1999" s="210" t="s">
        <v>18</v>
      </c>
      <c r="F1999" s="210">
        <v>9</v>
      </c>
      <c r="G1999" s="210">
        <v>2</v>
      </c>
      <c r="H1999" s="211">
        <v>15839</v>
      </c>
      <c r="I1999" s="211">
        <v>0</v>
      </c>
      <c r="J1999" s="211">
        <v>10236</v>
      </c>
      <c r="K1999" s="211">
        <f>SUM(L1999:O1999)</f>
        <v>7248306.3899999997</v>
      </c>
      <c r="L1999" s="211">
        <v>0</v>
      </c>
      <c r="M1999" s="211">
        <v>0</v>
      </c>
      <c r="N1999" s="211">
        <v>0</v>
      </c>
      <c r="O1999" s="211">
        <f>IFERROR(
  IF(LOOKUP(2,1/($R$16:$R1999&lt;&gt;""),$R$16:$R1999)="12.2026",
    VLOOKUP(LOOKUP(2,1/($B$16:$B1999&lt;&gt;""),$B$16:$B1999), [1]Лист1!$C$12:$D$1205, 2, 0),
  IF(LOOKUP(2,1/($R$16:$R1999&lt;&gt;""),$R$16:$R1999)="12.2027",
    VLOOKUP(LOOKUP(2,1/($B$16:$B1999&lt;&gt;""),$B$16:$B1999), [1]Лист1!$C$1209:$D$2016, 2, 0),
  IF(LOOKUP(2,1/($R$16:$R1999&lt;&gt;""),$R$16:$R1999)="12.2028",
    VLOOKUP(LOOKUP(2,1/($B$16:$B1999&lt;&gt;""),$B$16:$B1999), [1]Лист1!$C$2020:$D$2907, 2, 0),
  ""))), "")</f>
        <v>7248306.3899999997</v>
      </c>
      <c r="P1999" s="211">
        <f>K1999/H1999</f>
        <v>457.62399078224632</v>
      </c>
      <c r="Q1999" s="237">
        <v>9673</v>
      </c>
      <c r="R1999" s="218" t="s">
        <v>564</v>
      </c>
      <c r="S1999" s="141"/>
      <c r="T1999" s="111"/>
      <c r="U1999" s="111"/>
    </row>
    <row r="2000" spans="1:21" s="33" customFormat="1" ht="30" customHeight="1" x14ac:dyDescent="0.25">
      <c r="A2000" s="212">
        <f>IF(B2000&lt;&gt;"",MAX(A$1:A1999)+1,"")</f>
        <v>1811</v>
      </c>
      <c r="B2000" s="223" t="s">
        <v>2205</v>
      </c>
      <c r="C2000" s="210">
        <v>1980</v>
      </c>
      <c r="D2000" s="212" t="s">
        <v>1844</v>
      </c>
      <c r="E2000" s="210" t="s">
        <v>18</v>
      </c>
      <c r="F2000" s="210">
        <v>9</v>
      </c>
      <c r="G2000" s="210">
        <v>2</v>
      </c>
      <c r="H2000" s="211">
        <v>15764</v>
      </c>
      <c r="I2000" s="211">
        <v>101</v>
      </c>
      <c r="J2000" s="211">
        <v>11203.6</v>
      </c>
      <c r="K2000" s="211">
        <f t="shared" si="633"/>
        <v>7270000</v>
      </c>
      <c r="L2000" s="211">
        <v>0</v>
      </c>
      <c r="M2000" s="211">
        <v>0</v>
      </c>
      <c r="N2000" s="211">
        <v>0</v>
      </c>
      <c r="O2000" s="211">
        <f>IFERROR(
  IF(LOOKUP(2,1/($R$16:$R2000&lt;&gt;""),$R$16:$R2000)="12.2026",
    VLOOKUP(LOOKUP(2,1/($B$16:$B2000&lt;&gt;""),$B$16:$B2000), [1]Лист1!$C$12:$D$1205, 2, 0),
  IF(LOOKUP(2,1/($R$16:$R2000&lt;&gt;""),$R$16:$R2000)="12.2027",
    VLOOKUP(LOOKUP(2,1/($B$16:$B2000&lt;&gt;""),$B$16:$B2000), [1]Лист1!$C$1209:$D$2016, 2, 0),
  IF(LOOKUP(2,1/($R$16:$R2000&lt;&gt;""),$R$16:$R2000)="12.2028",
    VLOOKUP(LOOKUP(2,1/($B$16:$B2000&lt;&gt;""),$B$16:$B2000), [1]Лист1!$C$2020:$D$2907, 2, 0),
  ""))), "")</f>
        <v>7270000</v>
      </c>
      <c r="P2000" s="211">
        <f t="shared" ref="P2000" si="635">K2000/H2000</f>
        <v>461.17736615072317</v>
      </c>
      <c r="Q2000" s="211">
        <v>9673</v>
      </c>
      <c r="R2000" s="30" t="s">
        <v>565</v>
      </c>
      <c r="S2000" s="32"/>
      <c r="T2000" s="32"/>
      <c r="U2000" s="32"/>
    </row>
    <row r="2001" spans="1:21" ht="30" customHeight="1" x14ac:dyDescent="0.25">
      <c r="A2001" s="309">
        <f>IF(B2001&lt;&gt;"",MAX(A$1:A2000)+1,"")</f>
        <v>1812</v>
      </c>
      <c r="B2001" s="317" t="s">
        <v>2437</v>
      </c>
      <c r="C2001" s="309">
        <v>1966</v>
      </c>
      <c r="D2001" s="309" t="s">
        <v>1844</v>
      </c>
      <c r="E2001" s="309" t="s">
        <v>18</v>
      </c>
      <c r="F2001" s="307">
        <v>5</v>
      </c>
      <c r="G2001" s="307">
        <v>4</v>
      </c>
      <c r="H2001" s="348">
        <v>2841.41</v>
      </c>
      <c r="I2001" s="348">
        <v>752.35</v>
      </c>
      <c r="J2001" s="311">
        <v>1855.06</v>
      </c>
      <c r="K2001" s="211">
        <f t="shared" ref="K2001:K2004" si="636">SUM(L2001:O2001)</f>
        <v>11555069.050000001</v>
      </c>
      <c r="L2001" s="211">
        <v>0</v>
      </c>
      <c r="M2001" s="211">
        <v>0</v>
      </c>
      <c r="N2001" s="211">
        <v>0</v>
      </c>
      <c r="O2001" s="211">
        <f>IFERROR(
  IF(LOOKUP(2,1/($R$16:$R2001&lt;&gt;""),$R$16:$R2001)="12.2026",
    VLOOKUP(LOOKUP(2,1/($B$16:$B2001&lt;&gt;""),$B$16:$B2001), [1]Лист1!$C$12:$D$1205, 2, 0),
  IF(LOOKUP(2,1/($R$16:$R2001&lt;&gt;""),$R$16:$R2001)="12.2027",
    VLOOKUP(LOOKUP(2,1/($B$16:$B2001&lt;&gt;""),$B$16:$B2001), [1]Лист1!$C$1209:$D$2016, 2, 0),
  IF(LOOKUP(2,1/($R$16:$R2001&lt;&gt;""),$R$16:$R2001)="12.2028",
    VLOOKUP(LOOKUP(2,1/($B$16:$B2001&lt;&gt;""),$B$16:$B2001), [1]Лист1!$C$2020:$D$2907, 2, 0),
  ""))), "")</f>
        <v>11555069.050000001</v>
      </c>
      <c r="P2001" s="211">
        <f t="shared" si="624"/>
        <v>4066.6672708268084</v>
      </c>
      <c r="Q2001" s="211">
        <v>9673</v>
      </c>
      <c r="R2001" s="218" t="s">
        <v>565</v>
      </c>
    </row>
    <row r="2002" spans="1:21" ht="30" customHeight="1" x14ac:dyDescent="0.25">
      <c r="A2002" s="310"/>
      <c r="B2002" s="318"/>
      <c r="C2002" s="310"/>
      <c r="D2002" s="310"/>
      <c r="E2002" s="310"/>
      <c r="F2002" s="308"/>
      <c r="G2002" s="308"/>
      <c r="H2002" s="349"/>
      <c r="I2002" s="349"/>
      <c r="J2002" s="312"/>
      <c r="K2002" s="191">
        <f t="shared" si="636"/>
        <v>7175663</v>
      </c>
      <c r="L2002" s="191">
        <v>0</v>
      </c>
      <c r="M2002" s="191">
        <v>0</v>
      </c>
      <c r="N2002" s="191">
        <v>0</v>
      </c>
      <c r="O2002" s="211">
        <f>IFERROR(
  IF(LOOKUP(2,1/($R$16:$R2002&lt;&gt;""),$R$16:$R2002)="12.2026",
    VLOOKUP(LOOKUP(2,1/($B$16:$B2002&lt;&gt;""),$B$16:$B2002), [1]Лист1!$C$12:$D$1205, 2, 0),
  IF(LOOKUP(2,1/($R$16:$R2002&lt;&gt;""),$R$16:$R2002)="12.2027",
    VLOOKUP(LOOKUP(2,1/($B$16:$B2002&lt;&gt;""),$B$16:$B2002), [1]Лист1!$C$1209:$D$2016, 2, 0),
  IF(LOOKUP(2,1/($R$16:$R2002&lt;&gt;""),$R$16:$R2002)="12.2028",
    VLOOKUP(LOOKUP(2,1/($B$16:$B2002&lt;&gt;""),$B$16:$B2002), [1]Лист1!$C$2020:$D$2907, 2, 0),
  ""))), "")</f>
        <v>7175663</v>
      </c>
      <c r="P2002" s="191">
        <f>K2002/H2001</f>
        <v>2525.3880995702839</v>
      </c>
      <c r="Q2002" s="191">
        <v>9673</v>
      </c>
      <c r="R2002" s="101" t="s">
        <v>563</v>
      </c>
    </row>
    <row r="2003" spans="1:21" ht="30" customHeight="1" x14ac:dyDescent="0.25">
      <c r="A2003" s="309">
        <f>IF(B2003&lt;&gt;"",MAX(A$1:A2002)+1,"")</f>
        <v>1813</v>
      </c>
      <c r="B2003" s="317" t="s">
        <v>299</v>
      </c>
      <c r="C2003" s="307">
        <v>1964</v>
      </c>
      <c r="D2003" s="309" t="s">
        <v>1844</v>
      </c>
      <c r="E2003" s="307" t="s">
        <v>18</v>
      </c>
      <c r="F2003" s="307">
        <v>5</v>
      </c>
      <c r="G2003" s="307">
        <v>3</v>
      </c>
      <c r="H2003" s="311">
        <v>3359.62</v>
      </c>
      <c r="I2003" s="311">
        <v>0</v>
      </c>
      <c r="J2003" s="311">
        <v>2604.7199999999998</v>
      </c>
      <c r="K2003" s="211">
        <f t="shared" ref="K2003" si="637">SUM(L2003:O2003)</f>
        <v>8957270</v>
      </c>
      <c r="L2003" s="211">
        <v>0</v>
      </c>
      <c r="M2003" s="211">
        <v>0</v>
      </c>
      <c r="N2003" s="211">
        <v>0</v>
      </c>
      <c r="O2003" s="211">
        <f>IFERROR(
  IF(LOOKUP(2,1/($R$16:$R2003&lt;&gt;""),$R$16:$R2003)="12.2026",
    VLOOKUP(LOOKUP(2,1/($B$16:$B2003&lt;&gt;""),$B$16:$B2003), [1]Лист1!$C$12:$D$1205, 2, 0),
  IF(LOOKUP(2,1/($R$16:$R2003&lt;&gt;""),$R$16:$R2003)="12.2027",
    VLOOKUP(LOOKUP(2,1/($B$16:$B2003&lt;&gt;""),$B$16:$B2003), [1]Лист1!$C$1209:$D$2016, 2, 0),
  IF(LOOKUP(2,1/($R$16:$R2003&lt;&gt;""),$R$16:$R2003)="12.2028",
    VLOOKUP(LOOKUP(2,1/($B$16:$B2003&lt;&gt;""),$B$16:$B2003), [1]Лист1!$C$2020:$D$2907, 2, 0),
  ""))), "")</f>
        <v>8957270</v>
      </c>
      <c r="P2003" s="191">
        <f>K2003/H2003</f>
        <v>2666.1556961799251</v>
      </c>
      <c r="Q2003" s="211">
        <v>9673</v>
      </c>
      <c r="R2003" s="218" t="s">
        <v>565</v>
      </c>
    </row>
    <row r="2004" spans="1:21" s="112" customFormat="1" ht="30" customHeight="1" x14ac:dyDescent="0.25">
      <c r="A2004" s="310"/>
      <c r="B2004" s="318"/>
      <c r="C2004" s="308"/>
      <c r="D2004" s="310"/>
      <c r="E2004" s="308"/>
      <c r="F2004" s="308"/>
      <c r="G2004" s="308"/>
      <c r="H2004" s="312"/>
      <c r="I2004" s="312"/>
      <c r="J2004" s="312"/>
      <c r="K2004" s="211">
        <f t="shared" si="636"/>
        <v>3275235.1999999997</v>
      </c>
      <c r="L2004" s="211">
        <v>0</v>
      </c>
      <c r="M2004" s="211">
        <v>0</v>
      </c>
      <c r="N2004" s="211">
        <v>0</v>
      </c>
      <c r="O2004" s="211">
        <f>IFERROR(
  IF(LOOKUP(2,1/($R$16:$R2004&lt;&gt;""),$R$16:$R2004)="12.2026",
    VLOOKUP(LOOKUP(2,1/($B$16:$B2004&lt;&gt;""),$B$16:$B2004), [1]Лист1!$C$12:$D$1205, 2, 0),
  IF(LOOKUP(2,1/($R$16:$R2004&lt;&gt;""),$R$16:$R2004)="12.2027",
    VLOOKUP(LOOKUP(2,1/($B$16:$B2004&lt;&gt;""),$B$16:$B2004), [1]Лист1!$C$1209:$D$2016, 2, 0),
  IF(LOOKUP(2,1/($R$16:$R2004&lt;&gt;""),$R$16:$R2004)="12.2028",
    VLOOKUP(LOOKUP(2,1/($B$16:$B2004&lt;&gt;""),$B$16:$B2004), [1]Лист1!$C$2020:$D$2907, 2, 0),
  ""))), "")</f>
        <v>3275235.1999999997</v>
      </c>
      <c r="P2004" s="211">
        <f>K2004/H2003</f>
        <v>974.88263553616173</v>
      </c>
      <c r="Q2004" s="211">
        <v>9673</v>
      </c>
      <c r="R2004" s="218" t="s">
        <v>564</v>
      </c>
      <c r="S2004" s="141"/>
      <c r="T2004" s="111"/>
      <c r="U2004" s="111"/>
    </row>
    <row r="2005" spans="1:21" ht="30" customHeight="1" x14ac:dyDescent="0.25">
      <c r="A2005" s="212">
        <f>IF(B2005&lt;&gt;"",MAX(A$1:A2004)+1,"")</f>
        <v>1814</v>
      </c>
      <c r="B2005" s="194" t="s">
        <v>2577</v>
      </c>
      <c r="C2005" s="190">
        <v>1993</v>
      </c>
      <c r="D2005" s="199" t="s">
        <v>1844</v>
      </c>
      <c r="E2005" s="190" t="s">
        <v>18</v>
      </c>
      <c r="F2005" s="190">
        <v>9</v>
      </c>
      <c r="G2005" s="190">
        <v>4</v>
      </c>
      <c r="H2005" s="192">
        <v>12114.72</v>
      </c>
      <c r="I2005" s="192">
        <v>0</v>
      </c>
      <c r="J2005" s="192">
        <v>8239.7000000000007</v>
      </c>
      <c r="K2005" s="192">
        <f t="shared" ref="K2005:K2036" si="638">SUM(L2005:O2005)</f>
        <v>14310476.369999999</v>
      </c>
      <c r="L2005" s="192">
        <v>0</v>
      </c>
      <c r="M2005" s="192">
        <v>0</v>
      </c>
      <c r="N2005" s="192">
        <v>0</v>
      </c>
      <c r="O2005" s="211">
        <f>IFERROR(
  IF(LOOKUP(2,1/($R$16:$R2005&lt;&gt;""),$R$16:$R2005)="12.2026",
    VLOOKUP(LOOKUP(2,1/($B$16:$B2005&lt;&gt;""),$B$16:$B2005), [1]Лист1!$C$12:$D$1205, 2, 0),
  IF(LOOKUP(2,1/($R$16:$R2005&lt;&gt;""),$R$16:$R2005)="12.2027",
    VLOOKUP(LOOKUP(2,1/($B$16:$B2005&lt;&gt;""),$B$16:$B2005), [1]Лист1!$C$1209:$D$2016, 2, 0),
  IF(LOOKUP(2,1/($R$16:$R2005&lt;&gt;""),$R$16:$R2005)="12.2028",
    VLOOKUP(LOOKUP(2,1/($B$16:$B2005&lt;&gt;""),$B$16:$B2005), [1]Лист1!$C$2020:$D$2907, 2, 0),
  ""))), "")</f>
        <v>14310476.369999999</v>
      </c>
      <c r="P2005" s="192">
        <f t="shared" ref="P2005:P2036" si="639">K2005/H2005</f>
        <v>1181.2469764055629</v>
      </c>
      <c r="Q2005" s="192">
        <v>9673</v>
      </c>
      <c r="R2005" s="188" t="s">
        <v>564</v>
      </c>
      <c r="S2005" s="49"/>
      <c r="T2005" s="49"/>
      <c r="U2005" s="49"/>
    </row>
    <row r="2006" spans="1:21" s="33" customFormat="1" ht="30" customHeight="1" x14ac:dyDescent="0.25">
      <c r="A2006" s="212">
        <f>IF(B2006&lt;&gt;"",MAX(A$1:A2005)+1,"")</f>
        <v>1815</v>
      </c>
      <c r="B2006" s="223" t="s">
        <v>2206</v>
      </c>
      <c r="C2006" s="210">
        <v>1996</v>
      </c>
      <c r="D2006" s="212" t="s">
        <v>1844</v>
      </c>
      <c r="E2006" s="210" t="s">
        <v>16</v>
      </c>
      <c r="F2006" s="210">
        <v>9</v>
      </c>
      <c r="G2006" s="210">
        <v>3</v>
      </c>
      <c r="H2006" s="211">
        <v>6559.5</v>
      </c>
      <c r="I2006" s="211">
        <v>0</v>
      </c>
      <c r="J2006" s="211">
        <v>6302</v>
      </c>
      <c r="K2006" s="211">
        <f t="shared" si="638"/>
        <v>10805000</v>
      </c>
      <c r="L2006" s="211">
        <v>0</v>
      </c>
      <c r="M2006" s="211">
        <v>0</v>
      </c>
      <c r="N2006" s="211">
        <v>0</v>
      </c>
      <c r="O2006" s="211">
        <f>IFERROR(
  IF(LOOKUP(2,1/($R$16:$R2006&lt;&gt;""),$R$16:$R2006)="12.2026",
    VLOOKUP(LOOKUP(2,1/($B$16:$B2006&lt;&gt;""),$B$16:$B2006), [1]Лист1!$C$12:$D$1205, 2, 0),
  IF(LOOKUP(2,1/($R$16:$R2006&lt;&gt;""),$R$16:$R2006)="12.2027",
    VLOOKUP(LOOKUP(2,1/($B$16:$B2006&lt;&gt;""),$B$16:$B2006), [1]Лист1!$C$1209:$D$2016, 2, 0),
  IF(LOOKUP(2,1/($R$16:$R2006&lt;&gt;""),$R$16:$R2006)="12.2028",
    VLOOKUP(LOOKUP(2,1/($B$16:$B2006&lt;&gt;""),$B$16:$B2006), [1]Лист1!$C$2020:$D$2907, 2, 0),
  ""))), "")</f>
        <v>10805000</v>
      </c>
      <c r="P2006" s="211">
        <f t="shared" si="639"/>
        <v>1647.2292095434104</v>
      </c>
      <c r="Q2006" s="211">
        <v>9673</v>
      </c>
      <c r="R2006" s="30" t="s">
        <v>564</v>
      </c>
      <c r="S2006" s="32"/>
      <c r="T2006" s="32"/>
      <c r="U2006" s="32"/>
    </row>
    <row r="2007" spans="1:21" ht="30" customHeight="1" x14ac:dyDescent="0.25">
      <c r="A2007" s="212">
        <f>IF(B2007&lt;&gt;"",MAX(A$1:A2006)+1,"")</f>
        <v>1816</v>
      </c>
      <c r="B2007" s="223" t="s">
        <v>2438</v>
      </c>
      <c r="C2007" s="212">
        <v>1967</v>
      </c>
      <c r="D2007" s="212" t="s">
        <v>1844</v>
      </c>
      <c r="E2007" s="212" t="s">
        <v>18</v>
      </c>
      <c r="F2007" s="210">
        <v>5</v>
      </c>
      <c r="G2007" s="210">
        <v>3</v>
      </c>
      <c r="H2007" s="237">
        <v>2852.5</v>
      </c>
      <c r="I2007" s="237">
        <v>861.6</v>
      </c>
      <c r="J2007" s="211">
        <v>1761.18</v>
      </c>
      <c r="K2007" s="211">
        <f t="shared" si="638"/>
        <v>22045334.690000001</v>
      </c>
      <c r="L2007" s="211">
        <v>0</v>
      </c>
      <c r="M2007" s="211">
        <v>0</v>
      </c>
      <c r="N2007" s="211">
        <v>0</v>
      </c>
      <c r="O2007" s="211">
        <f>IFERROR(
  IF(LOOKUP(2,1/($R$16:$R2007&lt;&gt;""),$R$16:$R2007)="12.2026",
    VLOOKUP(LOOKUP(2,1/($B$16:$B2007&lt;&gt;""),$B$16:$B2007), [1]Лист1!$C$12:$D$1205, 2, 0),
  IF(LOOKUP(2,1/($R$16:$R2007&lt;&gt;""),$R$16:$R2007)="12.2027",
    VLOOKUP(LOOKUP(2,1/($B$16:$B2007&lt;&gt;""),$B$16:$B2007), [1]Лист1!$C$1209:$D$2016, 2, 0),
  IF(LOOKUP(2,1/($R$16:$R2007&lt;&gt;""),$R$16:$R2007)="12.2028",
    VLOOKUP(LOOKUP(2,1/($B$16:$B2007&lt;&gt;""),$B$16:$B2007), [1]Лист1!$C$2020:$D$2907, 2, 0),
  ""))), "")</f>
        <v>22045334.690000001</v>
      </c>
      <c r="P2007" s="211">
        <f t="shared" si="639"/>
        <v>7728.4258334794049</v>
      </c>
      <c r="Q2007" s="237">
        <v>9673</v>
      </c>
      <c r="R2007" s="218" t="s">
        <v>565</v>
      </c>
      <c r="S2007" s="49"/>
      <c r="T2007" s="49"/>
      <c r="U2007" s="49"/>
    </row>
    <row r="2008" spans="1:21" s="33" customFormat="1" ht="30" customHeight="1" x14ac:dyDescent="0.25">
      <c r="A2008" s="212">
        <f>IF(B2008&lt;&gt;"",MAX(A$1:A2007)+1,"")</f>
        <v>1817</v>
      </c>
      <c r="B2008" s="223" t="s">
        <v>2207</v>
      </c>
      <c r="C2008" s="210">
        <v>1989</v>
      </c>
      <c r="D2008" s="212" t="s">
        <v>1844</v>
      </c>
      <c r="E2008" s="210" t="s">
        <v>18</v>
      </c>
      <c r="F2008" s="210">
        <v>9</v>
      </c>
      <c r="G2008" s="210">
        <v>3</v>
      </c>
      <c r="H2008" s="211">
        <v>7054.51</v>
      </c>
      <c r="I2008" s="211">
        <v>0</v>
      </c>
      <c r="J2008" s="211">
        <v>3414</v>
      </c>
      <c r="K2008" s="211">
        <f t="shared" si="638"/>
        <v>10805000</v>
      </c>
      <c r="L2008" s="211">
        <v>0</v>
      </c>
      <c r="M2008" s="211">
        <v>0</v>
      </c>
      <c r="N2008" s="211">
        <v>0</v>
      </c>
      <c r="O2008" s="211">
        <f>IFERROR(
  IF(LOOKUP(2,1/($R$16:$R2008&lt;&gt;""),$R$16:$R2008)="12.2026",
    VLOOKUP(LOOKUP(2,1/($B$16:$B2008&lt;&gt;""),$B$16:$B2008), [1]Лист1!$C$12:$D$1205, 2, 0),
  IF(LOOKUP(2,1/($R$16:$R2008&lt;&gt;""),$R$16:$R2008)="12.2027",
    VLOOKUP(LOOKUP(2,1/($B$16:$B2008&lt;&gt;""),$B$16:$B2008), [1]Лист1!$C$1209:$D$2016, 2, 0),
  IF(LOOKUP(2,1/($R$16:$R2008&lt;&gt;""),$R$16:$R2008)="12.2028",
    VLOOKUP(LOOKUP(2,1/($B$16:$B2008&lt;&gt;""),$B$16:$B2008), [1]Лист1!$C$2020:$D$2907, 2, 0),
  ""))), "")</f>
        <v>10805000</v>
      </c>
      <c r="P2008" s="211">
        <f t="shared" si="639"/>
        <v>1531.6442956349908</v>
      </c>
      <c r="Q2008" s="211">
        <v>9673</v>
      </c>
      <c r="R2008" s="30" t="s">
        <v>565</v>
      </c>
      <c r="S2008" s="32"/>
      <c r="T2008" s="32"/>
      <c r="U2008" s="32"/>
    </row>
    <row r="2009" spans="1:21" s="33" customFormat="1" ht="30" customHeight="1" x14ac:dyDescent="0.25">
      <c r="A2009" s="212">
        <f>IF(B2009&lt;&gt;"",MAX(A$1:A2008)+1,"")</f>
        <v>1818</v>
      </c>
      <c r="B2009" s="223" t="s">
        <v>2208</v>
      </c>
      <c r="C2009" s="210">
        <v>1995</v>
      </c>
      <c r="D2009" s="212" t="s">
        <v>1844</v>
      </c>
      <c r="E2009" s="210" t="s">
        <v>2335</v>
      </c>
      <c r="F2009" s="210">
        <v>9</v>
      </c>
      <c r="G2009" s="210">
        <v>3</v>
      </c>
      <c r="H2009" s="211">
        <v>6657.1</v>
      </c>
      <c r="I2009" s="211">
        <v>0</v>
      </c>
      <c r="J2009" s="211">
        <v>5489.3</v>
      </c>
      <c r="K2009" s="211">
        <f t="shared" si="638"/>
        <v>10805000</v>
      </c>
      <c r="L2009" s="211">
        <v>0</v>
      </c>
      <c r="M2009" s="211">
        <v>0</v>
      </c>
      <c r="N2009" s="211">
        <v>0</v>
      </c>
      <c r="O2009" s="211">
        <f>IFERROR(
  IF(LOOKUP(2,1/($R$16:$R2009&lt;&gt;""),$R$16:$R2009)="12.2026",
    VLOOKUP(LOOKUP(2,1/($B$16:$B2009&lt;&gt;""),$B$16:$B2009), [1]Лист1!$C$12:$D$1205, 2, 0),
  IF(LOOKUP(2,1/($R$16:$R2009&lt;&gt;""),$R$16:$R2009)="12.2027",
    VLOOKUP(LOOKUP(2,1/($B$16:$B2009&lt;&gt;""),$B$16:$B2009), [1]Лист1!$C$1209:$D$2016, 2, 0),
  IF(LOOKUP(2,1/($R$16:$R2009&lt;&gt;""),$R$16:$R2009)="12.2028",
    VLOOKUP(LOOKUP(2,1/($B$16:$B2009&lt;&gt;""),$B$16:$B2009), [1]Лист1!$C$2020:$D$2907, 2, 0),
  ""))), "")</f>
        <v>10805000</v>
      </c>
      <c r="P2009" s="211">
        <f t="shared" si="639"/>
        <v>1623.0791185350977</v>
      </c>
      <c r="Q2009" s="211">
        <v>9673</v>
      </c>
      <c r="R2009" s="30" t="s">
        <v>565</v>
      </c>
      <c r="S2009" s="32"/>
      <c r="T2009" s="32"/>
      <c r="U2009" s="32"/>
    </row>
    <row r="2010" spans="1:21" s="33" customFormat="1" ht="30" customHeight="1" x14ac:dyDescent="0.25">
      <c r="A2010" s="212">
        <f>IF(B2010&lt;&gt;"",MAX(A$1:A2009)+1,"")</f>
        <v>1819</v>
      </c>
      <c r="B2010" s="223" t="s">
        <v>2209</v>
      </c>
      <c r="C2010" s="210">
        <v>1993</v>
      </c>
      <c r="D2010" s="212" t="s">
        <v>1844</v>
      </c>
      <c r="E2010" s="210" t="s">
        <v>18</v>
      </c>
      <c r="F2010" s="210">
        <v>9</v>
      </c>
      <c r="G2010" s="210">
        <v>4</v>
      </c>
      <c r="H2010" s="211">
        <v>10600</v>
      </c>
      <c r="I2010" s="211">
        <v>936.4</v>
      </c>
      <c r="J2010" s="211">
        <v>7734.92</v>
      </c>
      <c r="K2010" s="211">
        <f t="shared" si="638"/>
        <v>14340000</v>
      </c>
      <c r="L2010" s="211">
        <v>0</v>
      </c>
      <c r="M2010" s="211">
        <v>0</v>
      </c>
      <c r="N2010" s="211">
        <v>0</v>
      </c>
      <c r="O2010" s="211">
        <f>IFERROR(
  IF(LOOKUP(2,1/($R$16:$R2010&lt;&gt;""),$R$16:$R2010)="12.2026",
    VLOOKUP(LOOKUP(2,1/($B$16:$B2010&lt;&gt;""),$B$16:$B2010), [1]Лист1!$C$12:$D$1205, 2, 0),
  IF(LOOKUP(2,1/($R$16:$R2010&lt;&gt;""),$R$16:$R2010)="12.2027",
    VLOOKUP(LOOKUP(2,1/($B$16:$B2010&lt;&gt;""),$B$16:$B2010), [1]Лист1!$C$1209:$D$2016, 2, 0),
  IF(LOOKUP(2,1/($R$16:$R2010&lt;&gt;""),$R$16:$R2010)="12.2028",
    VLOOKUP(LOOKUP(2,1/($B$16:$B2010&lt;&gt;""),$B$16:$B2010), [1]Лист1!$C$2020:$D$2907, 2, 0),
  ""))), "")</f>
        <v>14340000</v>
      </c>
      <c r="P2010" s="211">
        <f t="shared" si="639"/>
        <v>1352.8301886792453</v>
      </c>
      <c r="Q2010" s="211">
        <v>9673</v>
      </c>
      <c r="R2010" s="30" t="s">
        <v>565</v>
      </c>
      <c r="S2010" s="32"/>
      <c r="T2010" s="32"/>
      <c r="U2010" s="32"/>
    </row>
    <row r="2011" spans="1:21" s="33" customFormat="1" ht="30" customHeight="1" x14ac:dyDescent="0.25">
      <c r="A2011" s="309">
        <f>IF(B2011&lt;&gt;"",MAX(A$1:A2010)+1,"")</f>
        <v>1820</v>
      </c>
      <c r="B2011" s="317" t="s">
        <v>2210</v>
      </c>
      <c r="C2011" s="307">
        <v>1986</v>
      </c>
      <c r="D2011" s="309" t="s">
        <v>1844</v>
      </c>
      <c r="E2011" s="307" t="s">
        <v>18</v>
      </c>
      <c r="F2011" s="307">
        <v>9</v>
      </c>
      <c r="G2011" s="307">
        <v>6</v>
      </c>
      <c r="H2011" s="311">
        <v>17393.12</v>
      </c>
      <c r="I2011" s="311">
        <v>235.2</v>
      </c>
      <c r="J2011" s="311">
        <v>11771</v>
      </c>
      <c r="K2011" s="211">
        <f t="shared" ref="K2011" si="640">SUM(L2011:O2011)</f>
        <v>21410000</v>
      </c>
      <c r="L2011" s="211">
        <v>0</v>
      </c>
      <c r="M2011" s="211">
        <v>0</v>
      </c>
      <c r="N2011" s="211">
        <v>0</v>
      </c>
      <c r="O2011" s="211">
        <f>IFERROR(
  IF(LOOKUP(2,1/($R$16:$R2011&lt;&gt;""),$R$16:$R2011)="12.2026",
    VLOOKUP(LOOKUP(2,1/($B$16:$B2011&lt;&gt;""),$B$16:$B2011), [1]Лист1!$C$12:$D$1205, 2, 0),
  IF(LOOKUP(2,1/($R$16:$R2011&lt;&gt;""),$R$16:$R2011)="12.2027",
    VLOOKUP(LOOKUP(2,1/($B$16:$B2011&lt;&gt;""),$B$16:$B2011), [1]Лист1!$C$1209:$D$2016, 2, 0),
  IF(LOOKUP(2,1/($R$16:$R2011&lt;&gt;""),$R$16:$R2011)="12.2028",
    VLOOKUP(LOOKUP(2,1/($B$16:$B2011&lt;&gt;""),$B$16:$B2011), [1]Лист1!$C$2020:$D$2907, 2, 0),
  ""))), "")</f>
        <v>21410000</v>
      </c>
      <c r="P2011" s="211">
        <f t="shared" ref="P2011" si="641">K2011/H2011</f>
        <v>1230.9464891865291</v>
      </c>
      <c r="Q2011" s="211">
        <v>9673</v>
      </c>
      <c r="R2011" s="30" t="s">
        <v>564</v>
      </c>
      <c r="S2011" s="32"/>
      <c r="T2011" s="32"/>
      <c r="U2011" s="32"/>
    </row>
    <row r="2012" spans="1:21" s="33" customFormat="1" ht="30" customHeight="1" x14ac:dyDescent="0.25">
      <c r="A2012" s="310"/>
      <c r="B2012" s="318"/>
      <c r="C2012" s="308"/>
      <c r="D2012" s="310"/>
      <c r="E2012" s="308"/>
      <c r="F2012" s="308"/>
      <c r="G2012" s="308"/>
      <c r="H2012" s="312"/>
      <c r="I2012" s="312"/>
      <c r="J2012" s="312"/>
      <c r="K2012" s="211">
        <f t="shared" si="638"/>
        <v>26257000</v>
      </c>
      <c r="L2012" s="211">
        <v>0</v>
      </c>
      <c r="M2012" s="211">
        <v>0</v>
      </c>
      <c r="N2012" s="211">
        <v>0</v>
      </c>
      <c r="O2012" s="211">
        <f>IFERROR(
  IF(LOOKUP(2,1/($R$16:$R2012&lt;&gt;""),$R$16:$R2012)="12.2026",
    VLOOKUP(LOOKUP(2,1/($B$16:$B2012&lt;&gt;""),$B$16:$B2012), [1]Лист1!$C$12:$D$1205, 2, 0),
  IF(LOOKUP(2,1/($R$16:$R2012&lt;&gt;""),$R$16:$R2012)="12.2027",
    VLOOKUP(LOOKUP(2,1/($B$16:$B2012&lt;&gt;""),$B$16:$B2012), [1]Лист1!$C$1209:$D$2016, 2, 0),
  IF(LOOKUP(2,1/($R$16:$R2012&lt;&gt;""),$R$16:$R2012)="12.2028",
    VLOOKUP(LOOKUP(2,1/($B$16:$B2012&lt;&gt;""),$B$16:$B2012), [1]Лист1!$C$2020:$D$2907, 2, 0),
  ""))), "")</f>
        <v>26257000</v>
      </c>
      <c r="P2012" s="211">
        <f>K2012/H2011</f>
        <v>1509.6198956828907</v>
      </c>
      <c r="Q2012" s="211">
        <v>9673</v>
      </c>
      <c r="R2012" s="30" t="s">
        <v>563</v>
      </c>
      <c r="S2012" s="32"/>
      <c r="T2012" s="32"/>
      <c r="U2012" s="32"/>
    </row>
    <row r="2013" spans="1:21" s="33" customFormat="1" ht="30" customHeight="1" x14ac:dyDescent="0.25">
      <c r="A2013" s="212">
        <f>IF(B2013&lt;&gt;"",MAX(A$1:A2012)+1,"")</f>
        <v>1821</v>
      </c>
      <c r="B2013" s="223" t="s">
        <v>2211</v>
      </c>
      <c r="C2013" s="210">
        <v>1993</v>
      </c>
      <c r="D2013" s="212" t="s">
        <v>1844</v>
      </c>
      <c r="E2013" s="210" t="s">
        <v>16</v>
      </c>
      <c r="F2013" s="210">
        <v>10</v>
      </c>
      <c r="G2013" s="210">
        <v>4</v>
      </c>
      <c r="H2013" s="211">
        <v>10286</v>
      </c>
      <c r="I2013" s="211">
        <v>2704.3</v>
      </c>
      <c r="J2013" s="211">
        <v>6274.8</v>
      </c>
      <c r="K2013" s="211">
        <f t="shared" si="638"/>
        <v>7270000</v>
      </c>
      <c r="L2013" s="211">
        <v>0</v>
      </c>
      <c r="M2013" s="211">
        <v>0</v>
      </c>
      <c r="N2013" s="211">
        <v>0</v>
      </c>
      <c r="O2013" s="211">
        <f>IFERROR(
  IF(LOOKUP(2,1/($R$16:$R2013&lt;&gt;""),$R$16:$R2013)="12.2026",
    VLOOKUP(LOOKUP(2,1/($B$16:$B2013&lt;&gt;""),$B$16:$B2013), [1]Лист1!$C$12:$D$1205, 2, 0),
  IF(LOOKUP(2,1/($R$16:$R2013&lt;&gt;""),$R$16:$R2013)="12.2027",
    VLOOKUP(LOOKUP(2,1/($B$16:$B2013&lt;&gt;""),$B$16:$B2013), [1]Лист1!$C$1209:$D$2016, 2, 0),
  IF(LOOKUP(2,1/($R$16:$R2013&lt;&gt;""),$R$16:$R2013)="12.2028",
    VLOOKUP(LOOKUP(2,1/($B$16:$B2013&lt;&gt;""),$B$16:$B2013), [1]Лист1!$C$2020:$D$2907, 2, 0),
  ""))), "")</f>
        <v>7270000</v>
      </c>
      <c r="P2013" s="211">
        <f t="shared" si="639"/>
        <v>706.78592261326071</v>
      </c>
      <c r="Q2013" s="211">
        <v>9673</v>
      </c>
      <c r="R2013" s="30" t="s">
        <v>565</v>
      </c>
      <c r="S2013" s="32"/>
      <c r="T2013" s="32"/>
      <c r="U2013" s="32"/>
    </row>
    <row r="2014" spans="1:21" ht="30" customHeight="1" x14ac:dyDescent="0.25">
      <c r="A2014" s="212">
        <f>IF(B2014&lt;&gt;"",MAX(A$1:A2013)+1,"")</f>
        <v>1822</v>
      </c>
      <c r="B2014" s="223" t="s">
        <v>2578</v>
      </c>
      <c r="C2014" s="210">
        <v>1990</v>
      </c>
      <c r="D2014" s="212" t="s">
        <v>1844</v>
      </c>
      <c r="E2014" s="210" t="s">
        <v>16</v>
      </c>
      <c r="F2014" s="210">
        <v>10</v>
      </c>
      <c r="G2014" s="210">
        <v>3</v>
      </c>
      <c r="H2014" s="211">
        <v>9770.4</v>
      </c>
      <c r="I2014" s="211">
        <v>65.7</v>
      </c>
      <c r="J2014" s="211">
        <v>7026</v>
      </c>
      <c r="K2014" s="211">
        <f t="shared" si="638"/>
        <v>10791578.939999999</v>
      </c>
      <c r="L2014" s="211">
        <v>0</v>
      </c>
      <c r="M2014" s="211">
        <v>0</v>
      </c>
      <c r="N2014" s="211">
        <v>0</v>
      </c>
      <c r="O2014" s="211">
        <f>IFERROR(
  IF(LOOKUP(2,1/($R$16:$R2014&lt;&gt;""),$R$16:$R2014)="12.2026",
    VLOOKUP(LOOKUP(2,1/($B$16:$B2014&lt;&gt;""),$B$16:$B2014), [1]Лист1!$C$12:$D$1205, 2, 0),
  IF(LOOKUP(2,1/($R$16:$R2014&lt;&gt;""),$R$16:$R2014)="12.2027",
    VLOOKUP(LOOKUP(2,1/($B$16:$B2014&lt;&gt;""),$B$16:$B2014), [1]Лист1!$C$1209:$D$2016, 2, 0),
  IF(LOOKUP(2,1/($R$16:$R2014&lt;&gt;""),$R$16:$R2014)="12.2028",
    VLOOKUP(LOOKUP(2,1/($B$16:$B2014&lt;&gt;""),$B$16:$B2014), [1]Лист1!$C$2020:$D$2907, 2, 0),
  ""))), "")</f>
        <v>10791578.939999999</v>
      </c>
      <c r="P2014" s="211">
        <f t="shared" si="639"/>
        <v>1104.5176185212479</v>
      </c>
      <c r="Q2014" s="211">
        <v>9673</v>
      </c>
      <c r="R2014" s="218" t="s">
        <v>565</v>
      </c>
      <c r="S2014" s="49"/>
      <c r="T2014" s="49"/>
      <c r="U2014" s="49"/>
    </row>
    <row r="2015" spans="1:21" s="21" customFormat="1" ht="30" customHeight="1" x14ac:dyDescent="0.25">
      <c r="A2015" s="212">
        <f>IF(B2015&lt;&gt;"",MAX(A$1:A2014)+1,"")</f>
        <v>1823</v>
      </c>
      <c r="B2015" s="223" t="s">
        <v>1586</v>
      </c>
      <c r="C2015" s="210">
        <v>1972</v>
      </c>
      <c r="D2015" s="212" t="s">
        <v>1844</v>
      </c>
      <c r="E2015" s="210" t="s">
        <v>16</v>
      </c>
      <c r="F2015" s="210">
        <v>2</v>
      </c>
      <c r="G2015" s="210">
        <v>2</v>
      </c>
      <c r="H2015" s="211">
        <v>1315.13</v>
      </c>
      <c r="I2015" s="211">
        <v>0</v>
      </c>
      <c r="J2015" s="211">
        <v>774.4</v>
      </c>
      <c r="K2015" s="211">
        <f t="shared" si="638"/>
        <v>10359228.350000001</v>
      </c>
      <c r="L2015" s="211">
        <v>0</v>
      </c>
      <c r="M2015" s="211">
        <v>0</v>
      </c>
      <c r="N2015" s="211">
        <v>0</v>
      </c>
      <c r="O2015" s="211">
        <f>IFERROR(
  IF(LOOKUP(2,1/($R$16:$R2015&lt;&gt;""),$R$16:$R2015)="12.2026",
    VLOOKUP(LOOKUP(2,1/($B$16:$B2015&lt;&gt;""),$B$16:$B2015), [1]Лист1!$C$12:$D$1205, 2, 0),
  IF(LOOKUP(2,1/($R$16:$R2015&lt;&gt;""),$R$16:$R2015)="12.2027",
    VLOOKUP(LOOKUP(2,1/($B$16:$B2015&lt;&gt;""),$B$16:$B2015), [1]Лист1!$C$1209:$D$2016, 2, 0),
  IF(LOOKUP(2,1/($R$16:$R2015&lt;&gt;""),$R$16:$R2015)="12.2028",
    VLOOKUP(LOOKUP(2,1/($B$16:$B2015&lt;&gt;""),$B$16:$B2015), [1]Лист1!$C$2020:$D$2907, 2, 0),
  ""))), "")</f>
        <v>10359228.350000001</v>
      </c>
      <c r="P2015" s="211">
        <f t="shared" si="639"/>
        <v>7876.9614790933219</v>
      </c>
      <c r="Q2015" s="211">
        <v>9673</v>
      </c>
      <c r="R2015" s="218" t="s">
        <v>563</v>
      </c>
      <c r="S2015" s="38"/>
      <c r="T2015" s="20"/>
      <c r="U2015" s="20"/>
    </row>
    <row r="2016" spans="1:21" s="21" customFormat="1" ht="30" customHeight="1" x14ac:dyDescent="0.25">
      <c r="A2016" s="212">
        <f>IF(B2016&lt;&gt;"",MAX(A$1:A2015)+1,"")</f>
        <v>1824</v>
      </c>
      <c r="B2016" s="223" t="s">
        <v>1587</v>
      </c>
      <c r="C2016" s="210">
        <v>1969</v>
      </c>
      <c r="D2016" s="212" t="s">
        <v>1844</v>
      </c>
      <c r="E2016" s="210" t="s">
        <v>16</v>
      </c>
      <c r="F2016" s="210">
        <v>2</v>
      </c>
      <c r="G2016" s="210">
        <v>2</v>
      </c>
      <c r="H2016" s="211">
        <v>1136.5</v>
      </c>
      <c r="I2016" s="211">
        <v>0</v>
      </c>
      <c r="J2016" s="211">
        <v>534.9</v>
      </c>
      <c r="K2016" s="211">
        <f t="shared" si="638"/>
        <v>7045437.5</v>
      </c>
      <c r="L2016" s="211">
        <v>0</v>
      </c>
      <c r="M2016" s="211">
        <v>0</v>
      </c>
      <c r="N2016" s="211">
        <v>0</v>
      </c>
      <c r="O2016" s="211">
        <f>IFERROR(
  IF(LOOKUP(2,1/($R$16:$R2016&lt;&gt;""),$R$16:$R2016)="12.2026",
    VLOOKUP(LOOKUP(2,1/($B$16:$B2016&lt;&gt;""),$B$16:$B2016), [1]Лист1!$C$12:$D$1205, 2, 0),
  IF(LOOKUP(2,1/($R$16:$R2016&lt;&gt;""),$R$16:$R2016)="12.2027",
    VLOOKUP(LOOKUP(2,1/($B$16:$B2016&lt;&gt;""),$B$16:$B2016), [1]Лист1!$C$1209:$D$2016, 2, 0),
  IF(LOOKUP(2,1/($R$16:$R2016&lt;&gt;""),$R$16:$R2016)="12.2028",
    VLOOKUP(LOOKUP(2,1/($B$16:$B2016&lt;&gt;""),$B$16:$B2016), [1]Лист1!$C$2020:$D$2907, 2, 0),
  ""))), "")</f>
        <v>7045437.5</v>
      </c>
      <c r="P2016" s="211">
        <f t="shared" si="639"/>
        <v>6199.2410910690714</v>
      </c>
      <c r="Q2016" s="211">
        <v>9673</v>
      </c>
      <c r="R2016" s="218" t="s">
        <v>563</v>
      </c>
      <c r="S2016" s="38"/>
      <c r="T2016" s="20"/>
      <c r="U2016" s="20"/>
    </row>
    <row r="2017" spans="1:21" s="55" customFormat="1" ht="30" customHeight="1" x14ac:dyDescent="0.25">
      <c r="A2017" s="212">
        <f>IF(B2017&lt;&gt;"",MAX(A$1:A2016)+1,"")</f>
        <v>1825</v>
      </c>
      <c r="B2017" s="223" t="s">
        <v>1445</v>
      </c>
      <c r="C2017" s="210">
        <v>1963</v>
      </c>
      <c r="D2017" s="212" t="s">
        <v>1844</v>
      </c>
      <c r="E2017" s="210" t="s">
        <v>108</v>
      </c>
      <c r="F2017" s="210">
        <v>5</v>
      </c>
      <c r="G2017" s="210">
        <v>2</v>
      </c>
      <c r="H2017" s="211">
        <v>1722.4</v>
      </c>
      <c r="I2017" s="211">
        <v>0</v>
      </c>
      <c r="J2017" s="211">
        <v>1293.46</v>
      </c>
      <c r="K2017" s="211">
        <f t="shared" ref="K2017:K2019" si="642">SUM(L2017:O2017)</f>
        <v>22913.78</v>
      </c>
      <c r="L2017" s="211">
        <v>0</v>
      </c>
      <c r="M2017" s="211">
        <v>0</v>
      </c>
      <c r="N2017" s="211">
        <v>0</v>
      </c>
      <c r="O2017" s="211">
        <f>IFERROR(
  IF(LOOKUP(2,1/($R$16:$R2017&lt;&gt;""),$R$16:$R2017)="12.2026",
    VLOOKUP(LOOKUP(2,1/($B$16:$B2017&lt;&gt;""),$B$16:$B2017), [1]Лист1!$C$12:$D$1205, 2, 0),
  IF(LOOKUP(2,1/($R$16:$R2017&lt;&gt;""),$R$16:$R2017)="12.2027",
    VLOOKUP(LOOKUP(2,1/($B$16:$B2017&lt;&gt;""),$B$16:$B2017), [1]Лист1!$C$1209:$D$2016, 2, 0),
  IF(LOOKUP(2,1/($R$16:$R2017&lt;&gt;""),$R$16:$R2017)="12.2028",
    VLOOKUP(LOOKUP(2,1/($B$16:$B2017&lt;&gt;""),$B$16:$B2017), [1]Лист1!$C$2020:$D$2907, 2, 0),
  ""))), "")</f>
        <v>22913.78</v>
      </c>
      <c r="P2017" s="211">
        <f t="shared" ref="P2017:P2019" si="643">K2017/H2017</f>
        <v>13.303402229447281</v>
      </c>
      <c r="Q2017" s="211">
        <v>9673</v>
      </c>
      <c r="R2017" s="218" t="s">
        <v>564</v>
      </c>
      <c r="S2017" s="54"/>
      <c r="T2017" s="54"/>
      <c r="U2017" s="54"/>
    </row>
    <row r="2018" spans="1:21" s="21" customFormat="1" ht="30" customHeight="1" x14ac:dyDescent="0.25">
      <c r="A2018" s="285">
        <f>IF(B2018&lt;&gt;"",MAX(A$1:A2017)+1,"")</f>
        <v>1826</v>
      </c>
      <c r="B2018" s="283" t="s">
        <v>1447</v>
      </c>
      <c r="C2018" s="287">
        <v>1962</v>
      </c>
      <c r="D2018" s="285" t="s">
        <v>1844</v>
      </c>
      <c r="E2018" s="287" t="s">
        <v>108</v>
      </c>
      <c r="F2018" s="287">
        <v>5</v>
      </c>
      <c r="G2018" s="287">
        <v>2</v>
      </c>
      <c r="H2018" s="282">
        <v>1888.5</v>
      </c>
      <c r="I2018" s="282">
        <v>0</v>
      </c>
      <c r="J2018" s="282">
        <v>1519.32</v>
      </c>
      <c r="K2018" s="282">
        <f t="shared" si="642"/>
        <v>54840.27</v>
      </c>
      <c r="L2018" s="282">
        <v>0</v>
      </c>
      <c r="M2018" s="282">
        <v>0</v>
      </c>
      <c r="N2018" s="282">
        <v>0</v>
      </c>
      <c r="O2018" s="282">
        <f>IFERROR(
  IF(LOOKUP(2,1/($R$16:$R2018&lt;&gt;""),$R$16:$R2018)="12.2026",
    VLOOKUP(LOOKUP(2,1/($B$16:$B2018&lt;&gt;""),$B$16:$B2018), [1]Лист1!$C$12:$D$1205, 2, 0),
  IF(LOOKUP(2,1/($R$16:$R2018&lt;&gt;""),$R$16:$R2018)="12.2027",
    VLOOKUP(LOOKUP(2,1/($B$16:$B2018&lt;&gt;""),$B$16:$B2018), [1]Лист1!$C$1209:$D$2016, 2, 0),
  IF(LOOKUP(2,1/($R$16:$R2018&lt;&gt;""),$R$16:$R2018)="12.2028",
    VLOOKUP(LOOKUP(2,1/($B$16:$B2018&lt;&gt;""),$B$16:$B2018), [1]Лист1!$C$2020:$D$2907, 2, 0),
  ""))), "")</f>
        <v>54840.27</v>
      </c>
      <c r="P2018" s="282">
        <f t="shared" si="643"/>
        <v>29.039062748212867</v>
      </c>
      <c r="Q2018" s="282">
        <v>9673</v>
      </c>
      <c r="R2018" s="294" t="s">
        <v>564</v>
      </c>
      <c r="S2018" s="38"/>
      <c r="T2018" s="20"/>
      <c r="U2018" s="20"/>
    </row>
    <row r="2019" spans="1:21" s="21" customFormat="1" ht="30" customHeight="1" x14ac:dyDescent="0.25">
      <c r="A2019" s="212">
        <f>IF(B2019&lt;&gt;"",MAX(A$1:A2018)+1,"")</f>
        <v>1827</v>
      </c>
      <c r="B2019" s="223" t="s">
        <v>516</v>
      </c>
      <c r="C2019" s="210">
        <v>1956</v>
      </c>
      <c r="D2019" s="212" t="s">
        <v>1844</v>
      </c>
      <c r="E2019" s="210" t="s">
        <v>16</v>
      </c>
      <c r="F2019" s="210">
        <v>7</v>
      </c>
      <c r="G2019" s="210">
        <v>4</v>
      </c>
      <c r="H2019" s="211">
        <v>3694.97</v>
      </c>
      <c r="I2019" s="211">
        <v>0</v>
      </c>
      <c r="J2019" s="211">
        <v>2854.32</v>
      </c>
      <c r="K2019" s="211">
        <f t="shared" si="642"/>
        <v>16289393.149999999</v>
      </c>
      <c r="L2019" s="211">
        <v>0</v>
      </c>
      <c r="M2019" s="211">
        <v>0</v>
      </c>
      <c r="N2019" s="211">
        <v>0</v>
      </c>
      <c r="O2019" s="211">
        <f>IFERROR(
  IF(LOOKUP(2,1/($R$16:$R2019&lt;&gt;""),$R$16:$R2019)="12.2026",
    VLOOKUP(LOOKUP(2,1/($B$16:$B2019&lt;&gt;""),$B$16:$B2019), [1]Лист1!$C$12:$D$1205, 2, 0),
  IF(LOOKUP(2,1/($R$16:$R2019&lt;&gt;""),$R$16:$R2019)="12.2027",
    VLOOKUP(LOOKUP(2,1/($B$16:$B2019&lt;&gt;""),$B$16:$B2019), [1]Лист1!$C$1209:$D$2016, 2, 0),
  IF(LOOKUP(2,1/($R$16:$R2019&lt;&gt;""),$R$16:$R2019)="12.2028",
    VLOOKUP(LOOKUP(2,1/($B$16:$B2019&lt;&gt;""),$B$16:$B2019), [1]Лист1!$C$2020:$D$2907, 2, 0),
  ""))), "")</f>
        <v>16289393.149999999</v>
      </c>
      <c r="P2019" s="211">
        <f t="shared" si="643"/>
        <v>4408.5319095960185</v>
      </c>
      <c r="Q2019" s="211">
        <v>9673</v>
      </c>
      <c r="R2019" s="218" t="s">
        <v>564</v>
      </c>
      <c r="S2019" s="38"/>
      <c r="T2019" s="20"/>
      <c r="U2019" s="20"/>
    </row>
    <row r="2020" spans="1:21" s="21" customFormat="1" ht="30" customHeight="1" x14ac:dyDescent="0.25">
      <c r="A2020" s="212">
        <f>IF(B2020&lt;&gt;"",MAX(A$1:A2019)+1,"")</f>
        <v>1828</v>
      </c>
      <c r="B2020" s="223" t="s">
        <v>2439</v>
      </c>
      <c r="C2020" s="210">
        <v>1965</v>
      </c>
      <c r="D2020" s="212" t="s">
        <v>1844</v>
      </c>
      <c r="E2020" s="210" t="s">
        <v>108</v>
      </c>
      <c r="F2020" s="210">
        <v>5</v>
      </c>
      <c r="G2020" s="210">
        <v>4</v>
      </c>
      <c r="H2020" s="211">
        <v>4209</v>
      </c>
      <c r="I2020" s="211">
        <v>0</v>
      </c>
      <c r="J2020" s="211">
        <v>3655</v>
      </c>
      <c r="K2020" s="211">
        <f t="shared" si="638"/>
        <v>27734867.329999998</v>
      </c>
      <c r="L2020" s="211">
        <v>0</v>
      </c>
      <c r="M2020" s="211">
        <v>0</v>
      </c>
      <c r="N2020" s="211">
        <v>0</v>
      </c>
      <c r="O2020" s="211">
        <f>IFERROR(
  IF(LOOKUP(2,1/($R$16:$R2020&lt;&gt;""),$R$16:$R2020)="12.2026",
    VLOOKUP(LOOKUP(2,1/($B$16:$B2020&lt;&gt;""),$B$16:$B2020), [1]Лист1!$C$12:$D$1205, 2, 0),
  IF(LOOKUP(2,1/($R$16:$R2020&lt;&gt;""),$R$16:$R2020)="12.2027",
    VLOOKUP(LOOKUP(2,1/($B$16:$B2020&lt;&gt;""),$B$16:$B2020), [1]Лист1!$C$1209:$D$2016, 2, 0),
  IF(LOOKUP(2,1/($R$16:$R2020&lt;&gt;""),$R$16:$R2020)="12.2028",
    VLOOKUP(LOOKUP(2,1/($B$16:$B2020&lt;&gt;""),$B$16:$B2020), [1]Лист1!$C$2020:$D$2907, 2, 0),
  ""))), "")</f>
        <v>27734867.329999998</v>
      </c>
      <c r="P2020" s="211">
        <f t="shared" si="639"/>
        <v>6589.4196555001181</v>
      </c>
      <c r="Q2020" s="237">
        <v>9673</v>
      </c>
      <c r="R2020" s="218" t="s">
        <v>565</v>
      </c>
      <c r="S2020" s="38"/>
      <c r="T2020" s="20"/>
      <c r="U2020" s="20"/>
    </row>
    <row r="2021" spans="1:21" ht="30" customHeight="1" x14ac:dyDescent="0.25">
      <c r="A2021" s="212">
        <f>IF(B2021&lt;&gt;"",MAX(A$1:A2020)+1,"")</f>
        <v>1829</v>
      </c>
      <c r="B2021" s="223" t="s">
        <v>2625</v>
      </c>
      <c r="C2021" s="210">
        <v>1986</v>
      </c>
      <c r="D2021" s="212" t="s">
        <v>1844</v>
      </c>
      <c r="E2021" s="210" t="s">
        <v>108</v>
      </c>
      <c r="F2021" s="210">
        <v>5</v>
      </c>
      <c r="G2021" s="210">
        <v>8</v>
      </c>
      <c r="H2021" s="211">
        <v>8168.6</v>
      </c>
      <c r="I2021" s="211">
        <v>0</v>
      </c>
      <c r="J2021" s="211">
        <v>6043.9</v>
      </c>
      <c r="K2021" s="211">
        <f t="shared" si="638"/>
        <v>3735000</v>
      </c>
      <c r="L2021" s="211">
        <v>0</v>
      </c>
      <c r="M2021" s="211">
        <v>0</v>
      </c>
      <c r="N2021" s="211">
        <v>0</v>
      </c>
      <c r="O2021" s="211">
        <f>IFERROR(
  IF(LOOKUP(2,1/($R$16:$R2021&lt;&gt;""),$R$16:$R2021)="12.2026",
    VLOOKUP(LOOKUP(2,1/($B$16:$B2021&lt;&gt;""),$B$16:$B2021), [1]Лист1!$C$12:$D$1205, 2, 0),
  IF(LOOKUP(2,1/($R$16:$R2021&lt;&gt;""),$R$16:$R2021)="12.2027",
    VLOOKUP(LOOKUP(2,1/($B$16:$B2021&lt;&gt;""),$B$16:$B2021), [1]Лист1!$C$1209:$D$2016, 2, 0),
  IF(LOOKUP(2,1/($R$16:$R2021&lt;&gt;""),$R$16:$R2021)="12.2028",
    VLOOKUP(LOOKUP(2,1/($B$16:$B2021&lt;&gt;""),$B$16:$B2021), [1]Лист1!$C$2020:$D$2907, 2, 0),
  ""))), "")</f>
        <v>3735000</v>
      </c>
      <c r="P2021" s="211">
        <f t="shared" si="639"/>
        <v>457.23869451313567</v>
      </c>
      <c r="Q2021" s="211">
        <v>9673</v>
      </c>
      <c r="R2021" s="218" t="s">
        <v>564</v>
      </c>
      <c r="S2021" s="49"/>
      <c r="T2021" s="49"/>
      <c r="U2021" s="49"/>
    </row>
    <row r="2022" spans="1:21" ht="30" customHeight="1" x14ac:dyDescent="0.25">
      <c r="A2022" s="212">
        <f>IF(B2022&lt;&gt;"",MAX(A$1:A2021)+1,"")</f>
        <v>1830</v>
      </c>
      <c r="B2022" s="223" t="s">
        <v>1268</v>
      </c>
      <c r="C2022" s="210">
        <v>1934</v>
      </c>
      <c r="D2022" s="212" t="s">
        <v>1844</v>
      </c>
      <c r="E2022" s="210" t="s">
        <v>16</v>
      </c>
      <c r="F2022" s="210">
        <v>3</v>
      </c>
      <c r="G2022" s="210">
        <v>4</v>
      </c>
      <c r="H2022" s="211">
        <v>1869.21</v>
      </c>
      <c r="I2022" s="211">
        <v>0</v>
      </c>
      <c r="J2022" s="211">
        <v>1126.3399999999999</v>
      </c>
      <c r="K2022" s="211">
        <f t="shared" si="638"/>
        <v>6517225.6900000004</v>
      </c>
      <c r="L2022" s="211">
        <v>0</v>
      </c>
      <c r="M2022" s="211">
        <v>0</v>
      </c>
      <c r="N2022" s="211">
        <v>0</v>
      </c>
      <c r="O2022" s="211">
        <f>IFERROR(
  IF(LOOKUP(2,1/($R$16:$R2022&lt;&gt;""),$R$16:$R2022)="12.2026",
    VLOOKUP(LOOKUP(2,1/($B$16:$B2022&lt;&gt;""),$B$16:$B2022), [1]Лист1!$C$12:$D$1205, 2, 0),
  IF(LOOKUP(2,1/($R$16:$R2022&lt;&gt;""),$R$16:$R2022)="12.2027",
    VLOOKUP(LOOKUP(2,1/($B$16:$B2022&lt;&gt;""),$B$16:$B2022), [1]Лист1!$C$1209:$D$2016, 2, 0),
  IF(LOOKUP(2,1/($R$16:$R2022&lt;&gt;""),$R$16:$R2022)="12.2028",
    VLOOKUP(LOOKUP(2,1/($B$16:$B2022&lt;&gt;""),$B$16:$B2022), [1]Лист1!$C$2020:$D$2907, 2, 0),
  ""))), "")</f>
        <v>6517225.6900000004</v>
      </c>
      <c r="P2022" s="211">
        <f t="shared" si="639"/>
        <v>3486.6203850824681</v>
      </c>
      <c r="Q2022" s="211">
        <v>9673</v>
      </c>
      <c r="R2022" s="218" t="s">
        <v>565</v>
      </c>
      <c r="S2022" s="49"/>
      <c r="T2022" s="49"/>
      <c r="U2022" s="49"/>
    </row>
    <row r="2023" spans="1:21" ht="30" customHeight="1" x14ac:dyDescent="0.25">
      <c r="A2023" s="212">
        <f>IF(B2023&lt;&gt;"",MAX(A$1:A2022)+1,"")</f>
        <v>1831</v>
      </c>
      <c r="B2023" s="223" t="s">
        <v>1446</v>
      </c>
      <c r="C2023" s="210">
        <v>1962</v>
      </c>
      <c r="D2023" s="212" t="s">
        <v>1844</v>
      </c>
      <c r="E2023" s="210" t="s">
        <v>18</v>
      </c>
      <c r="F2023" s="210">
        <v>5</v>
      </c>
      <c r="G2023" s="210">
        <v>3</v>
      </c>
      <c r="H2023" s="211">
        <v>3977.54</v>
      </c>
      <c r="I2023" s="211">
        <v>1100</v>
      </c>
      <c r="J2023" s="211">
        <v>2092.9</v>
      </c>
      <c r="K2023" s="211">
        <f t="shared" si="638"/>
        <v>33733.230000000003</v>
      </c>
      <c r="L2023" s="211">
        <v>0</v>
      </c>
      <c r="M2023" s="211">
        <v>0</v>
      </c>
      <c r="N2023" s="211">
        <v>0</v>
      </c>
      <c r="O2023" s="211">
        <f>IFERROR(
  IF(LOOKUP(2,1/($R$16:$R2023&lt;&gt;""),$R$16:$R2023)="12.2026",
    VLOOKUP(LOOKUP(2,1/($B$16:$B2023&lt;&gt;""),$B$16:$B2023), [1]Лист1!$C$12:$D$1205, 2, 0),
  IF(LOOKUP(2,1/($R$16:$R2023&lt;&gt;""),$R$16:$R2023)="12.2027",
    VLOOKUP(LOOKUP(2,1/($B$16:$B2023&lt;&gt;""),$B$16:$B2023), [1]Лист1!$C$1209:$D$2016, 2, 0),
  IF(LOOKUP(2,1/($R$16:$R2023&lt;&gt;""),$R$16:$R2023)="12.2028",
    VLOOKUP(LOOKUP(2,1/($B$16:$B2023&lt;&gt;""),$B$16:$B2023), [1]Лист1!$C$2020:$D$2907, 2, 0),
  ""))), "")</f>
        <v>33733.230000000003</v>
      </c>
      <c r="P2023" s="211">
        <f t="shared" si="639"/>
        <v>8.480927910215863</v>
      </c>
      <c r="Q2023" s="211">
        <v>9673</v>
      </c>
      <c r="R2023" s="218" t="s">
        <v>564</v>
      </c>
      <c r="S2023" s="49"/>
      <c r="T2023" s="49"/>
      <c r="U2023" s="49"/>
    </row>
    <row r="2024" spans="1:21" ht="30" customHeight="1" x14ac:dyDescent="0.25">
      <c r="A2024" s="212">
        <f>IF(B2024&lt;&gt;"",MAX(A$1:A2023)+1,"")</f>
        <v>1832</v>
      </c>
      <c r="B2024" s="223" t="s">
        <v>300</v>
      </c>
      <c r="C2024" s="210">
        <v>1964</v>
      </c>
      <c r="D2024" s="212" t="s">
        <v>1844</v>
      </c>
      <c r="E2024" s="210" t="s">
        <v>16</v>
      </c>
      <c r="F2024" s="210">
        <v>5</v>
      </c>
      <c r="G2024" s="210">
        <v>2</v>
      </c>
      <c r="H2024" s="211">
        <v>2631.1</v>
      </c>
      <c r="I2024" s="211">
        <v>383</v>
      </c>
      <c r="J2024" s="211">
        <v>1268.72</v>
      </c>
      <c r="K2024" s="211">
        <f t="shared" si="638"/>
        <v>69262.97</v>
      </c>
      <c r="L2024" s="211">
        <v>0</v>
      </c>
      <c r="M2024" s="211">
        <v>0</v>
      </c>
      <c r="N2024" s="211">
        <v>0</v>
      </c>
      <c r="O2024" s="211">
        <f>IFERROR(
  IF(LOOKUP(2,1/($R$16:$R2024&lt;&gt;""),$R$16:$R2024)="12.2026",
    VLOOKUP(LOOKUP(2,1/($B$16:$B2024&lt;&gt;""),$B$16:$B2024), [1]Лист1!$C$12:$D$1205, 2, 0),
  IF(LOOKUP(2,1/($R$16:$R2024&lt;&gt;""),$R$16:$R2024)="12.2027",
    VLOOKUP(LOOKUP(2,1/($B$16:$B2024&lt;&gt;""),$B$16:$B2024), [1]Лист1!$C$1209:$D$2016, 2, 0),
  IF(LOOKUP(2,1/($R$16:$R2024&lt;&gt;""),$R$16:$R2024)="12.2028",
    VLOOKUP(LOOKUP(2,1/($B$16:$B2024&lt;&gt;""),$B$16:$B2024), [1]Лист1!$C$2020:$D$2907, 2, 0),
  ""))), "")</f>
        <v>69262.97</v>
      </c>
      <c r="P2024" s="211">
        <f t="shared" si="639"/>
        <v>26.324719698985216</v>
      </c>
      <c r="Q2024" s="211">
        <v>9673</v>
      </c>
      <c r="R2024" s="218" t="s">
        <v>564</v>
      </c>
      <c r="S2024" s="49"/>
      <c r="T2024" s="49"/>
      <c r="U2024" s="49"/>
    </row>
    <row r="2025" spans="1:21" s="21" customFormat="1" ht="30" customHeight="1" x14ac:dyDescent="0.25">
      <c r="A2025" s="212">
        <f>IF(B2025&lt;&gt;"",MAX(A$1:A2024)+1,"")</f>
        <v>1833</v>
      </c>
      <c r="B2025" s="223" t="s">
        <v>301</v>
      </c>
      <c r="C2025" s="210">
        <v>1962</v>
      </c>
      <c r="D2025" s="212" t="s">
        <v>1844</v>
      </c>
      <c r="E2025" s="210" t="s">
        <v>18</v>
      </c>
      <c r="F2025" s="210">
        <v>5</v>
      </c>
      <c r="G2025" s="210">
        <v>3</v>
      </c>
      <c r="H2025" s="211">
        <v>3985.04</v>
      </c>
      <c r="I2025" s="211">
        <v>452.58</v>
      </c>
      <c r="J2025" s="211">
        <v>2030.68</v>
      </c>
      <c r="K2025" s="211">
        <f t="shared" si="638"/>
        <v>100157.03</v>
      </c>
      <c r="L2025" s="211">
        <v>0</v>
      </c>
      <c r="M2025" s="211">
        <v>0</v>
      </c>
      <c r="N2025" s="211">
        <v>0</v>
      </c>
      <c r="O2025" s="211">
        <f>IFERROR(
  IF(LOOKUP(2,1/($R$16:$R2025&lt;&gt;""),$R$16:$R2025)="12.2026",
    VLOOKUP(LOOKUP(2,1/($B$16:$B2025&lt;&gt;""),$B$16:$B2025), [1]Лист1!$C$12:$D$1205, 2, 0),
  IF(LOOKUP(2,1/($R$16:$R2025&lt;&gt;""),$R$16:$R2025)="12.2027",
    VLOOKUP(LOOKUP(2,1/($B$16:$B2025&lt;&gt;""),$B$16:$B2025), [1]Лист1!$C$1209:$D$2016, 2, 0),
  IF(LOOKUP(2,1/($R$16:$R2025&lt;&gt;""),$R$16:$R2025)="12.2028",
    VLOOKUP(LOOKUP(2,1/($B$16:$B2025&lt;&gt;""),$B$16:$B2025), [1]Лист1!$C$2020:$D$2907, 2, 0),
  ""))), "")</f>
        <v>100157.03</v>
      </c>
      <c r="P2025" s="211">
        <f t="shared" si="639"/>
        <v>25.133255876979906</v>
      </c>
      <c r="Q2025" s="211">
        <v>9673</v>
      </c>
      <c r="R2025" s="218" t="s">
        <v>564</v>
      </c>
      <c r="S2025" s="38"/>
      <c r="T2025" s="20"/>
      <c r="U2025" s="20"/>
    </row>
    <row r="2026" spans="1:21" s="21" customFormat="1" ht="30" customHeight="1" x14ac:dyDescent="0.25">
      <c r="A2026" s="212">
        <f>IF(B2026&lt;&gt;"",MAX(A$1:A2025)+1,"")</f>
        <v>1834</v>
      </c>
      <c r="B2026" s="223" t="s">
        <v>2659</v>
      </c>
      <c r="C2026" s="210">
        <v>1968</v>
      </c>
      <c r="D2026" s="212" t="s">
        <v>1844</v>
      </c>
      <c r="E2026" s="210" t="s">
        <v>16</v>
      </c>
      <c r="F2026" s="210">
        <v>9</v>
      </c>
      <c r="G2026" s="210">
        <v>1</v>
      </c>
      <c r="H2026" s="211">
        <v>2415.1799999999998</v>
      </c>
      <c r="I2026" s="211">
        <v>279.39999999999998</v>
      </c>
      <c r="J2026" s="211">
        <v>1891.43</v>
      </c>
      <c r="K2026" s="211">
        <f t="shared" si="638"/>
        <v>49596.74</v>
      </c>
      <c r="L2026" s="211">
        <v>0</v>
      </c>
      <c r="M2026" s="211">
        <v>0</v>
      </c>
      <c r="N2026" s="211">
        <v>0</v>
      </c>
      <c r="O2026" s="211">
        <f>IFERROR(
  IF(LOOKUP(2,1/($R$16:$R2026&lt;&gt;""),$R$16:$R2026)="12.2026",
    VLOOKUP(LOOKUP(2,1/($B$16:$B2026&lt;&gt;""),$B$16:$B2026), [1]Лист1!$C$12:$D$1205, 2, 0),
  IF(LOOKUP(2,1/($R$16:$R2026&lt;&gt;""),$R$16:$R2026)="12.2027",
    VLOOKUP(LOOKUP(2,1/($B$16:$B2026&lt;&gt;""),$B$16:$B2026), [1]Лист1!$C$1209:$D$2016, 2, 0),
  IF(LOOKUP(2,1/($R$16:$R2026&lt;&gt;""),$R$16:$R2026)="12.2028",
    VLOOKUP(LOOKUP(2,1/($B$16:$B2026&lt;&gt;""),$B$16:$B2026), [1]Лист1!$C$2020:$D$2907, 2, 0),
  ""))), "")</f>
        <v>49596.74</v>
      </c>
      <c r="P2026" s="211">
        <f t="shared" si="639"/>
        <v>20.535421790508369</v>
      </c>
      <c r="Q2026" s="211">
        <v>9673</v>
      </c>
      <c r="R2026" s="218" t="s">
        <v>564</v>
      </c>
      <c r="S2026" s="38"/>
      <c r="T2026" s="20"/>
      <c r="U2026" s="20"/>
    </row>
    <row r="2027" spans="1:21" s="21" customFormat="1" ht="30" customHeight="1" x14ac:dyDescent="0.25">
      <c r="A2027" s="212">
        <f>IF(B2027&lt;&gt;"",MAX(A$1:A2026)+1,"")</f>
        <v>1835</v>
      </c>
      <c r="B2027" s="223" t="s">
        <v>512</v>
      </c>
      <c r="C2027" s="210">
        <v>1969</v>
      </c>
      <c r="D2027" s="212" t="s">
        <v>1844</v>
      </c>
      <c r="E2027" s="210" t="s">
        <v>16</v>
      </c>
      <c r="F2027" s="210">
        <v>9</v>
      </c>
      <c r="G2027" s="210">
        <v>1</v>
      </c>
      <c r="H2027" s="211">
        <v>2491.7199999999998</v>
      </c>
      <c r="I2027" s="211">
        <v>0</v>
      </c>
      <c r="J2027" s="211">
        <v>2491.7199999999998</v>
      </c>
      <c r="K2027" s="211">
        <f t="shared" si="638"/>
        <v>19889469.399999999</v>
      </c>
      <c r="L2027" s="211">
        <v>0</v>
      </c>
      <c r="M2027" s="211">
        <v>0</v>
      </c>
      <c r="N2027" s="211">
        <v>0</v>
      </c>
      <c r="O2027" s="211">
        <f>IFERROR(
  IF(LOOKUP(2,1/($R$16:$R2027&lt;&gt;""),$R$16:$R2027)="12.2026",
    VLOOKUP(LOOKUP(2,1/($B$16:$B2027&lt;&gt;""),$B$16:$B2027), [1]Лист1!$C$12:$D$1205, 2, 0),
  IF(LOOKUP(2,1/($R$16:$R2027&lt;&gt;""),$R$16:$R2027)="12.2027",
    VLOOKUP(LOOKUP(2,1/($B$16:$B2027&lt;&gt;""),$B$16:$B2027), [1]Лист1!$C$1209:$D$2016, 2, 0),
  IF(LOOKUP(2,1/($R$16:$R2027&lt;&gt;""),$R$16:$R2027)="12.2028",
    VLOOKUP(LOOKUP(2,1/($B$16:$B2027&lt;&gt;""),$B$16:$B2027), [1]Лист1!$C$2020:$D$2907, 2, 0),
  ""))), "")</f>
        <v>19889469.399999999</v>
      </c>
      <c r="P2027" s="211">
        <f t="shared" si="639"/>
        <v>7982.2248888318109</v>
      </c>
      <c r="Q2027" s="211">
        <v>9673</v>
      </c>
      <c r="R2027" s="218" t="s">
        <v>563</v>
      </c>
      <c r="S2027" s="38"/>
      <c r="T2027" s="20"/>
      <c r="U2027" s="20"/>
    </row>
    <row r="2028" spans="1:21" s="21" customFormat="1" ht="30" customHeight="1" x14ac:dyDescent="0.25">
      <c r="A2028" s="309">
        <f>IF(B2028&lt;&gt;"",MAX(A$1:A2027)+1,"")</f>
        <v>1836</v>
      </c>
      <c r="B2028" s="317" t="s">
        <v>1588</v>
      </c>
      <c r="C2028" s="307">
        <v>1970</v>
      </c>
      <c r="D2028" s="309" t="s">
        <v>1844</v>
      </c>
      <c r="E2028" s="307" t="s">
        <v>16</v>
      </c>
      <c r="F2028" s="307">
        <v>9</v>
      </c>
      <c r="G2028" s="307">
        <v>1</v>
      </c>
      <c r="H2028" s="311">
        <v>2404</v>
      </c>
      <c r="I2028" s="311">
        <v>360.3</v>
      </c>
      <c r="J2028" s="311">
        <v>1135.4000000000001</v>
      </c>
      <c r="K2028" s="211">
        <f t="shared" ref="K2028" si="644">SUM(L2028:O2028)</f>
        <v>3542184</v>
      </c>
      <c r="L2028" s="211">
        <v>0</v>
      </c>
      <c r="M2028" s="211">
        <v>0</v>
      </c>
      <c r="N2028" s="211">
        <v>0</v>
      </c>
      <c r="O2028" s="211">
        <f>IFERROR(
  IF(LOOKUP(2,1/($R$16:$R2028&lt;&gt;""),$R$16:$R2028)="12.2026",
    VLOOKUP(LOOKUP(2,1/($B$16:$B2028&lt;&gt;""),$B$16:$B2028), [1]Лист1!$C$12:$D$1205, 2, 0),
  IF(LOOKUP(2,1/($R$16:$R2028&lt;&gt;""),$R$16:$R2028)="12.2027",
    VLOOKUP(LOOKUP(2,1/($B$16:$B2028&lt;&gt;""),$B$16:$B2028), [1]Лист1!$C$1209:$D$2016, 2, 0),
  IF(LOOKUP(2,1/($R$16:$R2028&lt;&gt;""),$R$16:$R2028)="12.2028",
    VLOOKUP(LOOKUP(2,1/($B$16:$B2028&lt;&gt;""),$B$16:$B2028), [1]Лист1!$C$2020:$D$2907, 2, 0),
  ""))), "")</f>
        <v>3542184</v>
      </c>
      <c r="P2028" s="211">
        <f t="shared" ref="P2028" si="645">K2028/H2028</f>
        <v>1473.4542429284527</v>
      </c>
      <c r="Q2028" s="211">
        <v>9673</v>
      </c>
      <c r="R2028" s="218" t="s">
        <v>564</v>
      </c>
      <c r="S2028" s="38"/>
      <c r="T2028" s="20"/>
      <c r="U2028" s="20"/>
    </row>
    <row r="2029" spans="1:21" s="21" customFormat="1" ht="30" customHeight="1" x14ac:dyDescent="0.25">
      <c r="A2029" s="310"/>
      <c r="B2029" s="318"/>
      <c r="C2029" s="308"/>
      <c r="D2029" s="310"/>
      <c r="E2029" s="308"/>
      <c r="F2029" s="308"/>
      <c r="G2029" s="308"/>
      <c r="H2029" s="312"/>
      <c r="I2029" s="312"/>
      <c r="J2029" s="312"/>
      <c r="K2029" s="211">
        <f t="shared" si="638"/>
        <v>17417380</v>
      </c>
      <c r="L2029" s="211">
        <v>0</v>
      </c>
      <c r="M2029" s="211">
        <v>0</v>
      </c>
      <c r="N2029" s="211">
        <v>0</v>
      </c>
      <c r="O2029" s="211">
        <f>IFERROR(
  IF(LOOKUP(2,1/($R$16:$R2029&lt;&gt;""),$R$16:$R2029)="12.2026",
    VLOOKUP(LOOKUP(2,1/($B$16:$B2029&lt;&gt;""),$B$16:$B2029), [1]Лист1!$C$12:$D$1205, 2, 0),
  IF(LOOKUP(2,1/($R$16:$R2029&lt;&gt;""),$R$16:$R2029)="12.2027",
    VLOOKUP(LOOKUP(2,1/($B$16:$B2029&lt;&gt;""),$B$16:$B2029), [1]Лист1!$C$1209:$D$2016, 2, 0),
  IF(LOOKUP(2,1/($R$16:$R2029&lt;&gt;""),$R$16:$R2029)="12.2028",
    VLOOKUP(LOOKUP(2,1/($B$16:$B2029&lt;&gt;""),$B$16:$B2029), [1]Лист1!$C$2020:$D$2907, 2, 0),
  ""))), "")</f>
        <v>17417380</v>
      </c>
      <c r="P2029" s="211">
        <f>K2029/H2028</f>
        <v>7245.1663893510813</v>
      </c>
      <c r="Q2029" s="211">
        <v>9673</v>
      </c>
      <c r="R2029" s="218" t="s">
        <v>563</v>
      </c>
      <c r="S2029" s="38"/>
      <c r="T2029" s="20"/>
      <c r="U2029" s="20"/>
    </row>
    <row r="2030" spans="1:21" ht="30" customHeight="1" x14ac:dyDescent="0.25">
      <c r="A2030" s="212">
        <f>IF(B2030&lt;&gt;"",MAX(A$1:A2029)+1,"")</f>
        <v>1837</v>
      </c>
      <c r="B2030" s="223" t="s">
        <v>1589</v>
      </c>
      <c r="C2030" s="210">
        <v>1969</v>
      </c>
      <c r="D2030" s="212" t="s">
        <v>1844</v>
      </c>
      <c r="E2030" s="210" t="s">
        <v>16</v>
      </c>
      <c r="F2030" s="210">
        <v>5</v>
      </c>
      <c r="G2030" s="210">
        <v>6</v>
      </c>
      <c r="H2030" s="211">
        <v>5740</v>
      </c>
      <c r="I2030" s="211">
        <v>226.1</v>
      </c>
      <c r="J2030" s="211">
        <v>4161.26</v>
      </c>
      <c r="K2030" s="211">
        <f t="shared" si="638"/>
        <v>40261460</v>
      </c>
      <c r="L2030" s="211">
        <v>0</v>
      </c>
      <c r="M2030" s="211">
        <v>0</v>
      </c>
      <c r="N2030" s="211">
        <v>0</v>
      </c>
      <c r="O2030" s="211">
        <f>IFERROR(
  IF(LOOKUP(2,1/($R$16:$R2030&lt;&gt;""),$R$16:$R2030)="12.2026",
    VLOOKUP(LOOKUP(2,1/($B$16:$B2030&lt;&gt;""),$B$16:$B2030), [1]Лист1!$C$12:$D$1205, 2, 0),
  IF(LOOKUP(2,1/($R$16:$R2030&lt;&gt;""),$R$16:$R2030)="12.2027",
    VLOOKUP(LOOKUP(2,1/($B$16:$B2030&lt;&gt;""),$B$16:$B2030), [1]Лист1!$C$1209:$D$2016, 2, 0),
  IF(LOOKUP(2,1/($R$16:$R2030&lt;&gt;""),$R$16:$R2030)="12.2028",
    VLOOKUP(LOOKUP(2,1/($B$16:$B2030&lt;&gt;""),$B$16:$B2030), [1]Лист1!$C$2020:$D$2907, 2, 0),
  ""))), "")</f>
        <v>40261460</v>
      </c>
      <c r="P2030" s="211">
        <f t="shared" si="639"/>
        <v>7014.1916376306617</v>
      </c>
      <c r="Q2030" s="211">
        <v>9673</v>
      </c>
      <c r="R2030" s="218" t="s">
        <v>563</v>
      </c>
    </row>
    <row r="2031" spans="1:21" ht="30" customHeight="1" x14ac:dyDescent="0.25">
      <c r="A2031" s="212">
        <f>IF(B2031&lt;&gt;"",MAX(A$1:A2030)+1,"")</f>
        <v>1838</v>
      </c>
      <c r="B2031" s="223" t="s">
        <v>1590</v>
      </c>
      <c r="C2031" s="210">
        <v>1969</v>
      </c>
      <c r="D2031" s="212" t="s">
        <v>1844</v>
      </c>
      <c r="E2031" s="210" t="s">
        <v>16</v>
      </c>
      <c r="F2031" s="210">
        <v>5</v>
      </c>
      <c r="G2031" s="210">
        <v>4</v>
      </c>
      <c r="H2031" s="211">
        <v>5492</v>
      </c>
      <c r="I2031" s="211">
        <v>0</v>
      </c>
      <c r="J2031" s="211">
        <v>2237.4</v>
      </c>
      <c r="K2031" s="211">
        <f t="shared" si="638"/>
        <v>43074490</v>
      </c>
      <c r="L2031" s="211">
        <v>0</v>
      </c>
      <c r="M2031" s="211">
        <v>0</v>
      </c>
      <c r="N2031" s="211">
        <v>0</v>
      </c>
      <c r="O2031" s="211">
        <f>IFERROR(
  IF(LOOKUP(2,1/($R$16:$R2031&lt;&gt;""),$R$16:$R2031)="12.2026",
    VLOOKUP(LOOKUP(2,1/($B$16:$B2031&lt;&gt;""),$B$16:$B2031), [1]Лист1!$C$12:$D$1205, 2, 0),
  IF(LOOKUP(2,1/($R$16:$R2031&lt;&gt;""),$R$16:$R2031)="12.2027",
    VLOOKUP(LOOKUP(2,1/($B$16:$B2031&lt;&gt;""),$B$16:$B2031), [1]Лист1!$C$1209:$D$2016, 2, 0),
  IF(LOOKUP(2,1/($R$16:$R2031&lt;&gt;""),$R$16:$R2031)="12.2028",
    VLOOKUP(LOOKUP(2,1/($B$16:$B2031&lt;&gt;""),$B$16:$B2031), [1]Лист1!$C$2020:$D$2907, 2, 0),
  ""))), "")</f>
        <v>43074490</v>
      </c>
      <c r="P2031" s="211">
        <f t="shared" si="639"/>
        <v>7843.1336489439182</v>
      </c>
      <c r="Q2031" s="211">
        <v>9673</v>
      </c>
      <c r="R2031" s="218" t="s">
        <v>563</v>
      </c>
      <c r="S2031" s="49"/>
      <c r="T2031" s="49"/>
      <c r="U2031" s="49"/>
    </row>
    <row r="2032" spans="1:21" s="21" customFormat="1" ht="30" customHeight="1" x14ac:dyDescent="0.25">
      <c r="A2032" s="212">
        <f>IF(B2032&lt;&gt;"",MAX(A$1:A2031)+1,"")</f>
        <v>1839</v>
      </c>
      <c r="B2032" s="223" t="s">
        <v>1591</v>
      </c>
      <c r="C2032" s="210">
        <v>1972</v>
      </c>
      <c r="D2032" s="212" t="s">
        <v>1844</v>
      </c>
      <c r="E2032" s="210" t="s">
        <v>16</v>
      </c>
      <c r="F2032" s="210">
        <v>5</v>
      </c>
      <c r="G2032" s="210">
        <v>4</v>
      </c>
      <c r="H2032" s="211">
        <v>5428.35</v>
      </c>
      <c r="I2032" s="211">
        <v>0</v>
      </c>
      <c r="J2032" s="211">
        <v>2280.5</v>
      </c>
      <c r="K2032" s="211">
        <f t="shared" si="638"/>
        <v>42352998.25</v>
      </c>
      <c r="L2032" s="211">
        <v>0</v>
      </c>
      <c r="M2032" s="211">
        <v>0</v>
      </c>
      <c r="N2032" s="211">
        <v>0</v>
      </c>
      <c r="O2032" s="211">
        <f>IFERROR(
  IF(LOOKUP(2,1/($R$16:$R2032&lt;&gt;""),$R$16:$R2032)="12.2026",
    VLOOKUP(LOOKUP(2,1/($B$16:$B2032&lt;&gt;""),$B$16:$B2032), [1]Лист1!$C$12:$D$1205, 2, 0),
  IF(LOOKUP(2,1/($R$16:$R2032&lt;&gt;""),$R$16:$R2032)="12.2027",
    VLOOKUP(LOOKUP(2,1/($B$16:$B2032&lt;&gt;""),$B$16:$B2032), [1]Лист1!$C$1209:$D$2016, 2, 0),
  IF(LOOKUP(2,1/($R$16:$R2032&lt;&gt;""),$R$16:$R2032)="12.2028",
    VLOOKUP(LOOKUP(2,1/($B$16:$B2032&lt;&gt;""),$B$16:$B2032), [1]Лист1!$C$2020:$D$2907, 2, 0),
  ""))), "")</f>
        <v>42352998.25</v>
      </c>
      <c r="P2032" s="211">
        <f t="shared" si="639"/>
        <v>7802.1863457588397</v>
      </c>
      <c r="Q2032" s="211">
        <v>9673</v>
      </c>
      <c r="R2032" s="218" t="s">
        <v>563</v>
      </c>
      <c r="S2032" s="38"/>
      <c r="T2032" s="20"/>
      <c r="U2032" s="20"/>
    </row>
    <row r="2033" spans="1:21" s="21" customFormat="1" ht="30" customHeight="1" x14ac:dyDescent="0.25">
      <c r="A2033" s="212">
        <f>IF(B2033&lt;&gt;"",MAX(A$1:A2032)+1,"")</f>
        <v>1840</v>
      </c>
      <c r="B2033" s="223" t="s">
        <v>2732</v>
      </c>
      <c r="C2033" s="210">
        <v>1979</v>
      </c>
      <c r="D2033" s="212" t="s">
        <v>1844</v>
      </c>
      <c r="E2033" s="210" t="s">
        <v>18</v>
      </c>
      <c r="F2033" s="210">
        <v>9</v>
      </c>
      <c r="G2033" s="210">
        <v>6</v>
      </c>
      <c r="H2033" s="211">
        <v>12361.8</v>
      </c>
      <c r="I2033" s="211">
        <v>672.9</v>
      </c>
      <c r="J2033" s="211">
        <v>7260.9</v>
      </c>
      <c r="K2033" s="211">
        <f t="shared" ref="K2033" si="646">SUM(L2033:O2033)</f>
        <v>35244396</v>
      </c>
      <c r="L2033" s="211">
        <v>0</v>
      </c>
      <c r="M2033" s="211">
        <v>0</v>
      </c>
      <c r="N2033" s="211">
        <v>0</v>
      </c>
      <c r="O2033" s="211">
        <f>IFERROR(
  IF(LOOKUP(2,1/($R$16:$R2033&lt;&gt;""),$R$16:$R2033)="12.2026",
    VLOOKUP(LOOKUP(2,1/($B$16:$B2033&lt;&gt;""),$B$16:$B2033), [1]Лист1!$C$12:$D$1205, 2, 0),
  IF(LOOKUP(2,1/($R$16:$R2033&lt;&gt;""),$R$16:$R2033)="12.2027",
    VLOOKUP(LOOKUP(2,1/($B$16:$B2033&lt;&gt;""),$B$16:$B2033), [1]Лист1!$C$1209:$D$2016, 2, 0),
  IF(LOOKUP(2,1/($R$16:$R2033&lt;&gt;""),$R$16:$R2033)="12.2028",
    VLOOKUP(LOOKUP(2,1/($B$16:$B2033&lt;&gt;""),$B$16:$B2033), [1]Лист1!$C$2020:$D$2907, 2, 0),
  ""))), "")</f>
        <v>35244396</v>
      </c>
      <c r="P2033" s="211">
        <f t="shared" ref="P2033" si="647">K2033/H2033</f>
        <v>2851.0731446876671</v>
      </c>
      <c r="Q2033" s="211">
        <v>9673</v>
      </c>
      <c r="R2033" s="218" t="s">
        <v>564</v>
      </c>
      <c r="S2033" s="38"/>
      <c r="T2033" s="20"/>
      <c r="U2033" s="20"/>
    </row>
    <row r="2034" spans="1:21" s="21" customFormat="1" ht="30" customHeight="1" x14ac:dyDescent="0.25">
      <c r="A2034" s="212">
        <f>IF(B2034&lt;&gt;"",MAX(A$1:A2033)+1,"")</f>
        <v>1841</v>
      </c>
      <c r="B2034" s="223" t="s">
        <v>1269</v>
      </c>
      <c r="C2034" s="210">
        <v>1958</v>
      </c>
      <c r="D2034" s="212" t="s">
        <v>1844</v>
      </c>
      <c r="E2034" s="210" t="s">
        <v>16</v>
      </c>
      <c r="F2034" s="210">
        <v>2</v>
      </c>
      <c r="G2034" s="210">
        <v>1</v>
      </c>
      <c r="H2034" s="211">
        <v>520.39</v>
      </c>
      <c r="I2034" s="211">
        <v>150</v>
      </c>
      <c r="J2034" s="211">
        <v>406.1</v>
      </c>
      <c r="K2034" s="211">
        <f t="shared" si="638"/>
        <v>27571.66</v>
      </c>
      <c r="L2034" s="211">
        <v>0</v>
      </c>
      <c r="M2034" s="211">
        <v>0</v>
      </c>
      <c r="N2034" s="211">
        <v>0</v>
      </c>
      <c r="O2034" s="211">
        <f>IFERROR(
  IF(LOOKUP(2,1/($R$16:$R2034&lt;&gt;""),$R$16:$R2034)="12.2026",
    VLOOKUP(LOOKUP(2,1/($B$16:$B2034&lt;&gt;""),$B$16:$B2034), [1]Лист1!$C$12:$D$1205, 2, 0),
  IF(LOOKUP(2,1/($R$16:$R2034&lt;&gt;""),$R$16:$R2034)="12.2027",
    VLOOKUP(LOOKUP(2,1/($B$16:$B2034&lt;&gt;""),$B$16:$B2034), [1]Лист1!$C$1209:$D$2016, 2, 0),
  IF(LOOKUP(2,1/($R$16:$R2034&lt;&gt;""),$R$16:$R2034)="12.2028",
    VLOOKUP(LOOKUP(2,1/($B$16:$B2034&lt;&gt;""),$B$16:$B2034), [1]Лист1!$C$2020:$D$2907, 2, 0),
  ""))), "")</f>
        <v>27571.66</v>
      </c>
      <c r="P2034" s="211">
        <f t="shared" si="639"/>
        <v>52.982686062376295</v>
      </c>
      <c r="Q2034" s="211">
        <v>9673</v>
      </c>
      <c r="R2034" s="218" t="s">
        <v>565</v>
      </c>
      <c r="S2034" s="38"/>
      <c r="T2034" s="20"/>
      <c r="U2034" s="20"/>
    </row>
    <row r="2035" spans="1:21" s="33" customFormat="1" ht="30" customHeight="1" x14ac:dyDescent="0.25">
      <c r="A2035" s="212">
        <f>IF(B2035&lt;&gt;"",MAX(A$1:A2034)+1,"")</f>
        <v>1842</v>
      </c>
      <c r="B2035" s="223" t="s">
        <v>2212</v>
      </c>
      <c r="C2035" s="210">
        <v>2002</v>
      </c>
      <c r="D2035" s="212" t="s">
        <v>1844</v>
      </c>
      <c r="E2035" s="210" t="s">
        <v>16</v>
      </c>
      <c r="F2035" s="210">
        <v>10</v>
      </c>
      <c r="G2035" s="210">
        <v>2</v>
      </c>
      <c r="H2035" s="211">
        <v>9554.7999999999993</v>
      </c>
      <c r="I2035" s="211">
        <v>196.7</v>
      </c>
      <c r="J2035" s="211">
        <v>8640</v>
      </c>
      <c r="K2035" s="211">
        <f t="shared" si="638"/>
        <v>7270000</v>
      </c>
      <c r="L2035" s="211">
        <v>0</v>
      </c>
      <c r="M2035" s="211">
        <v>0</v>
      </c>
      <c r="N2035" s="211">
        <v>0</v>
      </c>
      <c r="O2035" s="211">
        <f>IFERROR(
  IF(LOOKUP(2,1/($R$16:$R2035&lt;&gt;""),$R$16:$R2035)="12.2026",
    VLOOKUP(LOOKUP(2,1/($B$16:$B2035&lt;&gt;""),$B$16:$B2035), [1]Лист1!$C$12:$D$1205, 2, 0),
  IF(LOOKUP(2,1/($R$16:$R2035&lt;&gt;""),$R$16:$R2035)="12.2027",
    VLOOKUP(LOOKUP(2,1/($B$16:$B2035&lt;&gt;""),$B$16:$B2035), [1]Лист1!$C$1209:$D$2016, 2, 0),
  IF(LOOKUP(2,1/($R$16:$R2035&lt;&gt;""),$R$16:$R2035)="12.2028",
    VLOOKUP(LOOKUP(2,1/($B$16:$B2035&lt;&gt;""),$B$16:$B2035), [1]Лист1!$C$2020:$D$2907, 2, 0),
  ""))), "")</f>
        <v>7270000</v>
      </c>
      <c r="P2035" s="211">
        <f t="shared" si="639"/>
        <v>760.87411562774741</v>
      </c>
      <c r="Q2035" s="211">
        <v>9673</v>
      </c>
      <c r="R2035" s="30" t="s">
        <v>565</v>
      </c>
      <c r="S2035" s="32"/>
      <c r="T2035" s="32"/>
      <c r="U2035" s="32"/>
    </row>
    <row r="2036" spans="1:21" s="33" customFormat="1" ht="30" customHeight="1" x14ac:dyDescent="0.25">
      <c r="A2036" s="212">
        <f>IF(B2036&lt;&gt;"",MAX(A$1:A2035)+1,"")</f>
        <v>1843</v>
      </c>
      <c r="B2036" s="223" t="s">
        <v>2626</v>
      </c>
      <c r="C2036" s="210">
        <v>2003</v>
      </c>
      <c r="D2036" s="212" t="s">
        <v>1844</v>
      </c>
      <c r="E2036" s="210" t="s">
        <v>16</v>
      </c>
      <c r="F2036" s="210">
        <v>10</v>
      </c>
      <c r="G2036" s="210">
        <v>1</v>
      </c>
      <c r="H2036" s="211">
        <v>4284.1000000000004</v>
      </c>
      <c r="I2036" s="211">
        <v>0</v>
      </c>
      <c r="J2036" s="211">
        <v>3915</v>
      </c>
      <c r="K2036" s="211">
        <f t="shared" si="638"/>
        <v>3735000</v>
      </c>
      <c r="L2036" s="211">
        <v>0</v>
      </c>
      <c r="M2036" s="211">
        <v>0</v>
      </c>
      <c r="N2036" s="211">
        <v>0</v>
      </c>
      <c r="O2036" s="211">
        <f>IFERROR(
  IF(LOOKUP(2,1/($R$16:$R2036&lt;&gt;""),$R$16:$R2036)="12.2026",
    VLOOKUP(LOOKUP(2,1/($B$16:$B2036&lt;&gt;""),$B$16:$B2036), [1]Лист1!$C$12:$D$1205, 2, 0),
  IF(LOOKUP(2,1/($R$16:$R2036&lt;&gt;""),$R$16:$R2036)="12.2027",
    VLOOKUP(LOOKUP(2,1/($B$16:$B2036&lt;&gt;""),$B$16:$B2036), [1]Лист1!$C$1209:$D$2016, 2, 0),
  IF(LOOKUP(2,1/($R$16:$R2036&lt;&gt;""),$R$16:$R2036)="12.2028",
    VLOOKUP(LOOKUP(2,1/($B$16:$B2036&lt;&gt;""),$B$16:$B2036), [1]Лист1!$C$2020:$D$2907, 2, 0),
  ""))), "")</f>
        <v>3735000</v>
      </c>
      <c r="P2036" s="211">
        <f t="shared" si="639"/>
        <v>871.82838869307432</v>
      </c>
      <c r="Q2036" s="211">
        <v>9673</v>
      </c>
      <c r="R2036" s="30" t="s">
        <v>564</v>
      </c>
      <c r="S2036" s="32"/>
      <c r="T2036" s="32"/>
      <c r="U2036" s="32"/>
    </row>
    <row r="2037" spans="1:21" s="33" customFormat="1" ht="30" customHeight="1" x14ac:dyDescent="0.25">
      <c r="A2037" s="212">
        <f>IF(B2037&lt;&gt;"",MAX(A$1:A2036)+1,"")</f>
        <v>1844</v>
      </c>
      <c r="B2037" s="223" t="s">
        <v>2213</v>
      </c>
      <c r="C2037" s="210">
        <v>2003</v>
      </c>
      <c r="D2037" s="212" t="s">
        <v>1844</v>
      </c>
      <c r="E2037" s="210" t="s">
        <v>16</v>
      </c>
      <c r="F2037" s="210">
        <v>10</v>
      </c>
      <c r="G2037" s="210">
        <v>3</v>
      </c>
      <c r="H2037" s="211">
        <v>13037.1</v>
      </c>
      <c r="I2037" s="211">
        <v>0</v>
      </c>
      <c r="J2037" s="211">
        <v>12131.1</v>
      </c>
      <c r="K2037" s="211">
        <f t="shared" ref="K2037:K2051" si="648">SUM(L2037:O2037)</f>
        <v>10805000</v>
      </c>
      <c r="L2037" s="211">
        <v>0</v>
      </c>
      <c r="M2037" s="211">
        <v>0</v>
      </c>
      <c r="N2037" s="211">
        <v>0</v>
      </c>
      <c r="O2037" s="211">
        <f>IFERROR(
  IF(LOOKUP(2,1/($R$16:$R2037&lt;&gt;""),$R$16:$R2037)="12.2026",
    VLOOKUP(LOOKUP(2,1/($B$16:$B2037&lt;&gt;""),$B$16:$B2037), [1]Лист1!$C$12:$D$1205, 2, 0),
  IF(LOOKUP(2,1/($R$16:$R2037&lt;&gt;""),$R$16:$R2037)="12.2027",
    VLOOKUP(LOOKUP(2,1/($B$16:$B2037&lt;&gt;""),$B$16:$B2037), [1]Лист1!$C$1209:$D$2016, 2, 0),
  IF(LOOKUP(2,1/($R$16:$R2037&lt;&gt;""),$R$16:$R2037)="12.2028",
    VLOOKUP(LOOKUP(2,1/($B$16:$B2037&lt;&gt;""),$B$16:$B2037), [1]Лист1!$C$2020:$D$2907, 2, 0),
  ""))), "")</f>
        <v>10805000</v>
      </c>
      <c r="P2037" s="211">
        <f t="shared" ref="P2037:P2051" si="649">K2037/H2037</f>
        <v>828.7886109640948</v>
      </c>
      <c r="Q2037" s="211">
        <v>9673</v>
      </c>
      <c r="R2037" s="30" t="s">
        <v>565</v>
      </c>
      <c r="S2037" s="32"/>
      <c r="T2037" s="32"/>
      <c r="U2037" s="32"/>
    </row>
    <row r="2038" spans="1:21" s="33" customFormat="1" ht="30" customHeight="1" x14ac:dyDescent="0.25">
      <c r="A2038" s="212">
        <f>IF(B2038&lt;&gt;"",MAX(A$1:A2037)+1,"")</f>
        <v>1845</v>
      </c>
      <c r="B2038" s="223" t="s">
        <v>2214</v>
      </c>
      <c r="C2038" s="210">
        <v>2003</v>
      </c>
      <c r="D2038" s="212" t="s">
        <v>1844</v>
      </c>
      <c r="E2038" s="210" t="s">
        <v>16</v>
      </c>
      <c r="F2038" s="210">
        <v>10</v>
      </c>
      <c r="G2038" s="210">
        <v>1</v>
      </c>
      <c r="H2038" s="211">
        <v>3907.9</v>
      </c>
      <c r="I2038" s="211">
        <v>347.7</v>
      </c>
      <c r="J2038" s="211">
        <v>3457</v>
      </c>
      <c r="K2038" s="211">
        <f t="shared" si="648"/>
        <v>3735000</v>
      </c>
      <c r="L2038" s="211">
        <v>0</v>
      </c>
      <c r="M2038" s="211">
        <v>0</v>
      </c>
      <c r="N2038" s="211">
        <v>0</v>
      </c>
      <c r="O2038" s="211">
        <f>IFERROR(
  IF(LOOKUP(2,1/($R$16:$R2038&lt;&gt;""),$R$16:$R2038)="12.2026",
    VLOOKUP(LOOKUP(2,1/($B$16:$B2038&lt;&gt;""),$B$16:$B2038), [1]Лист1!$C$12:$D$1205, 2, 0),
  IF(LOOKUP(2,1/($R$16:$R2038&lt;&gt;""),$R$16:$R2038)="12.2027",
    VLOOKUP(LOOKUP(2,1/($B$16:$B2038&lt;&gt;""),$B$16:$B2038), [1]Лист1!$C$1209:$D$2016, 2, 0),
  IF(LOOKUP(2,1/($R$16:$R2038&lt;&gt;""),$R$16:$R2038)="12.2028",
    VLOOKUP(LOOKUP(2,1/($B$16:$B2038&lt;&gt;""),$B$16:$B2038), [1]Лист1!$C$2020:$D$2907, 2, 0),
  ""))), "")</f>
        <v>3735000</v>
      </c>
      <c r="P2038" s="211">
        <f t="shared" si="649"/>
        <v>955.75628854371917</v>
      </c>
      <c r="Q2038" s="211">
        <v>9673</v>
      </c>
      <c r="R2038" s="30" t="s">
        <v>565</v>
      </c>
      <c r="S2038" s="32"/>
      <c r="T2038" s="32"/>
      <c r="U2038" s="32"/>
    </row>
    <row r="2039" spans="1:21" s="33" customFormat="1" ht="30" customHeight="1" x14ac:dyDescent="0.25">
      <c r="A2039" s="212">
        <f>IF(B2039&lt;&gt;"",MAX(A$1:A2038)+1,"")</f>
        <v>1846</v>
      </c>
      <c r="B2039" s="223" t="s">
        <v>2215</v>
      </c>
      <c r="C2039" s="210">
        <v>2004</v>
      </c>
      <c r="D2039" s="212" t="s">
        <v>1844</v>
      </c>
      <c r="E2039" s="210" t="s">
        <v>16</v>
      </c>
      <c r="F2039" s="210">
        <v>10</v>
      </c>
      <c r="G2039" s="210">
        <v>1</v>
      </c>
      <c r="H2039" s="211">
        <v>4192.8999999999996</v>
      </c>
      <c r="I2039" s="211">
        <v>311.39999999999998</v>
      </c>
      <c r="J2039" s="211">
        <v>3693.1</v>
      </c>
      <c r="K2039" s="211">
        <f t="shared" si="648"/>
        <v>3735000</v>
      </c>
      <c r="L2039" s="211">
        <v>0</v>
      </c>
      <c r="M2039" s="211">
        <v>0</v>
      </c>
      <c r="N2039" s="211">
        <v>0</v>
      </c>
      <c r="O2039" s="211">
        <f>IFERROR(
  IF(LOOKUP(2,1/($R$16:$R2039&lt;&gt;""),$R$16:$R2039)="12.2026",
    VLOOKUP(LOOKUP(2,1/($B$16:$B2039&lt;&gt;""),$B$16:$B2039), [1]Лист1!$C$12:$D$1205, 2, 0),
  IF(LOOKUP(2,1/($R$16:$R2039&lt;&gt;""),$R$16:$R2039)="12.2027",
    VLOOKUP(LOOKUP(2,1/($B$16:$B2039&lt;&gt;""),$B$16:$B2039), [1]Лист1!$C$1209:$D$2016, 2, 0),
  IF(LOOKUP(2,1/($R$16:$R2039&lt;&gt;""),$R$16:$R2039)="12.2028",
    VLOOKUP(LOOKUP(2,1/($B$16:$B2039&lt;&gt;""),$B$16:$B2039), [1]Лист1!$C$2020:$D$2907, 2, 0),
  ""))), "")</f>
        <v>3735000</v>
      </c>
      <c r="P2039" s="211">
        <f t="shared" si="649"/>
        <v>890.79157623601816</v>
      </c>
      <c r="Q2039" s="211">
        <v>9673</v>
      </c>
      <c r="R2039" s="30" t="s">
        <v>565</v>
      </c>
      <c r="S2039" s="32"/>
      <c r="T2039" s="32"/>
      <c r="U2039" s="32"/>
    </row>
    <row r="2040" spans="1:21" ht="30" customHeight="1" x14ac:dyDescent="0.25">
      <c r="A2040" s="212">
        <f>IF(B2040&lt;&gt;"",MAX(A$1:A2039)+1,"")</f>
        <v>1847</v>
      </c>
      <c r="B2040" s="223" t="s">
        <v>2049</v>
      </c>
      <c r="C2040" s="210">
        <v>2004</v>
      </c>
      <c r="D2040" s="212" t="s">
        <v>1844</v>
      </c>
      <c r="E2040" s="210" t="s">
        <v>16</v>
      </c>
      <c r="F2040" s="210">
        <v>10</v>
      </c>
      <c r="G2040" s="210">
        <v>1</v>
      </c>
      <c r="H2040" s="211">
        <v>4819.6000000000004</v>
      </c>
      <c r="I2040" s="211">
        <v>179.7</v>
      </c>
      <c r="J2040" s="211">
        <v>3618.9</v>
      </c>
      <c r="K2040" s="211">
        <f t="shared" si="648"/>
        <v>3743661.83</v>
      </c>
      <c r="L2040" s="211">
        <v>0</v>
      </c>
      <c r="M2040" s="211">
        <v>0</v>
      </c>
      <c r="N2040" s="211">
        <v>0</v>
      </c>
      <c r="O2040" s="211">
        <f>IFERROR(
  IF(LOOKUP(2,1/($R$16:$R2040&lt;&gt;""),$R$16:$R2040)="12.2026",
    VLOOKUP(LOOKUP(2,1/($B$16:$B2040&lt;&gt;""),$B$16:$B2040), [1]Лист1!$C$12:$D$1205, 2, 0),
  IF(LOOKUP(2,1/($R$16:$R2040&lt;&gt;""),$R$16:$R2040)="12.2027",
    VLOOKUP(LOOKUP(2,1/($B$16:$B2040&lt;&gt;""),$B$16:$B2040), [1]Лист1!$C$1209:$D$2016, 2, 0),
  IF(LOOKUP(2,1/($R$16:$R2040&lt;&gt;""),$R$16:$R2040)="12.2028",
    VLOOKUP(LOOKUP(2,1/($B$16:$B2040&lt;&gt;""),$B$16:$B2040), [1]Лист1!$C$2020:$D$2907, 2, 0),
  ""))), "")</f>
        <v>3743661.83</v>
      </c>
      <c r="P2040" s="211">
        <f t="shared" si="649"/>
        <v>776.75778695327404</v>
      </c>
      <c r="Q2040" s="211">
        <v>9673</v>
      </c>
      <c r="R2040" s="218" t="s">
        <v>563</v>
      </c>
    </row>
    <row r="2041" spans="1:21" s="33" customFormat="1" ht="30" customHeight="1" x14ac:dyDescent="0.25">
      <c r="A2041" s="212">
        <f>IF(B2041&lt;&gt;"",MAX(A$1:A2040)+1,"")</f>
        <v>1848</v>
      </c>
      <c r="B2041" s="223" t="s">
        <v>2216</v>
      </c>
      <c r="C2041" s="210">
        <v>2004</v>
      </c>
      <c r="D2041" s="212" t="s">
        <v>1844</v>
      </c>
      <c r="E2041" s="210" t="s">
        <v>16</v>
      </c>
      <c r="F2041" s="210">
        <v>10</v>
      </c>
      <c r="G2041" s="210">
        <v>1</v>
      </c>
      <c r="H2041" s="211">
        <v>3472.7</v>
      </c>
      <c r="I2041" s="211">
        <v>318.8</v>
      </c>
      <c r="J2041" s="211">
        <v>2809.6</v>
      </c>
      <c r="K2041" s="211">
        <f t="shared" si="648"/>
        <v>3735000</v>
      </c>
      <c r="L2041" s="211">
        <v>0</v>
      </c>
      <c r="M2041" s="211">
        <v>0</v>
      </c>
      <c r="N2041" s="211">
        <v>0</v>
      </c>
      <c r="O2041" s="211">
        <f>IFERROR(
  IF(LOOKUP(2,1/($R$16:$R2041&lt;&gt;""),$R$16:$R2041)="12.2026",
    VLOOKUP(LOOKUP(2,1/($B$16:$B2041&lt;&gt;""),$B$16:$B2041), [1]Лист1!$C$12:$D$1205, 2, 0),
  IF(LOOKUP(2,1/($R$16:$R2041&lt;&gt;""),$R$16:$R2041)="12.2027",
    VLOOKUP(LOOKUP(2,1/($B$16:$B2041&lt;&gt;""),$B$16:$B2041), [1]Лист1!$C$1209:$D$2016, 2, 0),
  IF(LOOKUP(2,1/($R$16:$R2041&lt;&gt;""),$R$16:$R2041)="12.2028",
    VLOOKUP(LOOKUP(2,1/($B$16:$B2041&lt;&gt;""),$B$16:$B2041), [1]Лист1!$C$2020:$D$2907, 2, 0),
  ""))), "")</f>
        <v>3735000</v>
      </c>
      <c r="P2041" s="211">
        <f t="shared" si="649"/>
        <v>1075.5320067958648</v>
      </c>
      <c r="Q2041" s="211">
        <v>9673</v>
      </c>
      <c r="R2041" s="30" t="s">
        <v>565</v>
      </c>
      <c r="S2041" s="32"/>
      <c r="T2041" s="32"/>
      <c r="U2041" s="32"/>
    </row>
    <row r="2042" spans="1:21" ht="30" customHeight="1" x14ac:dyDescent="0.25">
      <c r="A2042" s="212">
        <f>IF(B2042&lt;&gt;"",MAX(A$1:A2041)+1,"")</f>
        <v>1849</v>
      </c>
      <c r="B2042" s="223" t="s">
        <v>1592</v>
      </c>
      <c r="C2042" s="210">
        <v>1972</v>
      </c>
      <c r="D2042" s="212" t="s">
        <v>1844</v>
      </c>
      <c r="E2042" s="210" t="s">
        <v>16</v>
      </c>
      <c r="F2042" s="210">
        <v>5</v>
      </c>
      <c r="G2042" s="210">
        <v>4</v>
      </c>
      <c r="H2042" s="211">
        <v>4237.3999999999996</v>
      </c>
      <c r="I2042" s="211">
        <v>252.9</v>
      </c>
      <c r="J2042" s="211">
        <v>3177.9</v>
      </c>
      <c r="K2042" s="211">
        <f t="shared" si="648"/>
        <v>30307569</v>
      </c>
      <c r="L2042" s="211">
        <v>0</v>
      </c>
      <c r="M2042" s="211">
        <v>0</v>
      </c>
      <c r="N2042" s="211">
        <v>0</v>
      </c>
      <c r="O2042" s="211">
        <f>IFERROR(
  IF(LOOKUP(2,1/($R$16:$R2042&lt;&gt;""),$R$16:$R2042)="12.2026",
    VLOOKUP(LOOKUP(2,1/($B$16:$B2042&lt;&gt;""),$B$16:$B2042), [1]Лист1!$C$12:$D$1205, 2, 0),
  IF(LOOKUP(2,1/($R$16:$R2042&lt;&gt;""),$R$16:$R2042)="12.2027",
    VLOOKUP(LOOKUP(2,1/($B$16:$B2042&lt;&gt;""),$B$16:$B2042), [1]Лист1!$C$1209:$D$2016, 2, 0),
  IF(LOOKUP(2,1/($R$16:$R2042&lt;&gt;""),$R$16:$R2042)="12.2028",
    VLOOKUP(LOOKUP(2,1/($B$16:$B2042&lt;&gt;""),$B$16:$B2042), [1]Лист1!$C$2020:$D$2907, 2, 0),
  ""))), "")</f>
        <v>30307569</v>
      </c>
      <c r="P2042" s="211">
        <f t="shared" si="649"/>
        <v>7152.3974607070377</v>
      </c>
      <c r="Q2042" s="211">
        <v>9673</v>
      </c>
      <c r="R2042" s="218" t="s">
        <v>563</v>
      </c>
    </row>
    <row r="2043" spans="1:21" ht="30" customHeight="1" x14ac:dyDescent="0.25">
      <c r="A2043" s="212">
        <f>IF(B2043&lt;&gt;"",MAX(A$1:A2042)+1,"")</f>
        <v>1850</v>
      </c>
      <c r="B2043" s="223" t="s">
        <v>501</v>
      </c>
      <c r="C2043" s="210">
        <v>1972</v>
      </c>
      <c r="D2043" s="212" t="s">
        <v>1844</v>
      </c>
      <c r="E2043" s="210" t="s">
        <v>16</v>
      </c>
      <c r="F2043" s="212">
        <v>5</v>
      </c>
      <c r="G2043" s="212">
        <v>4</v>
      </c>
      <c r="H2043" s="211">
        <v>4321.6899999999996</v>
      </c>
      <c r="I2043" s="211">
        <v>0</v>
      </c>
      <c r="J2043" s="211">
        <v>3151.9</v>
      </c>
      <c r="K2043" s="211">
        <f t="shared" si="648"/>
        <v>27721127.549999997</v>
      </c>
      <c r="L2043" s="211">
        <v>0</v>
      </c>
      <c r="M2043" s="211">
        <v>0</v>
      </c>
      <c r="N2043" s="211">
        <v>0</v>
      </c>
      <c r="O2043" s="211">
        <f>IFERROR(
  IF(LOOKUP(2,1/($R$16:$R2043&lt;&gt;""),$R$16:$R2043)="12.2026",
    VLOOKUP(LOOKUP(2,1/($B$16:$B2043&lt;&gt;""),$B$16:$B2043), [1]Лист1!$C$12:$D$1205, 2, 0),
  IF(LOOKUP(2,1/($R$16:$R2043&lt;&gt;""),$R$16:$R2043)="12.2027",
    VLOOKUP(LOOKUP(2,1/($B$16:$B2043&lt;&gt;""),$B$16:$B2043), [1]Лист1!$C$1209:$D$2016, 2, 0),
  IF(LOOKUP(2,1/($R$16:$R2043&lt;&gt;""),$R$16:$R2043)="12.2028",
    VLOOKUP(LOOKUP(2,1/($B$16:$B2043&lt;&gt;""),$B$16:$B2043), [1]Лист1!$C$2020:$D$2907, 2, 0),
  ""))), "")</f>
        <v>27721127.549999997</v>
      </c>
      <c r="P2043" s="211">
        <f t="shared" si="649"/>
        <v>6414.4183294035438</v>
      </c>
      <c r="Q2043" s="211">
        <v>9673</v>
      </c>
      <c r="R2043" s="218" t="s">
        <v>563</v>
      </c>
      <c r="S2043" s="48"/>
    </row>
    <row r="2044" spans="1:21" ht="30" customHeight="1" x14ac:dyDescent="0.25">
      <c r="A2044" s="212">
        <f>IF(B2044&lt;&gt;"",MAX(A$1:A2043)+1,"")</f>
        <v>1851</v>
      </c>
      <c r="B2044" s="193" t="s">
        <v>1593</v>
      </c>
      <c r="C2044" s="189">
        <v>1973</v>
      </c>
      <c r="D2044" s="198" t="s">
        <v>1844</v>
      </c>
      <c r="E2044" s="189" t="s">
        <v>16</v>
      </c>
      <c r="F2044" s="189">
        <v>5</v>
      </c>
      <c r="G2044" s="189">
        <v>4</v>
      </c>
      <c r="H2044" s="191">
        <v>4367.5</v>
      </c>
      <c r="I2044" s="191">
        <v>42.1</v>
      </c>
      <c r="J2044" s="191">
        <v>3154.5</v>
      </c>
      <c r="K2044" s="191">
        <f t="shared" si="648"/>
        <v>32214814.5</v>
      </c>
      <c r="L2044" s="191">
        <v>0</v>
      </c>
      <c r="M2044" s="191">
        <v>0</v>
      </c>
      <c r="N2044" s="191">
        <v>0</v>
      </c>
      <c r="O2044" s="211">
        <f>IFERROR(
  IF(LOOKUP(2,1/($R$16:$R2044&lt;&gt;""),$R$16:$R2044)="12.2026",
    VLOOKUP(LOOKUP(2,1/($B$16:$B2044&lt;&gt;""),$B$16:$B2044), [1]Лист1!$C$12:$D$1205, 2, 0),
  IF(LOOKUP(2,1/($R$16:$R2044&lt;&gt;""),$R$16:$R2044)="12.2027",
    VLOOKUP(LOOKUP(2,1/($B$16:$B2044&lt;&gt;""),$B$16:$B2044), [1]Лист1!$C$1209:$D$2016, 2, 0),
  IF(LOOKUP(2,1/($R$16:$R2044&lt;&gt;""),$R$16:$R2044)="12.2028",
    VLOOKUP(LOOKUP(2,1/($B$16:$B2044&lt;&gt;""),$B$16:$B2044), [1]Лист1!$C$2020:$D$2907, 2, 0),
  ""))), "")</f>
        <v>32214814.5</v>
      </c>
      <c r="P2044" s="191">
        <f t="shared" si="649"/>
        <v>7376.0307956496854</v>
      </c>
      <c r="Q2044" s="191">
        <v>9673</v>
      </c>
      <c r="R2044" s="101" t="s">
        <v>563</v>
      </c>
      <c r="S2044" s="49"/>
      <c r="T2044" s="49"/>
      <c r="U2044" s="49"/>
    </row>
    <row r="2045" spans="1:21" s="21" customFormat="1" ht="30" customHeight="1" x14ac:dyDescent="0.25">
      <c r="A2045" s="212">
        <f>IF(B2045&lt;&gt;"",MAX(A$1:A2044)+1,"")</f>
        <v>1852</v>
      </c>
      <c r="B2045" s="223" t="s">
        <v>1270</v>
      </c>
      <c r="C2045" s="210">
        <v>1959</v>
      </c>
      <c r="D2045" s="212" t="s">
        <v>1844</v>
      </c>
      <c r="E2045" s="210" t="s">
        <v>16</v>
      </c>
      <c r="F2045" s="210">
        <v>2</v>
      </c>
      <c r="G2045" s="210">
        <v>1</v>
      </c>
      <c r="H2045" s="211">
        <v>280.3</v>
      </c>
      <c r="I2045" s="211">
        <v>79.900000000000006</v>
      </c>
      <c r="J2045" s="211">
        <v>196.4</v>
      </c>
      <c r="K2045" s="211">
        <f t="shared" ref="K2045" si="650">SUM(L2045:O2045)</f>
        <v>13532.41</v>
      </c>
      <c r="L2045" s="211">
        <v>0</v>
      </c>
      <c r="M2045" s="211">
        <v>0</v>
      </c>
      <c r="N2045" s="211">
        <v>0</v>
      </c>
      <c r="O2045" s="211">
        <f>IFERROR(
  IF(LOOKUP(2,1/($R$16:$R2045&lt;&gt;""),$R$16:$R2045)="12.2026",
    VLOOKUP(LOOKUP(2,1/($B$16:$B2045&lt;&gt;""),$B$16:$B2045), [1]Лист1!$C$12:$D$1205, 2, 0),
  IF(LOOKUP(2,1/($R$16:$R2045&lt;&gt;""),$R$16:$R2045)="12.2027",
    VLOOKUP(LOOKUP(2,1/($B$16:$B2045&lt;&gt;""),$B$16:$B2045), [1]Лист1!$C$1209:$D$2016, 2, 0),
  IF(LOOKUP(2,1/($R$16:$R2045&lt;&gt;""),$R$16:$R2045)="12.2028",
    VLOOKUP(LOOKUP(2,1/($B$16:$B2045&lt;&gt;""),$B$16:$B2045), [1]Лист1!$C$2020:$D$2907, 2, 0),
  ""))), "")</f>
        <v>13532.41</v>
      </c>
      <c r="P2045" s="211">
        <f t="shared" ref="P2045" si="651">K2045/H2045</f>
        <v>48.278308954691397</v>
      </c>
      <c r="Q2045" s="211">
        <v>9673</v>
      </c>
      <c r="R2045" s="218" t="s">
        <v>565</v>
      </c>
      <c r="S2045" s="38"/>
      <c r="T2045" s="20"/>
      <c r="U2045" s="20"/>
    </row>
    <row r="2046" spans="1:21" s="112" customFormat="1" ht="30" customHeight="1" x14ac:dyDescent="0.25">
      <c r="A2046" s="212">
        <f>IF(B2046&lt;&gt;"",MAX(A$1:A2045)+1,"")</f>
        <v>1853</v>
      </c>
      <c r="B2046" s="223" t="s">
        <v>1448</v>
      </c>
      <c r="C2046" s="210">
        <v>1961</v>
      </c>
      <c r="D2046" s="212" t="s">
        <v>1844</v>
      </c>
      <c r="E2046" s="210" t="s">
        <v>16</v>
      </c>
      <c r="F2046" s="210">
        <v>2</v>
      </c>
      <c r="G2046" s="210">
        <v>1</v>
      </c>
      <c r="H2046" s="211">
        <v>422.26</v>
      </c>
      <c r="I2046" s="211">
        <v>106.03</v>
      </c>
      <c r="J2046" s="211">
        <v>266.41000000000003</v>
      </c>
      <c r="K2046" s="211">
        <f t="shared" si="648"/>
        <v>47987.14</v>
      </c>
      <c r="L2046" s="211">
        <v>0</v>
      </c>
      <c r="M2046" s="211">
        <v>0</v>
      </c>
      <c r="N2046" s="211">
        <v>0</v>
      </c>
      <c r="O2046" s="211">
        <f>IFERROR(
  IF(LOOKUP(2,1/($R$16:$R2046&lt;&gt;""),$R$16:$R2046)="12.2026",
    VLOOKUP(LOOKUP(2,1/($B$16:$B2046&lt;&gt;""),$B$16:$B2046), [1]Лист1!$C$12:$D$1205, 2, 0),
  IF(LOOKUP(2,1/($R$16:$R2046&lt;&gt;""),$R$16:$R2046)="12.2027",
    VLOOKUP(LOOKUP(2,1/($B$16:$B2046&lt;&gt;""),$B$16:$B2046), [1]Лист1!$C$1209:$D$2016, 2, 0),
  IF(LOOKUP(2,1/($R$16:$R2046&lt;&gt;""),$R$16:$R2046)="12.2028",
    VLOOKUP(LOOKUP(2,1/($B$16:$B2046&lt;&gt;""),$B$16:$B2046), [1]Лист1!$C$2020:$D$2907, 2, 0),
  ""))), "")</f>
        <v>47987.14</v>
      </c>
      <c r="P2046" s="211">
        <f t="shared" si="649"/>
        <v>113.64358452138492</v>
      </c>
      <c r="Q2046" s="211">
        <v>9673</v>
      </c>
      <c r="R2046" s="218" t="s">
        <v>564</v>
      </c>
      <c r="S2046" s="141"/>
      <c r="T2046" s="111"/>
      <c r="U2046" s="111"/>
    </row>
    <row r="2047" spans="1:21" ht="30" customHeight="1" x14ac:dyDescent="0.25">
      <c r="A2047" s="212">
        <f>IF(B2047&lt;&gt;"",MAX(A$1:A2046)+1,"")</f>
        <v>1854</v>
      </c>
      <c r="B2047" s="58" t="s">
        <v>464</v>
      </c>
      <c r="C2047" s="210">
        <v>1958</v>
      </c>
      <c r="D2047" s="212" t="s">
        <v>1844</v>
      </c>
      <c r="E2047" s="210" t="s">
        <v>16</v>
      </c>
      <c r="F2047" s="210">
        <v>2</v>
      </c>
      <c r="G2047" s="210">
        <v>2</v>
      </c>
      <c r="H2047" s="211">
        <v>548.21</v>
      </c>
      <c r="I2047" s="211">
        <v>0</v>
      </c>
      <c r="J2047" s="211">
        <v>281.91000000000003</v>
      </c>
      <c r="K2047" s="211">
        <f t="shared" si="648"/>
        <v>13223.8</v>
      </c>
      <c r="L2047" s="211">
        <v>0</v>
      </c>
      <c r="M2047" s="211">
        <v>0</v>
      </c>
      <c r="N2047" s="211">
        <v>0</v>
      </c>
      <c r="O2047" s="211">
        <f>IFERROR(
  IF(LOOKUP(2,1/($R$16:$R2047&lt;&gt;""),$R$16:$R2047)="12.2026",
    VLOOKUP(LOOKUP(2,1/($B$16:$B2047&lt;&gt;""),$B$16:$B2047), [1]Лист1!$C$12:$D$1205, 2, 0),
  IF(LOOKUP(2,1/($R$16:$R2047&lt;&gt;""),$R$16:$R2047)="12.2027",
    VLOOKUP(LOOKUP(2,1/($B$16:$B2047&lt;&gt;""),$B$16:$B2047), [1]Лист1!$C$1209:$D$2016, 2, 0),
  IF(LOOKUP(2,1/($R$16:$R2047&lt;&gt;""),$R$16:$R2047)="12.2028",
    VLOOKUP(LOOKUP(2,1/($B$16:$B2047&lt;&gt;""),$B$16:$B2047), [1]Лист1!$C$2020:$D$2907, 2, 0),
  ""))), "")</f>
        <v>13223.8</v>
      </c>
      <c r="P2047" s="211">
        <f t="shared" si="649"/>
        <v>24.121778150708668</v>
      </c>
      <c r="Q2047" s="211">
        <v>9673</v>
      </c>
      <c r="R2047" s="218" t="s">
        <v>565</v>
      </c>
      <c r="S2047" s="49"/>
      <c r="T2047" s="49"/>
      <c r="U2047" s="49"/>
    </row>
    <row r="2048" spans="1:21" s="21" customFormat="1" ht="30" customHeight="1" x14ac:dyDescent="0.25">
      <c r="A2048" s="212">
        <f>IF(B2048&lt;&gt;"",MAX(A$1:A2047)+1,"")</f>
        <v>1855</v>
      </c>
      <c r="B2048" s="58" t="s">
        <v>1271</v>
      </c>
      <c r="C2048" s="210">
        <v>1960</v>
      </c>
      <c r="D2048" s="212" t="s">
        <v>1844</v>
      </c>
      <c r="E2048" s="210" t="s">
        <v>16</v>
      </c>
      <c r="F2048" s="210">
        <v>2</v>
      </c>
      <c r="G2048" s="210">
        <v>2</v>
      </c>
      <c r="H2048" s="211">
        <v>557.59</v>
      </c>
      <c r="I2048" s="211">
        <v>0</v>
      </c>
      <c r="J2048" s="211">
        <v>288.19</v>
      </c>
      <c r="K2048" s="211">
        <f t="shared" si="648"/>
        <v>13223.8</v>
      </c>
      <c r="L2048" s="211">
        <v>0</v>
      </c>
      <c r="M2048" s="211">
        <v>0</v>
      </c>
      <c r="N2048" s="211">
        <v>0</v>
      </c>
      <c r="O2048" s="211">
        <f>IFERROR(
  IF(LOOKUP(2,1/($R$16:$R2048&lt;&gt;""),$R$16:$R2048)="12.2026",
    VLOOKUP(LOOKUP(2,1/($B$16:$B2048&lt;&gt;""),$B$16:$B2048), [1]Лист1!$C$12:$D$1205, 2, 0),
  IF(LOOKUP(2,1/($R$16:$R2048&lt;&gt;""),$R$16:$R2048)="12.2027",
    VLOOKUP(LOOKUP(2,1/($B$16:$B2048&lt;&gt;""),$B$16:$B2048), [1]Лист1!$C$1209:$D$2016, 2, 0),
  IF(LOOKUP(2,1/($R$16:$R2048&lt;&gt;""),$R$16:$R2048)="12.2028",
    VLOOKUP(LOOKUP(2,1/($B$16:$B2048&lt;&gt;""),$B$16:$B2048), [1]Лист1!$C$2020:$D$2907, 2, 0),
  ""))), "")</f>
        <v>13223.8</v>
      </c>
      <c r="P2048" s="211">
        <f t="shared" si="649"/>
        <v>23.715992037159918</v>
      </c>
      <c r="Q2048" s="211">
        <v>9673</v>
      </c>
      <c r="R2048" s="218" t="s">
        <v>565</v>
      </c>
      <c r="S2048" s="38"/>
      <c r="T2048" s="20"/>
      <c r="U2048" s="20"/>
    </row>
    <row r="2049" spans="1:21" s="33" customFormat="1" ht="30" customHeight="1" x14ac:dyDescent="0.25">
      <c r="A2049" s="212">
        <f>IF(B2049&lt;&gt;"",MAX(A$1:A2048)+1,"")</f>
        <v>1856</v>
      </c>
      <c r="B2049" s="223" t="s">
        <v>2739</v>
      </c>
      <c r="C2049" s="210">
        <v>1989</v>
      </c>
      <c r="D2049" s="212" t="s">
        <v>1844</v>
      </c>
      <c r="E2049" s="210" t="s">
        <v>16</v>
      </c>
      <c r="F2049" s="210">
        <v>9</v>
      </c>
      <c r="G2049" s="210">
        <v>1</v>
      </c>
      <c r="H2049" s="211">
        <v>4798.7</v>
      </c>
      <c r="I2049" s="211">
        <v>0</v>
      </c>
      <c r="J2049" s="211">
        <v>4798.7</v>
      </c>
      <c r="K2049" s="211">
        <f t="shared" si="648"/>
        <v>3754511.1</v>
      </c>
      <c r="L2049" s="211">
        <v>0</v>
      </c>
      <c r="M2049" s="211">
        <v>0</v>
      </c>
      <c r="N2049" s="211">
        <v>0</v>
      </c>
      <c r="O2049" s="211">
        <f>IFERROR(
  IF(LOOKUP(2,1/($R$16:$R2049&lt;&gt;""),$R$16:$R2049)="12.2026",
    VLOOKUP(LOOKUP(2,1/($B$16:$B2049&lt;&gt;""),$B$16:$B2049), [1]Лист1!$C$12:$D$1205, 2, 0),
  IF(LOOKUP(2,1/($R$16:$R2049&lt;&gt;""),$R$16:$R2049)="12.2027",
    VLOOKUP(LOOKUP(2,1/($B$16:$B2049&lt;&gt;""),$B$16:$B2049), [1]Лист1!$C$1209:$D$2016, 2, 0),
  IF(LOOKUP(2,1/($R$16:$R2049&lt;&gt;""),$R$16:$R2049)="12.2028",
    VLOOKUP(LOOKUP(2,1/($B$16:$B2049&lt;&gt;""),$B$16:$B2049), [1]Лист1!$C$2020:$D$2907, 2, 0),
  ""))), "")</f>
        <v>3754511.1</v>
      </c>
      <c r="P2049" s="211">
        <f t="shared" si="649"/>
        <v>782.40171296392782</v>
      </c>
      <c r="Q2049" s="211">
        <v>9673</v>
      </c>
      <c r="R2049" s="218" t="s">
        <v>565</v>
      </c>
      <c r="S2049" s="32"/>
      <c r="T2049" s="32"/>
      <c r="U2049" s="32"/>
    </row>
    <row r="2050" spans="1:21" ht="30" customHeight="1" x14ac:dyDescent="0.25">
      <c r="A2050" s="212">
        <f>IF(B2050&lt;&gt;"",MAX(A$1:A2049)+1,"")</f>
        <v>1857</v>
      </c>
      <c r="B2050" s="223" t="s">
        <v>2677</v>
      </c>
      <c r="C2050" s="210">
        <v>1981</v>
      </c>
      <c r="D2050" s="212" t="s">
        <v>1844</v>
      </c>
      <c r="E2050" s="210" t="s">
        <v>16</v>
      </c>
      <c r="F2050" s="210">
        <v>9</v>
      </c>
      <c r="G2050" s="210">
        <v>1</v>
      </c>
      <c r="H2050" s="211">
        <v>4617.3</v>
      </c>
      <c r="I2050" s="211">
        <v>0</v>
      </c>
      <c r="J2050" s="211">
        <v>4252.6000000000004</v>
      </c>
      <c r="K2050" s="211">
        <f t="shared" si="648"/>
        <v>7261472.5299999993</v>
      </c>
      <c r="L2050" s="211">
        <v>0</v>
      </c>
      <c r="M2050" s="211">
        <v>0</v>
      </c>
      <c r="N2050" s="211">
        <v>0</v>
      </c>
      <c r="O2050" s="211">
        <f>IFERROR(
  IF(LOOKUP(2,1/($R$16:$R2050&lt;&gt;""),$R$16:$R2050)="12.2026",
    VLOOKUP(LOOKUP(2,1/($B$16:$B2050&lt;&gt;""),$B$16:$B2050), [1]Лист1!$C$12:$D$1205, 2, 0),
  IF(LOOKUP(2,1/($R$16:$R2050&lt;&gt;""),$R$16:$R2050)="12.2027",
    VLOOKUP(LOOKUP(2,1/($B$16:$B2050&lt;&gt;""),$B$16:$B2050), [1]Лист1!$C$1209:$D$2016, 2, 0),
  IF(LOOKUP(2,1/($R$16:$R2050&lt;&gt;""),$R$16:$R2050)="12.2028",
    VLOOKUP(LOOKUP(2,1/($B$16:$B2050&lt;&gt;""),$B$16:$B2050), [1]Лист1!$C$2020:$D$2907, 2, 0),
  ""))), "")</f>
        <v>7261472.5299999993</v>
      </c>
      <c r="P2050" s="211">
        <f t="shared" si="649"/>
        <v>1572.6663916141465</v>
      </c>
      <c r="Q2050" s="211">
        <v>9673</v>
      </c>
      <c r="R2050" s="218" t="s">
        <v>565</v>
      </c>
      <c r="S2050" s="49"/>
      <c r="T2050" s="49"/>
      <c r="U2050" s="49"/>
    </row>
    <row r="2051" spans="1:21" s="33" customFormat="1" ht="30" customHeight="1" x14ac:dyDescent="0.25">
      <c r="A2051" s="212">
        <f>IF(B2051&lt;&gt;"",MAX(A$1:A2050)+1,"")</f>
        <v>1858</v>
      </c>
      <c r="B2051" s="223" t="s">
        <v>2217</v>
      </c>
      <c r="C2051" s="210">
        <v>1982</v>
      </c>
      <c r="D2051" s="212" t="s">
        <v>1844</v>
      </c>
      <c r="E2051" s="210" t="s">
        <v>18</v>
      </c>
      <c r="F2051" s="210">
        <v>9</v>
      </c>
      <c r="G2051" s="210">
        <v>9</v>
      </c>
      <c r="H2051" s="211">
        <v>18358.23</v>
      </c>
      <c r="I2051" s="211">
        <v>1603.3</v>
      </c>
      <c r="J2051" s="211">
        <v>16176.53</v>
      </c>
      <c r="K2051" s="211">
        <f t="shared" si="648"/>
        <v>17875000</v>
      </c>
      <c r="L2051" s="211">
        <v>0</v>
      </c>
      <c r="M2051" s="211">
        <v>0</v>
      </c>
      <c r="N2051" s="211">
        <v>0</v>
      </c>
      <c r="O2051" s="211">
        <f>IFERROR(
  IF(LOOKUP(2,1/($R$16:$R2051&lt;&gt;""),$R$16:$R2051)="12.2026",
    VLOOKUP(LOOKUP(2,1/($B$16:$B2051&lt;&gt;""),$B$16:$B2051), [1]Лист1!$C$12:$D$1205, 2, 0),
  IF(LOOKUP(2,1/($R$16:$R2051&lt;&gt;""),$R$16:$R2051)="12.2027",
    VLOOKUP(LOOKUP(2,1/($B$16:$B2051&lt;&gt;""),$B$16:$B2051), [1]Лист1!$C$1209:$D$2016, 2, 0),
  IF(LOOKUP(2,1/($R$16:$R2051&lt;&gt;""),$R$16:$R2051)="12.2028",
    VLOOKUP(LOOKUP(2,1/($B$16:$B2051&lt;&gt;""),$B$16:$B2051), [1]Лист1!$C$2020:$D$2907, 2, 0),
  ""))), "")</f>
        <v>17875000</v>
      </c>
      <c r="P2051" s="211">
        <f t="shared" si="649"/>
        <v>973.67774562144609</v>
      </c>
      <c r="Q2051" s="211">
        <v>9673</v>
      </c>
      <c r="R2051" s="30" t="s">
        <v>565</v>
      </c>
      <c r="S2051" s="32"/>
      <c r="T2051" s="32"/>
      <c r="U2051" s="32"/>
    </row>
    <row r="2052" spans="1:21" ht="30" customHeight="1" x14ac:dyDescent="0.25">
      <c r="A2052" s="309">
        <f>IF(B2052&lt;&gt;"",MAX(A$1:A2051)+1,"")</f>
        <v>1859</v>
      </c>
      <c r="B2052" s="317" t="s">
        <v>1594</v>
      </c>
      <c r="C2052" s="307">
        <v>1983</v>
      </c>
      <c r="D2052" s="309" t="s">
        <v>1844</v>
      </c>
      <c r="E2052" s="307" t="s">
        <v>16</v>
      </c>
      <c r="F2052" s="307">
        <v>12</v>
      </c>
      <c r="G2052" s="307">
        <v>1</v>
      </c>
      <c r="H2052" s="311">
        <v>5450.6</v>
      </c>
      <c r="I2052" s="311">
        <v>666.1</v>
      </c>
      <c r="J2052" s="311">
        <v>3888.2</v>
      </c>
      <c r="K2052" s="211">
        <f t="shared" ref="K2052:K2054" si="652">SUM(L2052:O2052)</f>
        <v>7274427.1500000004</v>
      </c>
      <c r="L2052" s="211">
        <v>0</v>
      </c>
      <c r="M2052" s="211">
        <v>0</v>
      </c>
      <c r="N2052" s="211">
        <v>0</v>
      </c>
      <c r="O2052" s="211">
        <f>IFERROR(
  IF(LOOKUP(2,1/($R$16:$R2052&lt;&gt;""),$R$16:$R2052)="12.2026",
    VLOOKUP(LOOKUP(2,1/($B$16:$B2052&lt;&gt;""),$B$16:$B2052), [1]Лист1!$C$12:$D$1205, 2, 0),
  IF(LOOKUP(2,1/($R$16:$R2052&lt;&gt;""),$R$16:$R2052)="12.2027",
    VLOOKUP(LOOKUP(2,1/($B$16:$B2052&lt;&gt;""),$B$16:$B2052), [1]Лист1!$C$1209:$D$2016, 2, 0),
  IF(LOOKUP(2,1/($R$16:$R2052&lt;&gt;""),$R$16:$R2052)="12.2028",
    VLOOKUP(LOOKUP(2,1/($B$16:$B2052&lt;&gt;""),$B$16:$B2052), [1]Лист1!$C$2020:$D$2907, 2, 0),
  ""))), "")</f>
        <v>7274427.1500000004</v>
      </c>
      <c r="P2052" s="211">
        <f t="shared" ref="P2052" si="653">K2052/H2052</f>
        <v>1334.6103456500202</v>
      </c>
      <c r="Q2052" s="211">
        <v>9673</v>
      </c>
      <c r="R2052" s="218" t="s">
        <v>565</v>
      </c>
      <c r="S2052" s="49"/>
      <c r="T2052" s="49"/>
      <c r="U2052" s="49"/>
    </row>
    <row r="2053" spans="1:21" s="21" customFormat="1" ht="30" customHeight="1" x14ac:dyDescent="0.25">
      <c r="A2053" s="310"/>
      <c r="B2053" s="318"/>
      <c r="C2053" s="308"/>
      <c r="D2053" s="310"/>
      <c r="E2053" s="308"/>
      <c r="F2053" s="308"/>
      <c r="G2053" s="308"/>
      <c r="H2053" s="312"/>
      <c r="I2053" s="312"/>
      <c r="J2053" s="312"/>
      <c r="K2053" s="211">
        <f t="shared" si="652"/>
        <v>35683487</v>
      </c>
      <c r="L2053" s="211">
        <v>0</v>
      </c>
      <c r="M2053" s="211">
        <v>0</v>
      </c>
      <c r="N2053" s="211">
        <v>0</v>
      </c>
      <c r="O2053" s="211">
        <f>IFERROR(
  IF(LOOKUP(2,1/($R$16:$R2053&lt;&gt;""),$R$16:$R2053)="12.2026",
    VLOOKUP(LOOKUP(2,1/($B$16:$B2053&lt;&gt;""),$B$16:$B2053), [1]Лист1!$C$12:$D$1205, 2, 0),
  IF(LOOKUP(2,1/($R$16:$R2053&lt;&gt;""),$R$16:$R2053)="12.2027",
    VLOOKUP(LOOKUP(2,1/($B$16:$B2053&lt;&gt;""),$B$16:$B2053), [1]Лист1!$C$1209:$D$2016, 2, 0),
  IF(LOOKUP(2,1/($R$16:$R2053&lt;&gt;""),$R$16:$R2053)="12.2028",
    VLOOKUP(LOOKUP(2,1/($B$16:$B2053&lt;&gt;""),$B$16:$B2053), [1]Лист1!$C$2020:$D$2907, 2, 0),
  ""))), "")</f>
        <v>35683487</v>
      </c>
      <c r="P2053" s="211">
        <f>K2053/H2052</f>
        <v>6546.7080688364576</v>
      </c>
      <c r="Q2053" s="211">
        <v>9673</v>
      </c>
      <c r="R2053" s="218" t="s">
        <v>563</v>
      </c>
      <c r="S2053" s="38"/>
      <c r="T2053" s="20"/>
      <c r="U2053" s="20"/>
    </row>
    <row r="2054" spans="1:21" s="33" customFormat="1" ht="30" customHeight="1" x14ac:dyDescent="0.25">
      <c r="A2054" s="212">
        <f>IF(B2054&lt;&gt;"",MAX(A$1:A2053)+1,"")</f>
        <v>1860</v>
      </c>
      <c r="B2054" s="223" t="s">
        <v>2489</v>
      </c>
      <c r="C2054" s="213">
        <v>1979</v>
      </c>
      <c r="D2054" s="212" t="s">
        <v>1844</v>
      </c>
      <c r="E2054" s="213" t="s">
        <v>16</v>
      </c>
      <c r="F2054" s="75">
        <v>9</v>
      </c>
      <c r="G2054" s="75">
        <v>6</v>
      </c>
      <c r="H2054" s="237">
        <v>15415.88</v>
      </c>
      <c r="I2054" s="162">
        <v>0</v>
      </c>
      <c r="J2054" s="237">
        <v>15415.88</v>
      </c>
      <c r="K2054" s="211">
        <f t="shared" si="652"/>
        <v>21366542.729999997</v>
      </c>
      <c r="L2054" s="211">
        <v>0</v>
      </c>
      <c r="M2054" s="211">
        <v>0</v>
      </c>
      <c r="N2054" s="211">
        <v>0</v>
      </c>
      <c r="O2054" s="211">
        <f>IFERROR(
  IF(LOOKUP(2,1/($R$16:$R2054&lt;&gt;""),$R$16:$R2054)="12.2026",
    VLOOKUP(LOOKUP(2,1/($B$16:$B2054&lt;&gt;""),$B$16:$B2054), [1]Лист1!$C$12:$D$1205, 2, 0),
  IF(LOOKUP(2,1/($R$16:$R2054&lt;&gt;""),$R$16:$R2054)="12.2027",
    VLOOKUP(LOOKUP(2,1/($B$16:$B2054&lt;&gt;""),$B$16:$B2054), [1]Лист1!$C$1209:$D$2016, 2, 0),
  IF(LOOKUP(2,1/($R$16:$R2054&lt;&gt;""),$R$16:$R2054)="12.2028",
    VLOOKUP(LOOKUP(2,1/($B$16:$B2054&lt;&gt;""),$B$16:$B2054), [1]Лист1!$C$2020:$D$2907, 2, 0),
  ""))), "")</f>
        <v>21366542.729999997</v>
      </c>
      <c r="P2054" s="211">
        <f t="shared" ref="P2054" si="654">K2054/H2054</f>
        <v>1386.0086307106696</v>
      </c>
      <c r="Q2054" s="211">
        <v>9673</v>
      </c>
      <c r="R2054" s="30" t="s">
        <v>564</v>
      </c>
      <c r="S2054" s="32"/>
      <c r="T2054" s="32"/>
      <c r="U2054" s="32"/>
    </row>
    <row r="2055" spans="1:21" s="33" customFormat="1" ht="30" customHeight="1" x14ac:dyDescent="0.25">
      <c r="A2055" s="212">
        <f>IF(B2055&lt;&gt;"",MAX(A$1:A2054)+1,"")</f>
        <v>1861</v>
      </c>
      <c r="B2055" s="223" t="s">
        <v>2218</v>
      </c>
      <c r="C2055" s="210">
        <v>1982</v>
      </c>
      <c r="D2055" s="212" t="s">
        <v>1844</v>
      </c>
      <c r="E2055" s="210" t="s">
        <v>18</v>
      </c>
      <c r="F2055" s="210">
        <v>9</v>
      </c>
      <c r="G2055" s="210">
        <v>8</v>
      </c>
      <c r="H2055" s="211">
        <v>15325.1</v>
      </c>
      <c r="I2055" s="211">
        <v>0</v>
      </c>
      <c r="J2055" s="211">
        <v>13347.2</v>
      </c>
      <c r="K2055" s="211">
        <f t="shared" ref="K2055:K2113" si="655">SUM(L2055:O2055)</f>
        <v>28480000</v>
      </c>
      <c r="L2055" s="211">
        <v>0</v>
      </c>
      <c r="M2055" s="211">
        <v>0</v>
      </c>
      <c r="N2055" s="211">
        <v>0</v>
      </c>
      <c r="O2055" s="211">
        <f>IFERROR(
  IF(LOOKUP(2,1/($R$16:$R2055&lt;&gt;""),$R$16:$R2055)="12.2026",
    VLOOKUP(LOOKUP(2,1/($B$16:$B2055&lt;&gt;""),$B$16:$B2055), [1]Лист1!$C$12:$D$1205, 2, 0),
  IF(LOOKUP(2,1/($R$16:$R2055&lt;&gt;""),$R$16:$R2055)="12.2027",
    VLOOKUP(LOOKUP(2,1/($B$16:$B2055&lt;&gt;""),$B$16:$B2055), [1]Лист1!$C$1209:$D$2016, 2, 0),
  IF(LOOKUP(2,1/($R$16:$R2055&lt;&gt;""),$R$16:$R2055)="12.2028",
    VLOOKUP(LOOKUP(2,1/($B$16:$B2055&lt;&gt;""),$B$16:$B2055), [1]Лист1!$C$2020:$D$2907, 2, 0),
  ""))), "")</f>
        <v>28480000</v>
      </c>
      <c r="P2055" s="211">
        <f>K2055/H2055</f>
        <v>1858.3891785371709</v>
      </c>
      <c r="Q2055" s="211">
        <v>9673</v>
      </c>
      <c r="R2055" s="30" t="s">
        <v>565</v>
      </c>
      <c r="S2055" s="32"/>
      <c r="T2055" s="32"/>
      <c r="U2055" s="32"/>
    </row>
    <row r="2056" spans="1:21" ht="30" customHeight="1" x14ac:dyDescent="0.25">
      <c r="A2056" s="212">
        <f>IF(B2056&lt;&gt;"",MAX(A$1:A2055)+1,"")</f>
        <v>1862</v>
      </c>
      <c r="B2056" s="223" t="s">
        <v>2219</v>
      </c>
      <c r="C2056" s="210">
        <v>1978</v>
      </c>
      <c r="D2056" s="212" t="s">
        <v>1844</v>
      </c>
      <c r="E2056" s="210" t="s">
        <v>18</v>
      </c>
      <c r="F2056" s="210">
        <v>9</v>
      </c>
      <c r="G2056" s="210">
        <v>6</v>
      </c>
      <c r="H2056" s="211">
        <v>15100.6</v>
      </c>
      <c r="I2056" s="211">
        <v>0</v>
      </c>
      <c r="J2056" s="211">
        <v>12065.1</v>
      </c>
      <c r="K2056" s="211">
        <f t="shared" si="655"/>
        <v>21410000</v>
      </c>
      <c r="L2056" s="211">
        <v>0</v>
      </c>
      <c r="M2056" s="211">
        <v>0</v>
      </c>
      <c r="N2056" s="211">
        <v>0</v>
      </c>
      <c r="O2056" s="211">
        <f>IFERROR(
  IF(LOOKUP(2,1/($R$16:$R2056&lt;&gt;""),$R$16:$R2056)="12.2026",
    VLOOKUP(LOOKUP(2,1/($B$16:$B2056&lt;&gt;""),$B$16:$B2056), [1]Лист1!$C$12:$D$1205, 2, 0),
  IF(LOOKUP(2,1/($R$16:$R2056&lt;&gt;""),$R$16:$R2056)="12.2027",
    VLOOKUP(LOOKUP(2,1/($B$16:$B2056&lt;&gt;""),$B$16:$B2056), [1]Лист1!$C$1209:$D$2016, 2, 0),
  IF(LOOKUP(2,1/($R$16:$R2056&lt;&gt;""),$R$16:$R2056)="12.2028",
    VLOOKUP(LOOKUP(2,1/($B$16:$B2056&lt;&gt;""),$B$16:$B2056), [1]Лист1!$C$2020:$D$2907, 2, 0),
  ""))), "")</f>
        <v>21410000</v>
      </c>
      <c r="P2056" s="211">
        <f t="shared" ref="P2056:P2058" si="656">K2056/H2056</f>
        <v>1417.8244573063321</v>
      </c>
      <c r="Q2056" s="211">
        <v>9673</v>
      </c>
      <c r="R2056" s="30" t="s">
        <v>565</v>
      </c>
      <c r="S2056" s="49"/>
      <c r="T2056" s="49"/>
      <c r="U2056" s="49"/>
    </row>
    <row r="2057" spans="1:21" s="138" customFormat="1" ht="30" customHeight="1" x14ac:dyDescent="0.25">
      <c r="A2057" s="285">
        <f>IF(B2057&lt;&gt;"",MAX(A$1:A2056)+1,"")</f>
        <v>1863</v>
      </c>
      <c r="B2057" s="283" t="s">
        <v>2220</v>
      </c>
      <c r="C2057" s="287">
        <v>1981</v>
      </c>
      <c r="D2057" s="285" t="s">
        <v>1844</v>
      </c>
      <c r="E2057" s="287" t="s">
        <v>18</v>
      </c>
      <c r="F2057" s="287">
        <v>9</v>
      </c>
      <c r="G2057" s="287">
        <v>4</v>
      </c>
      <c r="H2057" s="282">
        <v>8852.06</v>
      </c>
      <c r="I2057" s="282">
        <v>0</v>
      </c>
      <c r="J2057" s="282">
        <v>7666.29</v>
      </c>
      <c r="K2057" s="282">
        <f t="shared" si="655"/>
        <v>14340000</v>
      </c>
      <c r="L2057" s="282">
        <v>0</v>
      </c>
      <c r="M2057" s="282">
        <v>0</v>
      </c>
      <c r="N2057" s="282">
        <v>0</v>
      </c>
      <c r="O2057" s="282">
        <f>IFERROR(
  IF(LOOKUP(2,1/($R$16:$R2057&lt;&gt;""),$R$16:$R2057)="12.2026",
    VLOOKUP(LOOKUP(2,1/($B$16:$B2057&lt;&gt;""),$B$16:$B2057), [1]Лист1!$C$12:$D$1205, 2, 0),
  IF(LOOKUP(2,1/($R$16:$R2057&lt;&gt;""),$R$16:$R2057)="12.2027",
    VLOOKUP(LOOKUP(2,1/($B$16:$B2057&lt;&gt;""),$B$16:$B2057), [1]Лист1!$C$1209:$D$2016, 2, 0),
  IF(LOOKUP(2,1/($R$16:$R2057&lt;&gt;""),$R$16:$R2057)="12.2028",
    VLOOKUP(LOOKUP(2,1/($B$16:$B2057&lt;&gt;""),$B$16:$B2057), [1]Лист1!$C$2020:$D$2907, 2, 0),
  ""))), "")</f>
        <v>14340000</v>
      </c>
      <c r="P2057" s="282">
        <f t="shared" si="656"/>
        <v>1619.9619071718901</v>
      </c>
      <c r="Q2057" s="282">
        <v>9673</v>
      </c>
      <c r="R2057" s="30" t="s">
        <v>565</v>
      </c>
      <c r="S2057" s="137"/>
      <c r="T2057" s="137"/>
      <c r="U2057" s="137"/>
    </row>
    <row r="2058" spans="1:21" s="33" customFormat="1" ht="30" customHeight="1" x14ac:dyDescent="0.25">
      <c r="A2058" s="254">
        <f>IF(B2058&lt;&gt;"",MAX(A$1:A2057)+1,"")</f>
        <v>1864</v>
      </c>
      <c r="B2058" s="258" t="s">
        <v>2221</v>
      </c>
      <c r="C2058" s="252">
        <v>1981</v>
      </c>
      <c r="D2058" s="254" t="s">
        <v>1844</v>
      </c>
      <c r="E2058" s="252" t="s">
        <v>18</v>
      </c>
      <c r="F2058" s="252">
        <v>9</v>
      </c>
      <c r="G2058" s="252">
        <v>12</v>
      </c>
      <c r="H2058" s="256">
        <v>24902.400000000001</v>
      </c>
      <c r="I2058" s="256">
        <v>143.80000000000001</v>
      </c>
      <c r="J2058" s="256">
        <v>22381.11</v>
      </c>
      <c r="K2058" s="256">
        <f t="shared" si="655"/>
        <v>42620000</v>
      </c>
      <c r="L2058" s="256">
        <v>0</v>
      </c>
      <c r="M2058" s="256">
        <v>0</v>
      </c>
      <c r="N2058" s="256">
        <v>0</v>
      </c>
      <c r="O2058" s="256">
        <f>IFERROR(
  IF(LOOKUP(2,1/($R$16:$R2058&lt;&gt;""),$R$16:$R2058)="12.2026",
    VLOOKUP(LOOKUP(2,1/($B$16:$B2058&lt;&gt;""),$B$16:$B2058), [1]Лист1!$C$12:$D$1205, 2, 0),
  IF(LOOKUP(2,1/($R$16:$R2058&lt;&gt;""),$R$16:$R2058)="12.2027",
    VLOOKUP(LOOKUP(2,1/($B$16:$B2058&lt;&gt;""),$B$16:$B2058), [1]Лист1!$C$1209:$D$2016, 2, 0),
  IF(LOOKUP(2,1/($R$16:$R2058&lt;&gt;""),$R$16:$R2058)="12.2028",
    VLOOKUP(LOOKUP(2,1/($B$16:$B2058&lt;&gt;""),$B$16:$B2058), [1]Лист1!$C$2020:$D$2907, 2, 0),
  ""))), "")</f>
        <v>42620000</v>
      </c>
      <c r="P2058" s="256">
        <f t="shared" si="656"/>
        <v>1711.4816242611153</v>
      </c>
      <c r="Q2058" s="256">
        <v>9673</v>
      </c>
      <c r="R2058" s="97" t="s">
        <v>565</v>
      </c>
      <c r="S2058" s="32"/>
      <c r="T2058" s="32"/>
      <c r="U2058" s="32"/>
    </row>
    <row r="2059" spans="1:21" s="21" customFormat="1" ht="30" customHeight="1" x14ac:dyDescent="0.25">
      <c r="A2059" s="212">
        <f>IF(B2059&lt;&gt;"",MAX(A$1:A2058)+1,"")</f>
        <v>1865</v>
      </c>
      <c r="B2059" s="223" t="s">
        <v>1595</v>
      </c>
      <c r="C2059" s="210">
        <v>1973</v>
      </c>
      <c r="D2059" s="212" t="s">
        <v>1844</v>
      </c>
      <c r="E2059" s="210" t="s">
        <v>16</v>
      </c>
      <c r="F2059" s="210">
        <v>2</v>
      </c>
      <c r="G2059" s="210">
        <v>2</v>
      </c>
      <c r="H2059" s="211">
        <v>1542.8</v>
      </c>
      <c r="I2059" s="211">
        <v>0</v>
      </c>
      <c r="J2059" s="211">
        <v>616.1</v>
      </c>
      <c r="K2059" s="211">
        <f t="shared" si="655"/>
        <v>17231506</v>
      </c>
      <c r="L2059" s="211">
        <v>0</v>
      </c>
      <c r="M2059" s="211">
        <v>0</v>
      </c>
      <c r="N2059" s="211">
        <v>0</v>
      </c>
      <c r="O2059" s="211">
        <f>IFERROR(
  IF(LOOKUP(2,1/($R$16:$R2059&lt;&gt;""),$R$16:$R2059)="12.2026",
    VLOOKUP(LOOKUP(2,1/($B$16:$B2059&lt;&gt;""),$B$16:$B2059), [1]Лист1!$C$12:$D$1205, 2, 0),
  IF(LOOKUP(2,1/($R$16:$R2059&lt;&gt;""),$R$16:$R2059)="12.2027",
    VLOOKUP(LOOKUP(2,1/($B$16:$B2059&lt;&gt;""),$B$16:$B2059), [1]Лист1!$C$1209:$D$2016, 2, 0),
  IF(LOOKUP(2,1/($R$16:$R2059&lt;&gt;""),$R$16:$R2059)="12.2028",
    VLOOKUP(LOOKUP(2,1/($B$16:$B2059&lt;&gt;""),$B$16:$B2059), [1]Лист1!$C$2020:$D$2907, 2, 0),
  ""))), "")</f>
        <v>17231506</v>
      </c>
      <c r="P2059" s="211">
        <f>K2059/H2059</f>
        <v>11168.982369717398</v>
      </c>
      <c r="Q2059" s="211">
        <v>9673</v>
      </c>
      <c r="R2059" s="218" t="s">
        <v>563</v>
      </c>
      <c r="S2059" s="38"/>
      <c r="T2059" s="20"/>
      <c r="U2059" s="20"/>
    </row>
    <row r="2060" spans="1:21" ht="30" customHeight="1" x14ac:dyDescent="0.25">
      <c r="A2060" s="212">
        <f>IF(B2060&lt;&gt;"",MAX(A$1:A2059)+1,"")</f>
        <v>1866</v>
      </c>
      <c r="B2060" s="223" t="s">
        <v>1449</v>
      </c>
      <c r="C2060" s="210">
        <v>1961</v>
      </c>
      <c r="D2060" s="212" t="s">
        <v>1844</v>
      </c>
      <c r="E2060" s="210" t="s">
        <v>16</v>
      </c>
      <c r="F2060" s="210">
        <v>4</v>
      </c>
      <c r="G2060" s="210">
        <v>4</v>
      </c>
      <c r="H2060" s="211">
        <v>3628.5</v>
      </c>
      <c r="I2060" s="211">
        <v>0</v>
      </c>
      <c r="J2060" s="211">
        <v>2562.67</v>
      </c>
      <c r="K2060" s="211">
        <f t="shared" si="655"/>
        <v>16066714.92</v>
      </c>
      <c r="L2060" s="211">
        <v>0</v>
      </c>
      <c r="M2060" s="211">
        <v>0</v>
      </c>
      <c r="N2060" s="211">
        <v>0</v>
      </c>
      <c r="O2060" s="211">
        <f>IFERROR(
  IF(LOOKUP(2,1/($R$16:$R2060&lt;&gt;""),$R$16:$R2060)="12.2026",
    VLOOKUP(LOOKUP(2,1/($B$16:$B2060&lt;&gt;""),$B$16:$B2060), [1]Лист1!$C$12:$D$1205, 2, 0),
  IF(LOOKUP(2,1/($R$16:$R2060&lt;&gt;""),$R$16:$R2060)="12.2027",
    VLOOKUP(LOOKUP(2,1/($B$16:$B2060&lt;&gt;""),$B$16:$B2060), [1]Лист1!$C$1209:$D$2016, 2, 0),
  IF(LOOKUP(2,1/($R$16:$R2060&lt;&gt;""),$R$16:$R2060)="12.2028",
    VLOOKUP(LOOKUP(2,1/($B$16:$B2060&lt;&gt;""),$B$16:$B2060), [1]Лист1!$C$2020:$D$2907, 2, 0),
  ""))), "")</f>
        <v>16066714.92</v>
      </c>
      <c r="P2060" s="211">
        <f t="shared" ref="P2060:P2062" si="657">K2060/H2060</f>
        <v>4427.9219842910297</v>
      </c>
      <c r="Q2060" s="211">
        <v>9673</v>
      </c>
      <c r="R2060" s="218" t="s">
        <v>564</v>
      </c>
      <c r="S2060" s="49"/>
      <c r="T2060" s="49"/>
      <c r="U2060" s="49"/>
    </row>
    <row r="2061" spans="1:21" s="33" customFormat="1" ht="30" customHeight="1" x14ac:dyDescent="0.25">
      <c r="A2061" s="212">
        <f>IF(B2061&lt;&gt;"",MAX(A$1:A2060)+1,"")</f>
        <v>1867</v>
      </c>
      <c r="B2061" s="223" t="s">
        <v>310</v>
      </c>
      <c r="C2061" s="210">
        <v>1962</v>
      </c>
      <c r="D2061" s="212" t="s">
        <v>1844</v>
      </c>
      <c r="E2061" s="210" t="s">
        <v>16</v>
      </c>
      <c r="F2061" s="210">
        <v>4</v>
      </c>
      <c r="G2061" s="210">
        <v>4</v>
      </c>
      <c r="H2061" s="211">
        <v>2781.48</v>
      </c>
      <c r="I2061" s="211">
        <v>0</v>
      </c>
      <c r="J2061" s="211">
        <v>2566.4499999999998</v>
      </c>
      <c r="K2061" s="211">
        <f t="shared" si="655"/>
        <v>12320391</v>
      </c>
      <c r="L2061" s="211">
        <v>0</v>
      </c>
      <c r="M2061" s="211">
        <v>0</v>
      </c>
      <c r="N2061" s="211">
        <v>0</v>
      </c>
      <c r="O2061" s="211">
        <f>IFERROR(
  IF(LOOKUP(2,1/($R$16:$R2061&lt;&gt;""),$R$16:$R2061)="12.2026",
    VLOOKUP(LOOKUP(2,1/($B$16:$B2061&lt;&gt;""),$B$16:$B2061), [1]Лист1!$C$12:$D$1205, 2, 0),
  IF(LOOKUP(2,1/($R$16:$R2061&lt;&gt;""),$R$16:$R2061)="12.2027",
    VLOOKUP(LOOKUP(2,1/($B$16:$B2061&lt;&gt;""),$B$16:$B2061), [1]Лист1!$C$1209:$D$2016, 2, 0),
  IF(LOOKUP(2,1/($R$16:$R2061&lt;&gt;""),$R$16:$R2061)="12.2028",
    VLOOKUP(LOOKUP(2,1/($B$16:$B2061&lt;&gt;""),$B$16:$B2061), [1]Лист1!$C$2020:$D$2907, 2, 0),
  ""))), "")</f>
        <v>12320391</v>
      </c>
      <c r="P2061" s="211">
        <f t="shared" si="657"/>
        <v>4429.4372060917212</v>
      </c>
      <c r="Q2061" s="211">
        <v>9673</v>
      </c>
      <c r="R2061" s="218" t="s">
        <v>564</v>
      </c>
      <c r="S2061" s="32"/>
      <c r="T2061" s="32"/>
      <c r="U2061" s="32"/>
    </row>
    <row r="2062" spans="1:21" s="21" customFormat="1" ht="30" customHeight="1" x14ac:dyDescent="0.25">
      <c r="A2062" s="309">
        <f>IF(B2062&lt;&gt;"",MAX(A$1:A2061)+1,"")</f>
        <v>1868</v>
      </c>
      <c r="B2062" s="317" t="s">
        <v>311</v>
      </c>
      <c r="C2062" s="307">
        <v>1963</v>
      </c>
      <c r="D2062" s="309" t="s">
        <v>1844</v>
      </c>
      <c r="E2062" s="307" t="s">
        <v>18</v>
      </c>
      <c r="F2062" s="307">
        <v>5</v>
      </c>
      <c r="G2062" s="307">
        <v>4</v>
      </c>
      <c r="H2062" s="311">
        <v>4724.43</v>
      </c>
      <c r="I2062" s="311">
        <v>0</v>
      </c>
      <c r="J2062" s="311">
        <v>3557.43</v>
      </c>
      <c r="K2062" s="211">
        <f t="shared" si="655"/>
        <v>4283874.51</v>
      </c>
      <c r="L2062" s="211">
        <v>0</v>
      </c>
      <c r="M2062" s="211">
        <v>0</v>
      </c>
      <c r="N2062" s="211">
        <v>0</v>
      </c>
      <c r="O2062" s="211">
        <f>IFERROR(
  IF(LOOKUP(2,1/($R$16:$R2062&lt;&gt;""),$R$16:$R2062)="12.2026",
    VLOOKUP(LOOKUP(2,1/($B$16:$B2062&lt;&gt;""),$B$16:$B2062), [1]Лист1!$C$12:$D$1205, 2, 0),
  IF(LOOKUP(2,1/($R$16:$R2062&lt;&gt;""),$R$16:$R2062)="12.2027",
    VLOOKUP(LOOKUP(2,1/($B$16:$B2062&lt;&gt;""),$B$16:$B2062), [1]Лист1!$C$1209:$D$2016, 2, 0),
  IF(LOOKUP(2,1/($R$16:$R2062&lt;&gt;""),$R$16:$R2062)="12.2028",
    VLOOKUP(LOOKUP(2,1/($B$16:$B2062&lt;&gt;""),$B$16:$B2062), [1]Лист1!$C$2020:$D$2907, 2, 0),
  ""))), "")</f>
        <v>4283874.51</v>
      </c>
      <c r="P2062" s="211">
        <f t="shared" si="657"/>
        <v>906.74949358970275</v>
      </c>
      <c r="Q2062" s="211">
        <v>9673</v>
      </c>
      <c r="R2062" s="218" t="s">
        <v>565</v>
      </c>
      <c r="S2062" s="38"/>
      <c r="T2062" s="20"/>
      <c r="U2062" s="20"/>
    </row>
    <row r="2063" spans="1:21" s="21" customFormat="1" ht="30" customHeight="1" x14ac:dyDescent="0.25">
      <c r="A2063" s="310"/>
      <c r="B2063" s="318"/>
      <c r="C2063" s="308"/>
      <c r="D2063" s="310"/>
      <c r="E2063" s="308"/>
      <c r="F2063" s="308"/>
      <c r="G2063" s="308"/>
      <c r="H2063" s="312"/>
      <c r="I2063" s="312"/>
      <c r="J2063" s="312"/>
      <c r="K2063" s="211">
        <f t="shared" si="655"/>
        <v>13424861.330000002</v>
      </c>
      <c r="L2063" s="211">
        <v>0</v>
      </c>
      <c r="M2063" s="211">
        <v>0</v>
      </c>
      <c r="N2063" s="211">
        <v>0</v>
      </c>
      <c r="O2063" s="211">
        <f>IFERROR(
  IF(LOOKUP(2,1/($R$16:$R2063&lt;&gt;""),$R$16:$R2063)="12.2026",
    VLOOKUP(LOOKUP(2,1/($B$16:$B2063&lt;&gt;""),$B$16:$B2063), [1]Лист1!$C$12:$D$1205, 2, 0),
  IF(LOOKUP(2,1/($R$16:$R2063&lt;&gt;""),$R$16:$R2063)="12.2027",
    VLOOKUP(LOOKUP(2,1/($B$16:$B2063&lt;&gt;""),$B$16:$B2063), [1]Лист1!$C$1209:$D$2016, 2, 0),
  IF(LOOKUP(2,1/($R$16:$R2063&lt;&gt;""),$R$16:$R2063)="12.2028",
    VLOOKUP(LOOKUP(2,1/($B$16:$B2063&lt;&gt;""),$B$16:$B2063), [1]Лист1!$C$2020:$D$2907, 2, 0),
  ""))), "")</f>
        <v>13424861.330000002</v>
      </c>
      <c r="P2063" s="211">
        <f>K2063/H2062</f>
        <v>2841.5832872960336</v>
      </c>
      <c r="Q2063" s="211">
        <v>9673</v>
      </c>
      <c r="R2063" s="218" t="s">
        <v>564</v>
      </c>
      <c r="S2063" s="38"/>
      <c r="T2063" s="20"/>
      <c r="U2063" s="20"/>
    </row>
    <row r="2064" spans="1:21" s="33" customFormat="1" ht="30" customHeight="1" x14ac:dyDescent="0.25">
      <c r="A2064" s="212">
        <f>IF(B2064&lt;&gt;"",MAX(A$1:A2063)+1,"")</f>
        <v>1869</v>
      </c>
      <c r="B2064" s="223" t="s">
        <v>312</v>
      </c>
      <c r="C2064" s="210">
        <v>1963</v>
      </c>
      <c r="D2064" s="212" t="s">
        <v>1844</v>
      </c>
      <c r="E2064" s="210" t="s">
        <v>18</v>
      </c>
      <c r="F2064" s="210">
        <v>5</v>
      </c>
      <c r="G2064" s="210">
        <v>4</v>
      </c>
      <c r="H2064" s="211">
        <v>4731.9799999999996</v>
      </c>
      <c r="I2064" s="211">
        <v>0</v>
      </c>
      <c r="J2064" s="211">
        <v>3563.78</v>
      </c>
      <c r="K2064" s="211">
        <f t="shared" si="655"/>
        <v>13446235.379999999</v>
      </c>
      <c r="L2064" s="211">
        <v>0</v>
      </c>
      <c r="M2064" s="211">
        <v>0</v>
      </c>
      <c r="N2064" s="211">
        <v>0</v>
      </c>
      <c r="O2064" s="211">
        <f>IFERROR(
  IF(LOOKUP(2,1/($R$16:$R2064&lt;&gt;""),$R$16:$R2064)="12.2026",
    VLOOKUP(LOOKUP(2,1/($B$16:$B2064&lt;&gt;""),$B$16:$B2064), [1]Лист1!$C$12:$D$1205, 2, 0),
  IF(LOOKUP(2,1/($R$16:$R2064&lt;&gt;""),$R$16:$R2064)="12.2027",
    VLOOKUP(LOOKUP(2,1/($B$16:$B2064&lt;&gt;""),$B$16:$B2064), [1]Лист1!$C$1209:$D$2016, 2, 0),
  IF(LOOKUP(2,1/($R$16:$R2064&lt;&gt;""),$R$16:$R2064)="12.2028",
    VLOOKUP(LOOKUP(2,1/($B$16:$B2064&lt;&gt;""),$B$16:$B2064), [1]Лист1!$C$2020:$D$2907, 2, 0),
  ""))), "")</f>
        <v>13446235.379999999</v>
      </c>
      <c r="P2064" s="211">
        <f t="shared" ref="P2064" si="658">K2064/H2064</f>
        <v>2841.5664013795495</v>
      </c>
      <c r="Q2064" s="211">
        <v>9673</v>
      </c>
      <c r="R2064" s="218" t="s">
        <v>564</v>
      </c>
      <c r="S2064" s="32"/>
      <c r="T2064" s="32"/>
      <c r="U2064" s="32"/>
    </row>
    <row r="2065" spans="1:21" s="21" customFormat="1" ht="30" customHeight="1" x14ac:dyDescent="0.25">
      <c r="A2065" s="212">
        <f>IF(B2065&lt;&gt;"",MAX(A$1:A2064)+1,"")</f>
        <v>1870</v>
      </c>
      <c r="B2065" s="223" t="s">
        <v>302</v>
      </c>
      <c r="C2065" s="210">
        <v>1962</v>
      </c>
      <c r="D2065" s="212" t="s">
        <v>1844</v>
      </c>
      <c r="E2065" s="210" t="s">
        <v>16</v>
      </c>
      <c r="F2065" s="232">
        <v>5</v>
      </c>
      <c r="G2065" s="232">
        <v>2</v>
      </c>
      <c r="H2065" s="211">
        <v>2081.0700000000002</v>
      </c>
      <c r="I2065" s="211">
        <v>72</v>
      </c>
      <c r="J2065" s="211">
        <v>1543.08</v>
      </c>
      <c r="K2065" s="211">
        <f t="shared" si="655"/>
        <v>14139263.030000001</v>
      </c>
      <c r="L2065" s="211">
        <v>0</v>
      </c>
      <c r="M2065" s="211">
        <v>0</v>
      </c>
      <c r="N2065" s="211">
        <v>0</v>
      </c>
      <c r="O2065" s="211">
        <f>IFERROR(
  IF(LOOKUP(2,1/($R$16:$R2065&lt;&gt;""),$R$16:$R2065)="12.2026",
    VLOOKUP(LOOKUP(2,1/($B$16:$B2065&lt;&gt;""),$B$16:$B2065), [1]Лист1!$C$12:$D$1205, 2, 0),
  IF(LOOKUP(2,1/($R$16:$R2065&lt;&gt;""),$R$16:$R2065)="12.2027",
    VLOOKUP(LOOKUP(2,1/($B$16:$B2065&lt;&gt;""),$B$16:$B2065), [1]Лист1!$C$1209:$D$2016, 2, 0),
  IF(LOOKUP(2,1/($R$16:$R2065&lt;&gt;""),$R$16:$R2065)="12.2028",
    VLOOKUP(LOOKUP(2,1/($B$16:$B2065&lt;&gt;""),$B$16:$B2065), [1]Лист1!$C$2020:$D$2907, 2, 0),
  ""))), "")</f>
        <v>14139263.030000001</v>
      </c>
      <c r="P2065" s="211">
        <f>K2065/H2065</f>
        <v>6794.2275031594327</v>
      </c>
      <c r="Q2065" s="211">
        <v>9673</v>
      </c>
      <c r="R2065" s="218" t="s">
        <v>564</v>
      </c>
      <c r="S2065" s="38"/>
      <c r="T2065" s="20"/>
      <c r="U2065" s="20"/>
    </row>
    <row r="2066" spans="1:21" s="21" customFormat="1" ht="30" customHeight="1" x14ac:dyDescent="0.25">
      <c r="A2066" s="212">
        <f>IF(B2066&lt;&gt;"",MAX(A$1:A2065)+1,"")</f>
        <v>1871</v>
      </c>
      <c r="B2066" s="223" t="s">
        <v>303</v>
      </c>
      <c r="C2066" s="210">
        <v>1962</v>
      </c>
      <c r="D2066" s="212" t="s">
        <v>1844</v>
      </c>
      <c r="E2066" s="210" t="s">
        <v>16</v>
      </c>
      <c r="F2066" s="232">
        <v>5</v>
      </c>
      <c r="G2066" s="232">
        <v>2</v>
      </c>
      <c r="H2066" s="211">
        <v>2083.4</v>
      </c>
      <c r="I2066" s="211">
        <v>72.400000000000006</v>
      </c>
      <c r="J2066" s="211">
        <v>1549.33</v>
      </c>
      <c r="K2066" s="211">
        <f t="shared" si="655"/>
        <v>14149554.890000001</v>
      </c>
      <c r="L2066" s="211">
        <v>0</v>
      </c>
      <c r="M2066" s="211">
        <v>0</v>
      </c>
      <c r="N2066" s="211">
        <v>0</v>
      </c>
      <c r="O2066" s="211">
        <f>IFERROR(
  IF(LOOKUP(2,1/($R$16:$R2066&lt;&gt;""),$R$16:$R2066)="12.2026",
    VLOOKUP(LOOKUP(2,1/($B$16:$B2066&lt;&gt;""),$B$16:$B2066), [1]Лист1!$C$12:$D$1205, 2, 0),
  IF(LOOKUP(2,1/($R$16:$R2066&lt;&gt;""),$R$16:$R2066)="12.2027",
    VLOOKUP(LOOKUP(2,1/($B$16:$B2066&lt;&gt;""),$B$16:$B2066), [1]Лист1!$C$1209:$D$2016, 2, 0),
  IF(LOOKUP(2,1/($R$16:$R2066&lt;&gt;""),$R$16:$R2066)="12.2028",
    VLOOKUP(LOOKUP(2,1/($B$16:$B2066&lt;&gt;""),$B$16:$B2066), [1]Лист1!$C$2020:$D$2907, 2, 0),
  ""))), "")</f>
        <v>14149554.890000001</v>
      </c>
      <c r="P2066" s="211">
        <f>K2066/H2066</f>
        <v>6791.569016991456</v>
      </c>
      <c r="Q2066" s="211">
        <v>9673</v>
      </c>
      <c r="R2066" s="218" t="s">
        <v>564</v>
      </c>
      <c r="S2066" s="38"/>
      <c r="T2066" s="20"/>
      <c r="U2066" s="20"/>
    </row>
    <row r="2067" spans="1:21" ht="30" customHeight="1" x14ac:dyDescent="0.25">
      <c r="A2067" s="309">
        <f>IF(B2067&lt;&gt;"",MAX(A$1:A2066)+1,"")</f>
        <v>1872</v>
      </c>
      <c r="B2067" s="317" t="s">
        <v>304</v>
      </c>
      <c r="C2067" s="307">
        <v>1963</v>
      </c>
      <c r="D2067" s="309" t="s">
        <v>1844</v>
      </c>
      <c r="E2067" s="307" t="s">
        <v>18</v>
      </c>
      <c r="F2067" s="307">
        <v>5</v>
      </c>
      <c r="G2067" s="307">
        <v>4</v>
      </c>
      <c r="H2067" s="311">
        <v>4713.17</v>
      </c>
      <c r="I2067" s="311">
        <v>0</v>
      </c>
      <c r="J2067" s="311">
        <v>3552.17</v>
      </c>
      <c r="K2067" s="211">
        <f t="shared" si="655"/>
        <v>5184485.3600000003</v>
      </c>
      <c r="L2067" s="211">
        <v>0</v>
      </c>
      <c r="M2067" s="211">
        <v>0</v>
      </c>
      <c r="N2067" s="211">
        <v>0</v>
      </c>
      <c r="O2067" s="211">
        <f>IFERROR(
  IF(LOOKUP(2,1/($R$16:$R2067&lt;&gt;""),$R$16:$R2067)="12.2026",
    VLOOKUP(LOOKUP(2,1/($B$16:$B2067&lt;&gt;""),$B$16:$B2067), [1]Лист1!$C$12:$D$1205, 2, 0),
  IF(LOOKUP(2,1/($R$16:$R2067&lt;&gt;""),$R$16:$R2067)="12.2027",
    VLOOKUP(LOOKUP(2,1/($B$16:$B2067&lt;&gt;""),$B$16:$B2067), [1]Лист1!$C$1209:$D$2016, 2, 0),
  IF(LOOKUP(2,1/($R$16:$R2067&lt;&gt;""),$R$16:$R2067)="12.2028",
    VLOOKUP(LOOKUP(2,1/($B$16:$B2067&lt;&gt;""),$B$16:$B2067), [1]Лист1!$C$2020:$D$2907, 2, 0),
  ""))), "")</f>
        <v>5184485.3600000003</v>
      </c>
      <c r="P2067" s="211">
        <f>K2067/H2067</f>
        <v>1099.9996520388613</v>
      </c>
      <c r="Q2067" s="211">
        <v>9673</v>
      </c>
      <c r="R2067" s="218" t="s">
        <v>565</v>
      </c>
      <c r="S2067" s="48"/>
    </row>
    <row r="2068" spans="1:21" ht="30" customHeight="1" x14ac:dyDescent="0.25">
      <c r="A2068" s="310"/>
      <c r="B2068" s="318"/>
      <c r="C2068" s="308"/>
      <c r="D2068" s="310"/>
      <c r="E2068" s="308"/>
      <c r="F2068" s="308"/>
      <c r="G2068" s="308"/>
      <c r="H2068" s="312"/>
      <c r="I2068" s="312"/>
      <c r="J2068" s="312"/>
      <c r="K2068" s="211">
        <f t="shared" si="655"/>
        <v>13392984.27</v>
      </c>
      <c r="L2068" s="211">
        <v>0</v>
      </c>
      <c r="M2068" s="211">
        <v>0</v>
      </c>
      <c r="N2068" s="211">
        <v>0</v>
      </c>
      <c r="O2068" s="211">
        <f>IFERROR(
  IF(LOOKUP(2,1/($R$16:$R2068&lt;&gt;""),$R$16:$R2068)="12.2026",
    VLOOKUP(LOOKUP(2,1/($B$16:$B2068&lt;&gt;""),$B$16:$B2068), [1]Лист1!$C$12:$D$1205, 2, 0),
  IF(LOOKUP(2,1/($R$16:$R2068&lt;&gt;""),$R$16:$R2068)="12.2027",
    VLOOKUP(LOOKUP(2,1/($B$16:$B2068&lt;&gt;""),$B$16:$B2068), [1]Лист1!$C$1209:$D$2016, 2, 0),
  IF(LOOKUP(2,1/($R$16:$R2068&lt;&gt;""),$R$16:$R2068)="12.2028",
    VLOOKUP(LOOKUP(2,1/($B$16:$B2068&lt;&gt;""),$B$16:$B2068), [1]Лист1!$C$2020:$D$2907, 2, 0),
  ""))), "")</f>
        <v>13392984.27</v>
      </c>
      <c r="P2068" s="211">
        <f>K2068/H2067</f>
        <v>2841.6085713012685</v>
      </c>
      <c r="Q2068" s="211">
        <v>9673</v>
      </c>
      <c r="R2068" s="218" t="s">
        <v>564</v>
      </c>
    </row>
    <row r="2069" spans="1:21" ht="30" customHeight="1" x14ac:dyDescent="0.25">
      <c r="A2069" s="212">
        <f>IF(B2069&lt;&gt;"",MAX(A$1:A2068)+1,"")</f>
        <v>1873</v>
      </c>
      <c r="B2069" s="223" t="s">
        <v>305</v>
      </c>
      <c r="C2069" s="210">
        <v>1963</v>
      </c>
      <c r="D2069" s="212" t="s">
        <v>1844</v>
      </c>
      <c r="E2069" s="210" t="s">
        <v>18</v>
      </c>
      <c r="F2069" s="210">
        <v>5</v>
      </c>
      <c r="G2069" s="210">
        <v>4</v>
      </c>
      <c r="H2069" s="211">
        <v>4715.45</v>
      </c>
      <c r="I2069" s="211">
        <v>0</v>
      </c>
      <c r="J2069" s="211">
        <v>3553.03</v>
      </c>
      <c r="K2069" s="211">
        <f t="shared" si="655"/>
        <v>17525538.949999999</v>
      </c>
      <c r="L2069" s="211">
        <v>0</v>
      </c>
      <c r="M2069" s="211">
        <v>0</v>
      </c>
      <c r="N2069" s="211">
        <v>0</v>
      </c>
      <c r="O2069" s="211">
        <f>IFERROR(
  IF(LOOKUP(2,1/($R$16:$R2069&lt;&gt;""),$R$16:$R2069)="12.2026",
    VLOOKUP(LOOKUP(2,1/($B$16:$B2069&lt;&gt;""),$B$16:$B2069), [1]Лист1!$C$12:$D$1205, 2, 0),
  IF(LOOKUP(2,1/($R$16:$R2069&lt;&gt;""),$R$16:$R2069)="12.2027",
    VLOOKUP(LOOKUP(2,1/($B$16:$B2069&lt;&gt;""),$B$16:$B2069), [1]Лист1!$C$1209:$D$2016, 2, 0),
  IF(LOOKUP(2,1/($R$16:$R2069&lt;&gt;""),$R$16:$R2069)="12.2028",
    VLOOKUP(LOOKUP(2,1/($B$16:$B2069&lt;&gt;""),$B$16:$B2069), [1]Лист1!$C$2020:$D$2907, 2, 0),
  ""))), "")</f>
        <v>17525538.949999999</v>
      </c>
      <c r="P2069" s="211">
        <f t="shared" ref="P2069:P2113" si="659">K2069/H2069</f>
        <v>3716.6206724702838</v>
      </c>
      <c r="Q2069" s="211">
        <v>9673</v>
      </c>
      <c r="R2069" s="218" t="s">
        <v>564</v>
      </c>
      <c r="S2069" s="49"/>
      <c r="T2069" s="49"/>
      <c r="U2069" s="49"/>
    </row>
    <row r="2070" spans="1:21" s="21" customFormat="1" ht="30" customHeight="1" x14ac:dyDescent="0.25">
      <c r="A2070" s="309">
        <f>IF(B2070&lt;&gt;"",MAX(A$1:A2069)+1,"")</f>
        <v>1874</v>
      </c>
      <c r="B2070" s="317" t="s">
        <v>306</v>
      </c>
      <c r="C2070" s="307">
        <v>1966</v>
      </c>
      <c r="D2070" s="309" t="s">
        <v>1844</v>
      </c>
      <c r="E2070" s="307" t="s">
        <v>16</v>
      </c>
      <c r="F2070" s="307">
        <v>5</v>
      </c>
      <c r="G2070" s="307">
        <v>2</v>
      </c>
      <c r="H2070" s="311">
        <v>2098.7800000000002</v>
      </c>
      <c r="I2070" s="311">
        <v>78.400000000000006</v>
      </c>
      <c r="J2070" s="311">
        <v>1550.38</v>
      </c>
      <c r="K2070" s="211">
        <f t="shared" si="655"/>
        <v>2369736</v>
      </c>
      <c r="L2070" s="211">
        <v>0</v>
      </c>
      <c r="M2070" s="211">
        <v>0</v>
      </c>
      <c r="N2070" s="211">
        <v>0</v>
      </c>
      <c r="O2070" s="211">
        <f>IFERROR(
  IF(LOOKUP(2,1/($R$16:$R2070&lt;&gt;""),$R$16:$R2070)="12.2026",
    VLOOKUP(LOOKUP(2,1/($B$16:$B2070&lt;&gt;""),$B$16:$B2070), [1]Лист1!$C$12:$D$1205, 2, 0),
  IF(LOOKUP(2,1/($R$16:$R2070&lt;&gt;""),$R$16:$R2070)="12.2027",
    VLOOKUP(LOOKUP(2,1/($B$16:$B2070&lt;&gt;""),$B$16:$B2070), [1]Лист1!$C$1209:$D$2016, 2, 0),
  IF(LOOKUP(2,1/($R$16:$R2070&lt;&gt;""),$R$16:$R2070)="12.2028",
    VLOOKUP(LOOKUP(2,1/($B$16:$B2070&lt;&gt;""),$B$16:$B2070), [1]Лист1!$C$2020:$D$2907, 2, 0),
  ""))), "")</f>
        <v>2369736</v>
      </c>
      <c r="P2070" s="211">
        <f t="shared" si="659"/>
        <v>1129.1016685884179</v>
      </c>
      <c r="Q2070" s="211">
        <v>9673</v>
      </c>
      <c r="R2070" s="218" t="s">
        <v>565</v>
      </c>
      <c r="S2070" s="38"/>
      <c r="T2070" s="20"/>
      <c r="U2070" s="20"/>
    </row>
    <row r="2071" spans="1:21" s="21" customFormat="1" ht="30" customHeight="1" x14ac:dyDescent="0.25">
      <c r="A2071" s="310"/>
      <c r="B2071" s="318"/>
      <c r="C2071" s="308"/>
      <c r="D2071" s="310"/>
      <c r="E2071" s="308"/>
      <c r="F2071" s="308"/>
      <c r="G2071" s="308"/>
      <c r="H2071" s="312"/>
      <c r="I2071" s="312"/>
      <c r="J2071" s="312"/>
      <c r="K2071" s="211">
        <f t="shared" si="655"/>
        <v>14150438.100000001</v>
      </c>
      <c r="L2071" s="211">
        <v>0</v>
      </c>
      <c r="M2071" s="211">
        <v>0</v>
      </c>
      <c r="N2071" s="211">
        <v>0</v>
      </c>
      <c r="O2071" s="211">
        <f>IFERROR(
  IF(LOOKUP(2,1/($R$16:$R2071&lt;&gt;""),$R$16:$R2071)="12.2026",
    VLOOKUP(LOOKUP(2,1/($B$16:$B2071&lt;&gt;""),$B$16:$B2071), [1]Лист1!$C$12:$D$1205, 2, 0),
  IF(LOOKUP(2,1/($R$16:$R2071&lt;&gt;""),$R$16:$R2071)="12.2027",
    VLOOKUP(LOOKUP(2,1/($B$16:$B2071&lt;&gt;""),$B$16:$B2071), [1]Лист1!$C$1209:$D$2016, 2, 0),
  IF(LOOKUP(2,1/($R$16:$R2071&lt;&gt;""),$R$16:$R2071)="12.2028",
    VLOOKUP(LOOKUP(2,1/($B$16:$B2071&lt;&gt;""),$B$16:$B2071), [1]Лист1!$C$2020:$D$2907, 2, 0),
  ""))), "")</f>
        <v>14150438.100000001</v>
      </c>
      <c r="P2071" s="211">
        <f>K2071/H2070</f>
        <v>6742.2207663499748</v>
      </c>
      <c r="Q2071" s="237">
        <v>9673</v>
      </c>
      <c r="R2071" s="218" t="s">
        <v>563</v>
      </c>
      <c r="S2071" s="38"/>
      <c r="T2071" s="20"/>
      <c r="U2071" s="20"/>
    </row>
    <row r="2072" spans="1:21" s="21" customFormat="1" ht="30" customHeight="1" x14ac:dyDescent="0.25">
      <c r="A2072" s="309">
        <f>IF(B2072&lt;&gt;"",MAX(A$1:A2071)+1,"")</f>
        <v>1875</v>
      </c>
      <c r="B2072" s="317" t="s">
        <v>307</v>
      </c>
      <c r="C2072" s="307">
        <v>1964</v>
      </c>
      <c r="D2072" s="309" t="s">
        <v>1844</v>
      </c>
      <c r="E2072" s="307" t="s">
        <v>18</v>
      </c>
      <c r="F2072" s="307">
        <v>5</v>
      </c>
      <c r="G2072" s="307">
        <v>4</v>
      </c>
      <c r="H2072" s="311">
        <v>4697.22</v>
      </c>
      <c r="I2072" s="311">
        <v>0</v>
      </c>
      <c r="J2072" s="311">
        <v>3570.39</v>
      </c>
      <c r="K2072" s="211">
        <f t="shared" si="655"/>
        <v>7899989.5700000003</v>
      </c>
      <c r="L2072" s="211">
        <v>0</v>
      </c>
      <c r="M2072" s="211">
        <v>0</v>
      </c>
      <c r="N2072" s="211">
        <v>0</v>
      </c>
      <c r="O2072" s="211">
        <f>IFERROR(
  IF(LOOKUP(2,1/($R$16:$R2072&lt;&gt;""),$R$16:$R2072)="12.2026",
    VLOOKUP(LOOKUP(2,1/($B$16:$B2072&lt;&gt;""),$B$16:$B2072), [1]Лист1!$C$12:$D$1205, 2, 0),
  IF(LOOKUP(2,1/($R$16:$R2072&lt;&gt;""),$R$16:$R2072)="12.2027",
    VLOOKUP(LOOKUP(2,1/($B$16:$B2072&lt;&gt;""),$B$16:$B2072), [1]Лист1!$C$1209:$D$2016, 2, 0),
  IF(LOOKUP(2,1/($R$16:$R2072&lt;&gt;""),$R$16:$R2072)="12.2028",
    VLOOKUP(LOOKUP(2,1/($B$16:$B2072&lt;&gt;""),$B$16:$B2072), [1]Лист1!$C$2020:$D$2907, 2, 0),
  ""))), "")</f>
        <v>7899989.5700000003</v>
      </c>
      <c r="P2072" s="211">
        <f t="shared" ref="P2072" si="660">K2072/H2072</f>
        <v>1681.8436373003606</v>
      </c>
      <c r="Q2072" s="211">
        <v>9673</v>
      </c>
      <c r="R2072" s="218" t="s">
        <v>565</v>
      </c>
      <c r="S2072" s="38"/>
      <c r="T2072" s="20"/>
      <c r="U2072" s="20"/>
    </row>
    <row r="2073" spans="1:21" s="21" customFormat="1" ht="30" customHeight="1" x14ac:dyDescent="0.25">
      <c r="A2073" s="310"/>
      <c r="B2073" s="318"/>
      <c r="C2073" s="308"/>
      <c r="D2073" s="310"/>
      <c r="E2073" s="308"/>
      <c r="F2073" s="308"/>
      <c r="G2073" s="308"/>
      <c r="H2073" s="312"/>
      <c r="I2073" s="312"/>
      <c r="J2073" s="312"/>
      <c r="K2073" s="211">
        <f t="shared" si="655"/>
        <v>18127045.82</v>
      </c>
      <c r="L2073" s="211">
        <v>0</v>
      </c>
      <c r="M2073" s="211">
        <v>0</v>
      </c>
      <c r="N2073" s="211">
        <v>0</v>
      </c>
      <c r="O2073" s="211">
        <f>IFERROR(
  IF(LOOKUP(2,1/($R$16:$R2073&lt;&gt;""),$R$16:$R2073)="12.2026",
    VLOOKUP(LOOKUP(2,1/($B$16:$B2073&lt;&gt;""),$B$16:$B2073), [1]Лист1!$C$12:$D$1205, 2, 0),
  IF(LOOKUP(2,1/($R$16:$R2073&lt;&gt;""),$R$16:$R2073)="12.2027",
    VLOOKUP(LOOKUP(2,1/($B$16:$B2073&lt;&gt;""),$B$16:$B2073), [1]Лист1!$C$1209:$D$2016, 2, 0),
  IF(LOOKUP(2,1/($R$16:$R2073&lt;&gt;""),$R$16:$R2073)="12.2028",
    VLOOKUP(LOOKUP(2,1/($B$16:$B2073&lt;&gt;""),$B$16:$B2073), [1]Лист1!$C$2020:$D$2907, 2, 0),
  ""))), "")</f>
        <v>18127045.82</v>
      </c>
      <c r="P2073" s="211">
        <f>K2073/H2072</f>
        <v>3859.1008766887649</v>
      </c>
      <c r="Q2073" s="211">
        <v>9673</v>
      </c>
      <c r="R2073" s="218" t="s">
        <v>564</v>
      </c>
      <c r="S2073" s="38"/>
      <c r="T2073" s="20"/>
      <c r="U2073" s="20"/>
    </row>
    <row r="2074" spans="1:21" s="21" customFormat="1" ht="30" customHeight="1" x14ac:dyDescent="0.25">
      <c r="A2074" s="309">
        <f>IF(B2074&lt;&gt;"",MAX(A$1:A2073)+1,"")</f>
        <v>1876</v>
      </c>
      <c r="B2074" s="317" t="s">
        <v>308</v>
      </c>
      <c r="C2074" s="307">
        <v>1965</v>
      </c>
      <c r="D2074" s="309" t="s">
        <v>1844</v>
      </c>
      <c r="E2074" s="307" t="s">
        <v>18</v>
      </c>
      <c r="F2074" s="315">
        <v>5</v>
      </c>
      <c r="G2074" s="315">
        <v>4</v>
      </c>
      <c r="H2074" s="311">
        <v>4712.22</v>
      </c>
      <c r="I2074" s="311">
        <v>0</v>
      </c>
      <c r="J2074" s="311">
        <v>3551.82</v>
      </c>
      <c r="K2074" s="211">
        <f t="shared" si="655"/>
        <v>4769280</v>
      </c>
      <c r="L2074" s="211">
        <v>0</v>
      </c>
      <c r="M2074" s="211">
        <v>0</v>
      </c>
      <c r="N2074" s="211">
        <v>0</v>
      </c>
      <c r="O2074" s="211">
        <f>IFERROR(
  IF(LOOKUP(2,1/($R$16:$R2074&lt;&gt;""),$R$16:$R2074)="12.2026",
    VLOOKUP(LOOKUP(2,1/($B$16:$B2074&lt;&gt;""),$B$16:$B2074), [1]Лист1!$C$12:$D$1205, 2, 0),
  IF(LOOKUP(2,1/($R$16:$R2074&lt;&gt;""),$R$16:$R2074)="12.2027",
    VLOOKUP(LOOKUP(2,1/($B$16:$B2074&lt;&gt;""),$B$16:$B2074), [1]Лист1!$C$1209:$D$2016, 2, 0),
  IF(LOOKUP(2,1/($R$16:$R2074&lt;&gt;""),$R$16:$R2074)="12.2028",
    VLOOKUP(LOOKUP(2,1/($B$16:$B2074&lt;&gt;""),$B$16:$B2074), [1]Лист1!$C$2020:$D$2907, 2, 0),
  ""))), "")</f>
        <v>4769280</v>
      </c>
      <c r="P2074" s="211">
        <f t="shared" ref="P2074" si="661">K2074/H2074</f>
        <v>1012.1089422819817</v>
      </c>
      <c r="Q2074" s="211">
        <v>9673</v>
      </c>
      <c r="R2074" s="218" t="s">
        <v>565</v>
      </c>
      <c r="S2074" s="38"/>
      <c r="T2074" s="20"/>
      <c r="U2074" s="20"/>
    </row>
    <row r="2075" spans="1:21" ht="30" customHeight="1" x14ac:dyDescent="0.25">
      <c r="A2075" s="310"/>
      <c r="B2075" s="318"/>
      <c r="C2075" s="308"/>
      <c r="D2075" s="310"/>
      <c r="E2075" s="308"/>
      <c r="F2075" s="316"/>
      <c r="G2075" s="316"/>
      <c r="H2075" s="312"/>
      <c r="I2075" s="312"/>
      <c r="J2075" s="312"/>
      <c r="K2075" s="211">
        <f t="shared" si="655"/>
        <v>20760206.900000002</v>
      </c>
      <c r="L2075" s="211">
        <v>0</v>
      </c>
      <c r="M2075" s="211">
        <v>0</v>
      </c>
      <c r="N2075" s="211">
        <v>0</v>
      </c>
      <c r="O2075" s="211">
        <f>IFERROR(
  IF(LOOKUP(2,1/($R$16:$R2075&lt;&gt;""),$R$16:$R2075)="12.2026",
    VLOOKUP(LOOKUP(2,1/($B$16:$B2075&lt;&gt;""),$B$16:$B2075), [1]Лист1!$C$12:$D$1205, 2, 0),
  IF(LOOKUP(2,1/($R$16:$R2075&lt;&gt;""),$R$16:$R2075)="12.2027",
    VLOOKUP(LOOKUP(2,1/($B$16:$B2075&lt;&gt;""),$B$16:$B2075), [1]Лист1!$C$1209:$D$2016, 2, 0),
  IF(LOOKUP(2,1/($R$16:$R2075&lt;&gt;""),$R$16:$R2075)="12.2028",
    VLOOKUP(LOOKUP(2,1/($B$16:$B2075&lt;&gt;""),$B$16:$B2075), [1]Лист1!$C$2020:$D$2907, 2, 0),
  ""))), "")</f>
        <v>20760206.900000002</v>
      </c>
      <c r="P2075" s="211">
        <f>K2075/H2074</f>
        <v>4405.6107100262725</v>
      </c>
      <c r="Q2075" s="237">
        <v>9673</v>
      </c>
      <c r="R2075" s="218" t="s">
        <v>563</v>
      </c>
      <c r="S2075" s="48"/>
    </row>
    <row r="2076" spans="1:21" ht="30" customHeight="1" x14ac:dyDescent="0.25">
      <c r="A2076" s="309">
        <f>IF(B2076&lt;&gt;"",MAX(A$1:A2075)+1,"")</f>
        <v>1877</v>
      </c>
      <c r="B2076" s="317" t="s">
        <v>309</v>
      </c>
      <c r="C2076" s="307">
        <v>1965</v>
      </c>
      <c r="D2076" s="309" t="s">
        <v>1844</v>
      </c>
      <c r="E2076" s="307" t="s">
        <v>18</v>
      </c>
      <c r="F2076" s="315">
        <v>5</v>
      </c>
      <c r="G2076" s="315">
        <v>4</v>
      </c>
      <c r="H2076" s="311">
        <v>4721.84</v>
      </c>
      <c r="I2076" s="311">
        <v>0</v>
      </c>
      <c r="J2076" s="311">
        <v>3557.48</v>
      </c>
      <c r="K2076" s="211">
        <f t="shared" si="655"/>
        <v>4769280</v>
      </c>
      <c r="L2076" s="211">
        <v>0</v>
      </c>
      <c r="M2076" s="211">
        <v>0</v>
      </c>
      <c r="N2076" s="211">
        <v>0</v>
      </c>
      <c r="O2076" s="211">
        <f>IFERROR(
  IF(LOOKUP(2,1/($R$16:$R2076&lt;&gt;""),$R$16:$R2076)="12.2026",
    VLOOKUP(LOOKUP(2,1/($B$16:$B2076&lt;&gt;""),$B$16:$B2076), [1]Лист1!$C$12:$D$1205, 2, 0),
  IF(LOOKUP(2,1/($R$16:$R2076&lt;&gt;""),$R$16:$R2076)="12.2027",
    VLOOKUP(LOOKUP(2,1/($B$16:$B2076&lt;&gt;""),$B$16:$B2076), [1]Лист1!$C$1209:$D$2016, 2, 0),
  IF(LOOKUP(2,1/($R$16:$R2076&lt;&gt;""),$R$16:$R2076)="12.2028",
    VLOOKUP(LOOKUP(2,1/($B$16:$B2076&lt;&gt;""),$B$16:$B2076), [1]Лист1!$C$2020:$D$2907, 2, 0),
  ""))), "")</f>
        <v>4769280</v>
      </c>
      <c r="P2076" s="211">
        <f t="shared" ref="P2076" si="662">K2076/H2076</f>
        <v>1010.0469308574623</v>
      </c>
      <c r="Q2076" s="211">
        <v>9673</v>
      </c>
      <c r="R2076" s="218" t="s">
        <v>565</v>
      </c>
    </row>
    <row r="2077" spans="1:21" ht="30" customHeight="1" x14ac:dyDescent="0.25">
      <c r="A2077" s="310"/>
      <c r="B2077" s="318"/>
      <c r="C2077" s="308"/>
      <c r="D2077" s="310"/>
      <c r="E2077" s="308"/>
      <c r="F2077" s="316"/>
      <c r="G2077" s="316"/>
      <c r="H2077" s="312"/>
      <c r="I2077" s="312"/>
      <c r="J2077" s="312"/>
      <c r="K2077" s="211">
        <f t="shared" si="655"/>
        <v>20802486.800000001</v>
      </c>
      <c r="L2077" s="211">
        <v>0</v>
      </c>
      <c r="M2077" s="211">
        <v>0</v>
      </c>
      <c r="N2077" s="211">
        <v>0</v>
      </c>
      <c r="O2077" s="211">
        <f>IFERROR(
  IF(LOOKUP(2,1/($R$16:$R2077&lt;&gt;""),$R$16:$R2077)="12.2026",
    VLOOKUP(LOOKUP(2,1/($B$16:$B2077&lt;&gt;""),$B$16:$B2077), [1]Лист1!$C$12:$D$1205, 2, 0),
  IF(LOOKUP(2,1/($R$16:$R2077&lt;&gt;""),$R$16:$R2077)="12.2027",
    VLOOKUP(LOOKUP(2,1/($B$16:$B2077&lt;&gt;""),$B$16:$B2077), [1]Лист1!$C$1209:$D$2016, 2, 0),
  IF(LOOKUP(2,1/($R$16:$R2077&lt;&gt;""),$R$16:$R2077)="12.2028",
    VLOOKUP(LOOKUP(2,1/($B$16:$B2077&lt;&gt;""),$B$16:$B2077), [1]Лист1!$C$2020:$D$2907, 2, 0),
  ""))), "")</f>
        <v>20802486.800000001</v>
      </c>
      <c r="P2077" s="211">
        <f>K2077/H2076</f>
        <v>4405.5890923877132</v>
      </c>
      <c r="Q2077" s="237">
        <v>9673</v>
      </c>
      <c r="R2077" s="218" t="s">
        <v>563</v>
      </c>
    </row>
    <row r="2078" spans="1:21" s="21" customFormat="1" ht="30" customHeight="1" x14ac:dyDescent="0.25">
      <c r="A2078" s="212">
        <f>IF(B2078&lt;&gt;"",MAX(A$1:A2077)+1,"")</f>
        <v>1878</v>
      </c>
      <c r="B2078" s="58" t="s">
        <v>1596</v>
      </c>
      <c r="C2078" s="210">
        <v>1973</v>
      </c>
      <c r="D2078" s="212" t="s">
        <v>1844</v>
      </c>
      <c r="E2078" s="210" t="s">
        <v>16</v>
      </c>
      <c r="F2078" s="210">
        <v>5</v>
      </c>
      <c r="G2078" s="210">
        <v>8</v>
      </c>
      <c r="H2078" s="211">
        <v>7545.95</v>
      </c>
      <c r="I2078" s="211">
        <v>111.6</v>
      </c>
      <c r="J2078" s="211">
        <v>6027.9</v>
      </c>
      <c r="K2078" s="211">
        <f t="shared" si="655"/>
        <v>58199514.25</v>
      </c>
      <c r="L2078" s="211">
        <v>0</v>
      </c>
      <c r="M2078" s="211">
        <v>0</v>
      </c>
      <c r="N2078" s="211">
        <v>0</v>
      </c>
      <c r="O2078" s="211">
        <f>IFERROR(
  IF(LOOKUP(2,1/($R$16:$R2078&lt;&gt;""),$R$16:$R2078)="12.2026",
    VLOOKUP(LOOKUP(2,1/($B$16:$B2078&lt;&gt;""),$B$16:$B2078), [1]Лист1!$C$12:$D$1205, 2, 0),
  IF(LOOKUP(2,1/($R$16:$R2078&lt;&gt;""),$R$16:$R2078)="12.2027",
    VLOOKUP(LOOKUP(2,1/($B$16:$B2078&lt;&gt;""),$B$16:$B2078), [1]Лист1!$C$1209:$D$2016, 2, 0),
  IF(LOOKUP(2,1/($R$16:$R2078&lt;&gt;""),$R$16:$R2078)="12.2028",
    VLOOKUP(LOOKUP(2,1/($B$16:$B2078&lt;&gt;""),$B$16:$B2078), [1]Лист1!$C$2020:$D$2907, 2, 0),
  ""))), "")</f>
        <v>58199514.25</v>
      </c>
      <c r="P2078" s="211">
        <f t="shared" ref="P2078:P2080" si="663">K2078/H2078</f>
        <v>7712.6822003856378</v>
      </c>
      <c r="Q2078" s="211">
        <v>9673</v>
      </c>
      <c r="R2078" s="218" t="s">
        <v>563</v>
      </c>
      <c r="S2078" s="38"/>
      <c r="T2078" s="20"/>
      <c r="U2078" s="20"/>
    </row>
    <row r="2079" spans="1:21" ht="30" customHeight="1" x14ac:dyDescent="0.25">
      <c r="A2079" s="212">
        <f>IF(B2079&lt;&gt;"",MAX(A$1:A2078)+1,"")</f>
        <v>1879</v>
      </c>
      <c r="B2079" s="58" t="s">
        <v>1597</v>
      </c>
      <c r="C2079" s="210">
        <v>1970</v>
      </c>
      <c r="D2079" s="212" t="s">
        <v>1844</v>
      </c>
      <c r="E2079" s="210" t="s">
        <v>16</v>
      </c>
      <c r="F2079" s="210">
        <v>5</v>
      </c>
      <c r="G2079" s="210">
        <v>6</v>
      </c>
      <c r="H2079" s="211">
        <v>5155.6000000000004</v>
      </c>
      <c r="I2079" s="211">
        <v>0</v>
      </c>
      <c r="J2079" s="211">
        <v>4375.7</v>
      </c>
      <c r="K2079" s="211">
        <f t="shared" si="655"/>
        <v>39836826</v>
      </c>
      <c r="L2079" s="211">
        <v>0</v>
      </c>
      <c r="M2079" s="211">
        <v>0</v>
      </c>
      <c r="N2079" s="211">
        <v>0</v>
      </c>
      <c r="O2079" s="211">
        <f>IFERROR(
  IF(LOOKUP(2,1/($R$16:$R2079&lt;&gt;""),$R$16:$R2079)="12.2026",
    VLOOKUP(LOOKUP(2,1/($B$16:$B2079&lt;&gt;""),$B$16:$B2079), [1]Лист1!$C$12:$D$1205, 2, 0),
  IF(LOOKUP(2,1/($R$16:$R2079&lt;&gt;""),$R$16:$R2079)="12.2027",
    VLOOKUP(LOOKUP(2,1/($B$16:$B2079&lt;&gt;""),$B$16:$B2079), [1]Лист1!$C$1209:$D$2016, 2, 0),
  IF(LOOKUP(2,1/($R$16:$R2079&lt;&gt;""),$R$16:$R2079)="12.2028",
    VLOOKUP(LOOKUP(2,1/($B$16:$B2079&lt;&gt;""),$B$16:$B2079), [1]Лист1!$C$2020:$D$2907, 2, 0),
  ""))), "")</f>
        <v>39836826</v>
      </c>
      <c r="P2079" s="211">
        <f t="shared" si="663"/>
        <v>7726.9039491038866</v>
      </c>
      <c r="Q2079" s="211">
        <v>9673</v>
      </c>
      <c r="R2079" s="218" t="s">
        <v>563</v>
      </c>
    </row>
    <row r="2080" spans="1:21" ht="30" customHeight="1" x14ac:dyDescent="0.25">
      <c r="A2080" s="309">
        <f>IF(B2080&lt;&gt;"",MAX(A$1:A2079)+1,"")</f>
        <v>1880</v>
      </c>
      <c r="B2080" s="324" t="s">
        <v>1598</v>
      </c>
      <c r="C2080" s="307">
        <v>1970</v>
      </c>
      <c r="D2080" s="309" t="s">
        <v>1844</v>
      </c>
      <c r="E2080" s="307" t="s">
        <v>16</v>
      </c>
      <c r="F2080" s="307">
        <v>5</v>
      </c>
      <c r="G2080" s="307">
        <v>8</v>
      </c>
      <c r="H2080" s="311">
        <v>6888.4</v>
      </c>
      <c r="I2080" s="311">
        <v>0</v>
      </c>
      <c r="J2080" s="311">
        <v>5997.7</v>
      </c>
      <c r="K2080" s="211">
        <f t="shared" si="655"/>
        <v>15754200</v>
      </c>
      <c r="L2080" s="211">
        <v>0</v>
      </c>
      <c r="M2080" s="211">
        <v>0</v>
      </c>
      <c r="N2080" s="211">
        <v>0</v>
      </c>
      <c r="O2080" s="211">
        <f>IFERROR(
  IF(LOOKUP(2,1/($R$16:$R2080&lt;&gt;""),$R$16:$R2080)="12.2026",
    VLOOKUP(LOOKUP(2,1/($B$16:$B2080&lt;&gt;""),$B$16:$B2080), [1]Лист1!$C$12:$D$1205, 2, 0),
  IF(LOOKUP(2,1/($R$16:$R2080&lt;&gt;""),$R$16:$R2080)="12.2027",
    VLOOKUP(LOOKUP(2,1/($B$16:$B2080&lt;&gt;""),$B$16:$B2080), [1]Лист1!$C$1209:$D$2016, 2, 0),
  IF(LOOKUP(2,1/($R$16:$R2080&lt;&gt;""),$R$16:$R2080)="12.2028",
    VLOOKUP(LOOKUP(2,1/($B$16:$B2080&lt;&gt;""),$B$16:$B2080), [1]Лист1!$C$2020:$D$2907, 2, 0),
  ""))), "")</f>
        <v>15754200</v>
      </c>
      <c r="P2080" s="211">
        <f t="shared" si="663"/>
        <v>2287.0623076476395</v>
      </c>
      <c r="Q2080" s="211">
        <v>9673</v>
      </c>
      <c r="R2080" s="218" t="s">
        <v>564</v>
      </c>
    </row>
    <row r="2081" spans="1:21" ht="30" customHeight="1" x14ac:dyDescent="0.25">
      <c r="A2081" s="310"/>
      <c r="B2081" s="326"/>
      <c r="C2081" s="308"/>
      <c r="D2081" s="310"/>
      <c r="E2081" s="308"/>
      <c r="F2081" s="308"/>
      <c r="G2081" s="308"/>
      <c r="H2081" s="312"/>
      <c r="I2081" s="312"/>
      <c r="J2081" s="312"/>
      <c r="K2081" s="211">
        <f t="shared" si="655"/>
        <v>39555382</v>
      </c>
      <c r="L2081" s="211">
        <v>0</v>
      </c>
      <c r="M2081" s="211">
        <v>0</v>
      </c>
      <c r="N2081" s="211">
        <v>0</v>
      </c>
      <c r="O2081" s="211">
        <f>IFERROR(
  IF(LOOKUP(2,1/($R$16:$R2081&lt;&gt;""),$R$16:$R2081)="12.2026",
    VLOOKUP(LOOKUP(2,1/($B$16:$B2081&lt;&gt;""),$B$16:$B2081), [1]Лист1!$C$12:$D$1205, 2, 0),
  IF(LOOKUP(2,1/($R$16:$R2081&lt;&gt;""),$R$16:$R2081)="12.2027",
    VLOOKUP(LOOKUP(2,1/($B$16:$B2081&lt;&gt;""),$B$16:$B2081), [1]Лист1!$C$1209:$D$2016, 2, 0),
  IF(LOOKUP(2,1/($R$16:$R2081&lt;&gt;""),$R$16:$R2081)="12.2028",
    VLOOKUP(LOOKUP(2,1/($B$16:$B2081&lt;&gt;""),$B$16:$B2081), [1]Лист1!$C$2020:$D$2907, 2, 0),
  ""))), "")</f>
        <v>39555382</v>
      </c>
      <c r="P2081" s="211">
        <f>K2081/H2080</f>
        <v>5742.3178096510082</v>
      </c>
      <c r="Q2081" s="211">
        <v>9673</v>
      </c>
      <c r="R2081" s="218" t="s">
        <v>563</v>
      </c>
      <c r="S2081" s="49"/>
      <c r="T2081" s="49"/>
      <c r="U2081" s="49"/>
    </row>
    <row r="2082" spans="1:21" s="21" customFormat="1" ht="30" customHeight="1" x14ac:dyDescent="0.25">
      <c r="A2082" s="212">
        <f>IF(B2082&lt;&gt;"",MAX(A$1:A2081)+1,"")</f>
        <v>1881</v>
      </c>
      <c r="B2082" s="223" t="s">
        <v>2051</v>
      </c>
      <c r="C2082" s="210">
        <v>1991</v>
      </c>
      <c r="D2082" s="212" t="s">
        <v>1844</v>
      </c>
      <c r="E2082" s="210" t="s">
        <v>18</v>
      </c>
      <c r="F2082" s="210">
        <v>9</v>
      </c>
      <c r="G2082" s="210">
        <v>5</v>
      </c>
      <c r="H2082" s="211">
        <v>14479.5</v>
      </c>
      <c r="I2082" s="211">
        <v>14.5</v>
      </c>
      <c r="J2082" s="211">
        <v>10451.6</v>
      </c>
      <c r="K2082" s="211">
        <f t="shared" si="655"/>
        <v>17830679.450000003</v>
      </c>
      <c r="L2082" s="211">
        <v>0</v>
      </c>
      <c r="M2082" s="211">
        <v>0</v>
      </c>
      <c r="N2082" s="211">
        <v>0</v>
      </c>
      <c r="O2082" s="211">
        <f>IFERROR(
  IF(LOOKUP(2,1/($R$16:$R2082&lt;&gt;""),$R$16:$R2082)="12.2026",
    VLOOKUP(LOOKUP(2,1/($B$16:$B2082&lt;&gt;""),$B$16:$B2082), [1]Лист1!$C$12:$D$1205, 2, 0),
  IF(LOOKUP(2,1/($R$16:$R2082&lt;&gt;""),$R$16:$R2082)="12.2027",
    VLOOKUP(LOOKUP(2,1/($B$16:$B2082&lt;&gt;""),$B$16:$B2082), [1]Лист1!$C$1209:$D$2016, 2, 0),
  IF(LOOKUP(2,1/($R$16:$R2082&lt;&gt;""),$R$16:$R2082)="12.2028",
    VLOOKUP(LOOKUP(2,1/($B$16:$B2082&lt;&gt;""),$B$16:$B2082), [1]Лист1!$C$2020:$D$2907, 2, 0),
  ""))), "")</f>
        <v>17830679.450000003</v>
      </c>
      <c r="P2082" s="211">
        <f t="shared" ref="P2082:P2093" si="664">K2082/H2082</f>
        <v>1231.4430367070688</v>
      </c>
      <c r="Q2082" s="211">
        <v>9673</v>
      </c>
      <c r="R2082" s="218" t="s">
        <v>564</v>
      </c>
      <c r="S2082" s="38"/>
      <c r="T2082" s="20"/>
      <c r="U2082" s="20"/>
    </row>
    <row r="2083" spans="1:21" ht="30" customHeight="1" x14ac:dyDescent="0.25">
      <c r="A2083" s="212">
        <f>IF(B2083&lt;&gt;"",MAX(A$1:A2082)+1,"")</f>
        <v>1882</v>
      </c>
      <c r="B2083" s="223" t="s">
        <v>2222</v>
      </c>
      <c r="C2083" s="210">
        <v>1977</v>
      </c>
      <c r="D2083" s="212" t="s">
        <v>1844</v>
      </c>
      <c r="E2083" s="210" t="s">
        <v>18</v>
      </c>
      <c r="F2083" s="210">
        <v>9</v>
      </c>
      <c r="G2083" s="210">
        <v>6</v>
      </c>
      <c r="H2083" s="211">
        <v>15798</v>
      </c>
      <c r="I2083" s="211">
        <v>0</v>
      </c>
      <c r="J2083" s="211">
        <v>12854</v>
      </c>
      <c r="K2083" s="211">
        <f t="shared" si="655"/>
        <v>21410000</v>
      </c>
      <c r="L2083" s="211">
        <v>0</v>
      </c>
      <c r="M2083" s="211">
        <v>0</v>
      </c>
      <c r="N2083" s="211">
        <v>0</v>
      </c>
      <c r="O2083" s="211">
        <f>IFERROR(
  IF(LOOKUP(2,1/($R$16:$R2083&lt;&gt;""),$R$16:$R2083)="12.2026",
    VLOOKUP(LOOKUP(2,1/($B$16:$B2083&lt;&gt;""),$B$16:$B2083), [1]Лист1!$C$12:$D$1205, 2, 0),
  IF(LOOKUP(2,1/($R$16:$R2083&lt;&gt;""),$R$16:$R2083)="12.2027",
    VLOOKUP(LOOKUP(2,1/($B$16:$B2083&lt;&gt;""),$B$16:$B2083), [1]Лист1!$C$1209:$D$2016, 2, 0),
  IF(LOOKUP(2,1/($R$16:$R2083&lt;&gt;""),$R$16:$R2083)="12.2028",
    VLOOKUP(LOOKUP(2,1/($B$16:$B2083&lt;&gt;""),$B$16:$B2083), [1]Лист1!$C$2020:$D$2907, 2, 0),
  ""))), "")</f>
        <v>21410000</v>
      </c>
      <c r="P2083" s="211">
        <f t="shared" si="664"/>
        <v>1355.234839853146</v>
      </c>
      <c r="Q2083" s="211">
        <v>9673</v>
      </c>
      <c r="R2083" s="30" t="s">
        <v>565</v>
      </c>
      <c r="S2083" s="49"/>
      <c r="T2083" s="49"/>
      <c r="U2083" s="49"/>
    </row>
    <row r="2084" spans="1:21" ht="30" customHeight="1" x14ac:dyDescent="0.25">
      <c r="A2084" s="212">
        <f>IF(B2084&lt;&gt;"",MAX(A$1:A2083)+1,"")</f>
        <v>1883</v>
      </c>
      <c r="B2084" s="193" t="s">
        <v>1909</v>
      </c>
      <c r="C2084" s="189">
        <v>1985</v>
      </c>
      <c r="D2084" s="198" t="s">
        <v>1844</v>
      </c>
      <c r="E2084" s="189" t="s">
        <v>16</v>
      </c>
      <c r="F2084" s="189">
        <v>12</v>
      </c>
      <c r="G2084" s="189">
        <v>1</v>
      </c>
      <c r="H2084" s="191">
        <v>6114.1</v>
      </c>
      <c r="I2084" s="191">
        <v>1674.5</v>
      </c>
      <c r="J2084" s="191">
        <v>3825.3</v>
      </c>
      <c r="K2084" s="191">
        <f t="shared" si="655"/>
        <v>7277816.54</v>
      </c>
      <c r="L2084" s="191">
        <v>0</v>
      </c>
      <c r="M2084" s="191">
        <v>0</v>
      </c>
      <c r="N2084" s="191">
        <v>0</v>
      </c>
      <c r="O2084" s="211">
        <f>IFERROR(
  IF(LOOKUP(2,1/($R$16:$R2084&lt;&gt;""),$R$16:$R2084)="12.2026",
    VLOOKUP(LOOKUP(2,1/($B$16:$B2084&lt;&gt;""),$B$16:$B2084), [1]Лист1!$C$12:$D$1205, 2, 0),
  IF(LOOKUP(2,1/($R$16:$R2084&lt;&gt;""),$R$16:$R2084)="12.2027",
    VLOOKUP(LOOKUP(2,1/($B$16:$B2084&lt;&gt;""),$B$16:$B2084), [1]Лист1!$C$1209:$D$2016, 2, 0),
  IF(LOOKUP(2,1/($R$16:$R2084&lt;&gt;""),$R$16:$R2084)="12.2028",
    VLOOKUP(LOOKUP(2,1/($B$16:$B2084&lt;&gt;""),$B$16:$B2084), [1]Лист1!$C$2020:$D$2907, 2, 0),
  ""))), "")</f>
        <v>7277816.54</v>
      </c>
      <c r="P2084" s="191">
        <f t="shared" si="664"/>
        <v>1190.3332526455242</v>
      </c>
      <c r="Q2084" s="191">
        <v>9673</v>
      </c>
      <c r="R2084" s="101" t="s">
        <v>565</v>
      </c>
      <c r="S2084" s="49"/>
      <c r="T2084" s="49"/>
      <c r="U2084" s="49"/>
    </row>
    <row r="2085" spans="1:21" s="112" customFormat="1" ht="30" customHeight="1" x14ac:dyDescent="0.25">
      <c r="A2085" s="212">
        <f>IF(B2085&lt;&gt;"",MAX(A$1:A2084)+1,"")</f>
        <v>1884</v>
      </c>
      <c r="B2085" s="58" t="s">
        <v>1925</v>
      </c>
      <c r="C2085" s="210">
        <v>1976</v>
      </c>
      <c r="D2085" s="212" t="s">
        <v>1844</v>
      </c>
      <c r="E2085" s="210" t="s">
        <v>18</v>
      </c>
      <c r="F2085" s="210">
        <v>9</v>
      </c>
      <c r="G2085" s="210">
        <v>4</v>
      </c>
      <c r="H2085" s="211">
        <v>10556.8</v>
      </c>
      <c r="I2085" s="211">
        <v>1664</v>
      </c>
      <c r="J2085" s="211">
        <v>8254.7999999999993</v>
      </c>
      <c r="K2085" s="211">
        <f t="shared" si="655"/>
        <v>5991728</v>
      </c>
      <c r="L2085" s="211">
        <v>0</v>
      </c>
      <c r="M2085" s="211">
        <v>0</v>
      </c>
      <c r="N2085" s="211">
        <v>0</v>
      </c>
      <c r="O2085" s="211">
        <f>IFERROR(
  IF(LOOKUP(2,1/($R$16:$R2085&lt;&gt;""),$R$16:$R2085)="12.2026",
    VLOOKUP(LOOKUP(2,1/($B$16:$B2085&lt;&gt;""),$B$16:$B2085), [1]Лист1!$C$12:$D$1205, 2, 0),
  IF(LOOKUP(2,1/($R$16:$R2085&lt;&gt;""),$R$16:$R2085)="12.2027",
    VLOOKUP(LOOKUP(2,1/($B$16:$B2085&lt;&gt;""),$B$16:$B2085), [1]Лист1!$C$1209:$D$2016, 2, 0),
  IF(LOOKUP(2,1/($R$16:$R2085&lt;&gt;""),$R$16:$R2085)="12.2028",
    VLOOKUP(LOOKUP(2,1/($B$16:$B2085&lt;&gt;""),$B$16:$B2085), [1]Лист1!$C$2020:$D$2907, 2, 0),
  ""))), "")</f>
        <v>5991728</v>
      </c>
      <c r="P2085" s="211">
        <f t="shared" si="664"/>
        <v>567.57047590178843</v>
      </c>
      <c r="Q2085" s="211">
        <v>9673</v>
      </c>
      <c r="R2085" s="218" t="s">
        <v>563</v>
      </c>
    </row>
    <row r="2086" spans="1:21" s="96" customFormat="1" ht="30" customHeight="1" x14ac:dyDescent="0.25">
      <c r="A2086" s="212">
        <f>IF(B2086&lt;&gt;"",MAX(A$1:A2085)+1,"")</f>
        <v>1885</v>
      </c>
      <c r="B2086" s="223" t="s">
        <v>2223</v>
      </c>
      <c r="C2086" s="210">
        <v>1978</v>
      </c>
      <c r="D2086" s="212" t="s">
        <v>1844</v>
      </c>
      <c r="E2086" s="210" t="s">
        <v>2335</v>
      </c>
      <c r="F2086" s="210">
        <v>9</v>
      </c>
      <c r="G2086" s="210">
        <v>6</v>
      </c>
      <c r="H2086" s="211">
        <v>15677.5</v>
      </c>
      <c r="I2086" s="211">
        <v>77.599999999999994</v>
      </c>
      <c r="J2086" s="211">
        <v>12268.5</v>
      </c>
      <c r="K2086" s="211">
        <f t="shared" si="655"/>
        <v>21410000</v>
      </c>
      <c r="L2086" s="211">
        <v>0</v>
      </c>
      <c r="M2086" s="211">
        <v>0</v>
      </c>
      <c r="N2086" s="211">
        <v>0</v>
      </c>
      <c r="O2086" s="211">
        <f>IFERROR(
  IF(LOOKUP(2,1/($R$16:$R2086&lt;&gt;""),$R$16:$R2086)="12.2026",
    VLOOKUP(LOOKUP(2,1/($B$16:$B2086&lt;&gt;""),$B$16:$B2086), [1]Лист1!$C$12:$D$1205, 2, 0),
  IF(LOOKUP(2,1/($R$16:$R2086&lt;&gt;""),$R$16:$R2086)="12.2027",
    VLOOKUP(LOOKUP(2,1/($B$16:$B2086&lt;&gt;""),$B$16:$B2086), [1]Лист1!$C$1209:$D$2016, 2, 0),
  IF(LOOKUP(2,1/($R$16:$R2086&lt;&gt;""),$R$16:$R2086)="12.2028",
    VLOOKUP(LOOKUP(2,1/($B$16:$B2086&lt;&gt;""),$B$16:$B2086), [1]Лист1!$C$2020:$D$2907, 2, 0),
  ""))), "")</f>
        <v>21410000</v>
      </c>
      <c r="P2086" s="211">
        <f t="shared" si="664"/>
        <v>1365.6514112581726</v>
      </c>
      <c r="Q2086" s="211">
        <v>9673</v>
      </c>
      <c r="R2086" s="30" t="s">
        <v>565</v>
      </c>
      <c r="S2086" s="95"/>
      <c r="T2086" s="95"/>
      <c r="U2086" s="95"/>
    </row>
    <row r="2087" spans="1:21" s="33" customFormat="1" ht="30" customHeight="1" x14ac:dyDescent="0.25">
      <c r="A2087" s="212">
        <f>IF(B2087&lt;&gt;"",MAX(A$1:A2086)+1,"")</f>
        <v>1886</v>
      </c>
      <c r="B2087" s="223" t="s">
        <v>1910</v>
      </c>
      <c r="C2087" s="210">
        <v>1985</v>
      </c>
      <c r="D2087" s="212" t="s">
        <v>1844</v>
      </c>
      <c r="E2087" s="210" t="s">
        <v>16</v>
      </c>
      <c r="F2087" s="210">
        <v>12</v>
      </c>
      <c r="G2087" s="210">
        <v>1</v>
      </c>
      <c r="H2087" s="211">
        <v>6136.8</v>
      </c>
      <c r="I2087" s="211">
        <v>741.3</v>
      </c>
      <c r="J2087" s="211">
        <v>3826.55</v>
      </c>
      <c r="K2087" s="211">
        <f t="shared" si="655"/>
        <v>7282485.54</v>
      </c>
      <c r="L2087" s="211">
        <v>0</v>
      </c>
      <c r="M2087" s="211">
        <v>0</v>
      </c>
      <c r="N2087" s="211">
        <v>0</v>
      </c>
      <c r="O2087" s="211">
        <f>IFERROR(
  IF(LOOKUP(2,1/($R$16:$R2087&lt;&gt;""),$R$16:$R2087)="12.2026",
    VLOOKUP(LOOKUP(2,1/($B$16:$B2087&lt;&gt;""),$B$16:$B2087), [1]Лист1!$C$12:$D$1205, 2, 0),
  IF(LOOKUP(2,1/($R$16:$R2087&lt;&gt;""),$R$16:$R2087)="12.2027",
    VLOOKUP(LOOKUP(2,1/($B$16:$B2087&lt;&gt;""),$B$16:$B2087), [1]Лист1!$C$1209:$D$2016, 2, 0),
  IF(LOOKUP(2,1/($R$16:$R2087&lt;&gt;""),$R$16:$R2087)="12.2028",
    VLOOKUP(LOOKUP(2,1/($B$16:$B2087&lt;&gt;""),$B$16:$B2087), [1]Лист1!$C$2020:$D$2907, 2, 0),
  ""))), "")</f>
        <v>7282485.54</v>
      </c>
      <c r="P2087" s="211">
        <f t="shared" si="664"/>
        <v>1186.6910344153305</v>
      </c>
      <c r="Q2087" s="211">
        <v>9673</v>
      </c>
      <c r="R2087" s="218" t="s">
        <v>565</v>
      </c>
      <c r="S2087" s="32"/>
      <c r="T2087" s="32"/>
      <c r="U2087" s="32"/>
    </row>
    <row r="2088" spans="1:21" s="33" customFormat="1" ht="30" customHeight="1" x14ac:dyDescent="0.25">
      <c r="A2088" s="212">
        <f>IF(B2088&lt;&gt;"",MAX(A$1:A2087)+1,"")</f>
        <v>1887</v>
      </c>
      <c r="B2088" s="223" t="s">
        <v>1911</v>
      </c>
      <c r="C2088" s="210">
        <v>1987</v>
      </c>
      <c r="D2088" s="212" t="s">
        <v>1844</v>
      </c>
      <c r="E2088" s="210" t="s">
        <v>16</v>
      </c>
      <c r="F2088" s="210">
        <v>12</v>
      </c>
      <c r="G2088" s="210">
        <v>1</v>
      </c>
      <c r="H2088" s="211">
        <v>5584</v>
      </c>
      <c r="I2088" s="211">
        <v>0</v>
      </c>
      <c r="J2088" s="211">
        <v>3888.9</v>
      </c>
      <c r="K2088" s="211">
        <f t="shared" si="655"/>
        <v>7277658.8100000005</v>
      </c>
      <c r="L2088" s="211">
        <v>0</v>
      </c>
      <c r="M2088" s="211">
        <v>0</v>
      </c>
      <c r="N2088" s="211">
        <v>0</v>
      </c>
      <c r="O2088" s="211">
        <f>IFERROR(
  IF(LOOKUP(2,1/($R$16:$R2088&lt;&gt;""),$R$16:$R2088)="12.2026",
    VLOOKUP(LOOKUP(2,1/($B$16:$B2088&lt;&gt;""),$B$16:$B2088), [1]Лист1!$C$12:$D$1205, 2, 0),
  IF(LOOKUP(2,1/($R$16:$R2088&lt;&gt;""),$R$16:$R2088)="12.2027",
    VLOOKUP(LOOKUP(2,1/($B$16:$B2088&lt;&gt;""),$B$16:$B2088), [1]Лист1!$C$1209:$D$2016, 2, 0),
  IF(LOOKUP(2,1/($R$16:$R2088&lt;&gt;""),$R$16:$R2088)="12.2028",
    VLOOKUP(LOOKUP(2,1/($B$16:$B2088&lt;&gt;""),$B$16:$B2088), [1]Лист1!$C$2020:$D$2907, 2, 0),
  ""))), "")</f>
        <v>7277658.8100000005</v>
      </c>
      <c r="P2088" s="211">
        <f t="shared" si="664"/>
        <v>1303.3056608166189</v>
      </c>
      <c r="Q2088" s="211">
        <v>9673</v>
      </c>
      <c r="R2088" s="218" t="s">
        <v>565</v>
      </c>
      <c r="S2088" s="32"/>
      <c r="T2088" s="32"/>
      <c r="U2088" s="32"/>
    </row>
    <row r="2089" spans="1:21" s="33" customFormat="1" ht="30" customHeight="1" x14ac:dyDescent="0.25">
      <c r="A2089" s="212">
        <f>IF(B2089&lt;&gt;"",MAX(A$1:A2088)+1,"")</f>
        <v>1888</v>
      </c>
      <c r="B2089" s="223" t="s">
        <v>2224</v>
      </c>
      <c r="C2089" s="210">
        <v>1984</v>
      </c>
      <c r="D2089" s="212" t="s">
        <v>1844</v>
      </c>
      <c r="E2089" s="210" t="s">
        <v>18</v>
      </c>
      <c r="F2089" s="210">
        <v>9</v>
      </c>
      <c r="G2089" s="210">
        <v>7</v>
      </c>
      <c r="H2089" s="211">
        <v>15899.8</v>
      </c>
      <c r="I2089" s="211">
        <v>0</v>
      </c>
      <c r="J2089" s="211">
        <v>14350.03</v>
      </c>
      <c r="K2089" s="211">
        <f t="shared" si="655"/>
        <v>24945000</v>
      </c>
      <c r="L2089" s="211">
        <v>0</v>
      </c>
      <c r="M2089" s="211">
        <v>0</v>
      </c>
      <c r="N2089" s="211">
        <v>0</v>
      </c>
      <c r="O2089" s="211">
        <f>IFERROR(
  IF(LOOKUP(2,1/($R$16:$R2089&lt;&gt;""),$R$16:$R2089)="12.2026",
    VLOOKUP(LOOKUP(2,1/($B$16:$B2089&lt;&gt;""),$B$16:$B2089), [1]Лист1!$C$12:$D$1205, 2, 0),
  IF(LOOKUP(2,1/($R$16:$R2089&lt;&gt;""),$R$16:$R2089)="12.2027",
    VLOOKUP(LOOKUP(2,1/($B$16:$B2089&lt;&gt;""),$B$16:$B2089), [1]Лист1!$C$1209:$D$2016, 2, 0),
  IF(LOOKUP(2,1/($R$16:$R2089&lt;&gt;""),$R$16:$R2089)="12.2028",
    VLOOKUP(LOOKUP(2,1/($B$16:$B2089&lt;&gt;""),$B$16:$B2089), [1]Лист1!$C$2020:$D$2907, 2, 0),
  ""))), "")</f>
        <v>24945000</v>
      </c>
      <c r="P2089" s="211">
        <f t="shared" si="664"/>
        <v>1568.8876589642637</v>
      </c>
      <c r="Q2089" s="211">
        <v>9673</v>
      </c>
      <c r="R2089" s="30" t="s">
        <v>565</v>
      </c>
      <c r="S2089" s="32"/>
      <c r="T2089" s="32"/>
      <c r="U2089" s="32"/>
    </row>
    <row r="2090" spans="1:21" ht="30" customHeight="1" x14ac:dyDescent="0.25">
      <c r="A2090" s="212">
        <f>IF(B2090&lt;&gt;"",MAX(A$1:A2089)+1,"")</f>
        <v>1889</v>
      </c>
      <c r="B2090" s="223" t="s">
        <v>2225</v>
      </c>
      <c r="C2090" s="210">
        <v>1989</v>
      </c>
      <c r="D2090" s="212" t="s">
        <v>1844</v>
      </c>
      <c r="E2090" s="210" t="s">
        <v>16</v>
      </c>
      <c r="F2090" s="210">
        <v>12</v>
      </c>
      <c r="G2090" s="210">
        <v>1</v>
      </c>
      <c r="H2090" s="211">
        <v>5526.1</v>
      </c>
      <c r="I2090" s="211">
        <v>272.7</v>
      </c>
      <c r="J2090" s="211">
        <v>3765.8</v>
      </c>
      <c r="K2090" s="211">
        <f t="shared" si="655"/>
        <v>7270000</v>
      </c>
      <c r="L2090" s="211">
        <v>0</v>
      </c>
      <c r="M2090" s="211">
        <v>0</v>
      </c>
      <c r="N2090" s="211">
        <v>0</v>
      </c>
      <c r="O2090" s="211">
        <f>IFERROR(
  IF(LOOKUP(2,1/($R$16:$R2090&lt;&gt;""),$R$16:$R2090)="12.2026",
    VLOOKUP(LOOKUP(2,1/($B$16:$B2090&lt;&gt;""),$B$16:$B2090), [1]Лист1!$C$12:$D$1205, 2, 0),
  IF(LOOKUP(2,1/($R$16:$R2090&lt;&gt;""),$R$16:$R2090)="12.2027",
    VLOOKUP(LOOKUP(2,1/($B$16:$B2090&lt;&gt;""),$B$16:$B2090), [1]Лист1!$C$1209:$D$2016, 2, 0),
  IF(LOOKUP(2,1/($R$16:$R2090&lt;&gt;""),$R$16:$R2090)="12.2028",
    VLOOKUP(LOOKUP(2,1/($B$16:$B2090&lt;&gt;""),$B$16:$B2090), [1]Лист1!$C$2020:$D$2907, 2, 0),
  ""))), "")</f>
        <v>7270000</v>
      </c>
      <c r="P2090" s="211">
        <f t="shared" si="664"/>
        <v>1315.575179602251</v>
      </c>
      <c r="Q2090" s="211">
        <v>9673</v>
      </c>
      <c r="R2090" s="30" t="s">
        <v>565</v>
      </c>
    </row>
    <row r="2091" spans="1:21" s="33" customFormat="1" ht="30" customHeight="1" x14ac:dyDescent="0.25">
      <c r="A2091" s="212">
        <f>IF(B2091&lt;&gt;"",MAX(A$1:A2090)+1,"")</f>
        <v>1890</v>
      </c>
      <c r="B2091" s="223" t="s">
        <v>2226</v>
      </c>
      <c r="C2091" s="210">
        <v>1987</v>
      </c>
      <c r="D2091" s="212" t="s">
        <v>1844</v>
      </c>
      <c r="E2091" s="210" t="s">
        <v>18</v>
      </c>
      <c r="F2091" s="210">
        <v>9</v>
      </c>
      <c r="G2091" s="210">
        <v>7</v>
      </c>
      <c r="H2091" s="211">
        <v>16412.099999999999</v>
      </c>
      <c r="I2091" s="211">
        <v>24.7</v>
      </c>
      <c r="J2091" s="211">
        <v>14490.9</v>
      </c>
      <c r="K2091" s="211">
        <f t="shared" si="655"/>
        <v>24945000</v>
      </c>
      <c r="L2091" s="211">
        <v>0</v>
      </c>
      <c r="M2091" s="211">
        <v>0</v>
      </c>
      <c r="N2091" s="211">
        <v>0</v>
      </c>
      <c r="O2091" s="211">
        <f>IFERROR(
  IF(LOOKUP(2,1/($R$16:$R2091&lt;&gt;""),$R$16:$R2091)="12.2026",
    VLOOKUP(LOOKUP(2,1/($B$16:$B2091&lt;&gt;""),$B$16:$B2091), [1]Лист1!$C$12:$D$1205, 2, 0),
  IF(LOOKUP(2,1/($R$16:$R2091&lt;&gt;""),$R$16:$R2091)="12.2027",
    VLOOKUP(LOOKUP(2,1/($B$16:$B2091&lt;&gt;""),$B$16:$B2091), [1]Лист1!$C$1209:$D$2016, 2, 0),
  IF(LOOKUP(2,1/($R$16:$R2091&lt;&gt;""),$R$16:$R2091)="12.2028",
    VLOOKUP(LOOKUP(2,1/($B$16:$B2091&lt;&gt;""),$B$16:$B2091), [1]Лист1!$C$2020:$D$2907, 2, 0),
  ""))), "")</f>
        <v>24945000</v>
      </c>
      <c r="P2091" s="211">
        <f t="shared" si="664"/>
        <v>1519.9151845284882</v>
      </c>
      <c r="Q2091" s="211">
        <v>9673</v>
      </c>
      <c r="R2091" s="30" t="s">
        <v>564</v>
      </c>
      <c r="S2091" s="32"/>
      <c r="T2091" s="32"/>
      <c r="U2091" s="32"/>
    </row>
    <row r="2092" spans="1:21" s="33" customFormat="1" ht="30" customHeight="1" x14ac:dyDescent="0.25">
      <c r="A2092" s="212">
        <f>IF(B2092&lt;&gt;"",MAX(A$1:A2091)+1,"")</f>
        <v>1891</v>
      </c>
      <c r="B2092" s="223" t="s">
        <v>1912</v>
      </c>
      <c r="C2092" s="210">
        <v>1988</v>
      </c>
      <c r="D2092" s="212" t="s">
        <v>1844</v>
      </c>
      <c r="E2092" s="210" t="s">
        <v>16</v>
      </c>
      <c r="F2092" s="210">
        <v>12</v>
      </c>
      <c r="G2092" s="210">
        <v>1</v>
      </c>
      <c r="H2092" s="211">
        <v>6039.9</v>
      </c>
      <c r="I2092" s="211">
        <v>0</v>
      </c>
      <c r="J2092" s="211">
        <v>3896.2</v>
      </c>
      <c r="K2092" s="211">
        <f t="shared" si="655"/>
        <v>7274492.6100000003</v>
      </c>
      <c r="L2092" s="211">
        <v>0</v>
      </c>
      <c r="M2092" s="211">
        <v>0</v>
      </c>
      <c r="N2092" s="211">
        <v>0</v>
      </c>
      <c r="O2092" s="211">
        <f>IFERROR(
  IF(LOOKUP(2,1/($R$16:$R2092&lt;&gt;""),$R$16:$R2092)="12.2026",
    VLOOKUP(LOOKUP(2,1/($B$16:$B2092&lt;&gt;""),$B$16:$B2092), [1]Лист1!$C$12:$D$1205, 2, 0),
  IF(LOOKUP(2,1/($R$16:$R2092&lt;&gt;""),$R$16:$R2092)="12.2027",
    VLOOKUP(LOOKUP(2,1/($B$16:$B2092&lt;&gt;""),$B$16:$B2092), [1]Лист1!$C$1209:$D$2016, 2, 0),
  IF(LOOKUP(2,1/($R$16:$R2092&lt;&gt;""),$R$16:$R2092)="12.2028",
    VLOOKUP(LOOKUP(2,1/($B$16:$B2092&lt;&gt;""),$B$16:$B2092), [1]Лист1!$C$2020:$D$2907, 2, 0),
  ""))), "")</f>
        <v>7274492.6100000003</v>
      </c>
      <c r="P2092" s="211">
        <f t="shared" si="664"/>
        <v>1204.4061342075202</v>
      </c>
      <c r="Q2092" s="211">
        <v>9673</v>
      </c>
      <c r="R2092" s="218" t="s">
        <v>565</v>
      </c>
      <c r="S2092" s="32"/>
      <c r="T2092" s="32"/>
      <c r="U2092" s="32"/>
    </row>
    <row r="2093" spans="1:21" s="33" customFormat="1" ht="30" customHeight="1" x14ac:dyDescent="0.25">
      <c r="A2093" s="212">
        <f>IF(B2093&lt;&gt;"",MAX(A$1:A2092)+1,"")</f>
        <v>1892</v>
      </c>
      <c r="B2093" s="223" t="s">
        <v>2227</v>
      </c>
      <c r="C2093" s="210">
        <v>1987</v>
      </c>
      <c r="D2093" s="212" t="s">
        <v>1844</v>
      </c>
      <c r="E2093" s="210" t="s">
        <v>18</v>
      </c>
      <c r="F2093" s="210">
        <v>9</v>
      </c>
      <c r="G2093" s="210">
        <v>6</v>
      </c>
      <c r="H2093" s="211">
        <v>11582.5</v>
      </c>
      <c r="I2093" s="211">
        <v>40.200000000000003</v>
      </c>
      <c r="J2093" s="211">
        <v>11604.3</v>
      </c>
      <c r="K2093" s="211">
        <f t="shared" si="655"/>
        <v>21410000</v>
      </c>
      <c r="L2093" s="211">
        <v>0</v>
      </c>
      <c r="M2093" s="211">
        <v>0</v>
      </c>
      <c r="N2093" s="211">
        <v>0</v>
      </c>
      <c r="O2093" s="211">
        <f>IFERROR(
  IF(LOOKUP(2,1/($R$16:$R2093&lt;&gt;""),$R$16:$R2093)="12.2026",
    VLOOKUP(LOOKUP(2,1/($B$16:$B2093&lt;&gt;""),$B$16:$B2093), [1]Лист1!$C$12:$D$1205, 2, 0),
  IF(LOOKUP(2,1/($R$16:$R2093&lt;&gt;""),$R$16:$R2093)="12.2027",
    VLOOKUP(LOOKUP(2,1/($B$16:$B2093&lt;&gt;""),$B$16:$B2093), [1]Лист1!$C$1209:$D$2016, 2, 0),
  IF(LOOKUP(2,1/($R$16:$R2093&lt;&gt;""),$R$16:$R2093)="12.2028",
    VLOOKUP(LOOKUP(2,1/($B$16:$B2093&lt;&gt;""),$B$16:$B2093), [1]Лист1!$C$2020:$D$2907, 2, 0),
  ""))), "")</f>
        <v>21410000</v>
      </c>
      <c r="P2093" s="211">
        <f t="shared" si="664"/>
        <v>1848.4783077919274</v>
      </c>
      <c r="Q2093" s="211">
        <v>9673</v>
      </c>
      <c r="R2093" s="30" t="s">
        <v>565</v>
      </c>
      <c r="S2093" s="32"/>
      <c r="T2093" s="32"/>
      <c r="U2093" s="32"/>
    </row>
    <row r="2094" spans="1:21" ht="30" customHeight="1" x14ac:dyDescent="0.25">
      <c r="A2094" s="212">
        <f>IF(B2094&lt;&gt;"",MAX(A$1:A2093)+1,"")</f>
        <v>1893</v>
      </c>
      <c r="B2094" s="194" t="s">
        <v>1908</v>
      </c>
      <c r="C2094" s="190">
        <v>1991</v>
      </c>
      <c r="D2094" s="199" t="s">
        <v>1844</v>
      </c>
      <c r="E2094" s="190" t="s">
        <v>16</v>
      </c>
      <c r="F2094" s="190">
        <v>9</v>
      </c>
      <c r="G2094" s="190">
        <v>2</v>
      </c>
      <c r="H2094" s="192">
        <v>8491.2999999999993</v>
      </c>
      <c r="I2094" s="192">
        <v>0</v>
      </c>
      <c r="J2094" s="192">
        <v>8128.8</v>
      </c>
      <c r="K2094" s="192">
        <f t="shared" si="655"/>
        <v>14333639.58</v>
      </c>
      <c r="L2094" s="192">
        <v>0</v>
      </c>
      <c r="M2094" s="192">
        <v>0</v>
      </c>
      <c r="N2094" s="192">
        <v>0</v>
      </c>
      <c r="O2094" s="211">
        <f>IFERROR(
  IF(LOOKUP(2,1/($R$16:$R2094&lt;&gt;""),$R$16:$R2094)="12.2026",
    VLOOKUP(LOOKUP(2,1/($B$16:$B2094&lt;&gt;""),$B$16:$B2094), [1]Лист1!$C$12:$D$1205, 2, 0),
  IF(LOOKUP(2,1/($R$16:$R2094&lt;&gt;""),$R$16:$R2094)="12.2027",
    VLOOKUP(LOOKUP(2,1/($B$16:$B2094&lt;&gt;""),$B$16:$B2094), [1]Лист1!$C$1209:$D$2016, 2, 0),
  IF(LOOKUP(2,1/($R$16:$R2094&lt;&gt;""),$R$16:$R2094)="12.2028",
    VLOOKUP(LOOKUP(2,1/($B$16:$B2094&lt;&gt;""),$B$16:$B2094), [1]Лист1!$C$2020:$D$2907, 2, 0),
  ""))), "")</f>
        <v>14333639.58</v>
      </c>
      <c r="P2094" s="192">
        <f t="shared" si="659"/>
        <v>1688.0382956673302</v>
      </c>
      <c r="Q2094" s="192">
        <v>9673</v>
      </c>
      <c r="R2094" s="188" t="s">
        <v>565</v>
      </c>
      <c r="S2094" s="49"/>
      <c r="T2094" s="49"/>
      <c r="U2094" s="49"/>
    </row>
    <row r="2095" spans="1:21" ht="30" customHeight="1" x14ac:dyDescent="0.25">
      <c r="A2095" s="212">
        <f>IF(B2095&lt;&gt;"",MAX(A$1:A2094)+1,"")</f>
        <v>1894</v>
      </c>
      <c r="B2095" s="223" t="s">
        <v>2228</v>
      </c>
      <c r="C2095" s="210">
        <v>1995</v>
      </c>
      <c r="D2095" s="212" t="s">
        <v>1844</v>
      </c>
      <c r="E2095" s="210" t="s">
        <v>16</v>
      </c>
      <c r="F2095" s="210">
        <v>10</v>
      </c>
      <c r="G2095" s="210">
        <v>2</v>
      </c>
      <c r="H2095" s="211">
        <v>8914.7999999999993</v>
      </c>
      <c r="I2095" s="211">
        <v>55</v>
      </c>
      <c r="J2095" s="211">
        <v>8117.26</v>
      </c>
      <c r="K2095" s="211">
        <f t="shared" si="655"/>
        <v>14340000</v>
      </c>
      <c r="L2095" s="211">
        <v>0</v>
      </c>
      <c r="M2095" s="211">
        <v>0</v>
      </c>
      <c r="N2095" s="211">
        <v>0</v>
      </c>
      <c r="O2095" s="211">
        <f>IFERROR(
  IF(LOOKUP(2,1/($R$16:$R2095&lt;&gt;""),$R$16:$R2095)="12.2026",
    VLOOKUP(LOOKUP(2,1/($B$16:$B2095&lt;&gt;""),$B$16:$B2095), [1]Лист1!$C$12:$D$1205, 2, 0),
  IF(LOOKUP(2,1/($R$16:$R2095&lt;&gt;""),$R$16:$R2095)="12.2027",
    VLOOKUP(LOOKUP(2,1/($B$16:$B2095&lt;&gt;""),$B$16:$B2095), [1]Лист1!$C$1209:$D$2016, 2, 0),
  IF(LOOKUP(2,1/($R$16:$R2095&lt;&gt;""),$R$16:$R2095)="12.2028",
    VLOOKUP(LOOKUP(2,1/($B$16:$B2095&lt;&gt;""),$B$16:$B2095), [1]Лист1!$C$2020:$D$2907, 2, 0),
  ""))), "")</f>
        <v>14340000</v>
      </c>
      <c r="P2095" s="211">
        <f t="shared" si="659"/>
        <v>1608.561044555122</v>
      </c>
      <c r="Q2095" s="211">
        <v>9673</v>
      </c>
      <c r="R2095" s="30" t="s">
        <v>564</v>
      </c>
      <c r="S2095" s="49"/>
      <c r="T2095" s="49"/>
      <c r="U2095" s="49"/>
    </row>
    <row r="2096" spans="1:21" s="138" customFormat="1" ht="30" customHeight="1" x14ac:dyDescent="0.25">
      <c r="A2096" s="285">
        <f>IF(B2096&lt;&gt;"",MAX(A$1:A2095)+1,"")</f>
        <v>1895</v>
      </c>
      <c r="B2096" s="283" t="s">
        <v>2627</v>
      </c>
      <c r="C2096" s="287">
        <v>2004</v>
      </c>
      <c r="D2096" s="285" t="s">
        <v>1844</v>
      </c>
      <c r="E2096" s="287" t="s">
        <v>18</v>
      </c>
      <c r="F2096" s="287">
        <v>10</v>
      </c>
      <c r="G2096" s="287">
        <v>1</v>
      </c>
      <c r="H2096" s="282">
        <v>3572.6</v>
      </c>
      <c r="I2096" s="282">
        <v>0</v>
      </c>
      <c r="J2096" s="282">
        <v>2655.3</v>
      </c>
      <c r="K2096" s="282">
        <f t="shared" si="655"/>
        <v>3735000</v>
      </c>
      <c r="L2096" s="282">
        <v>0</v>
      </c>
      <c r="M2096" s="282">
        <v>0</v>
      </c>
      <c r="N2096" s="282">
        <v>0</v>
      </c>
      <c r="O2096" s="282">
        <f>IFERROR(
  IF(LOOKUP(2,1/($R$16:$R2096&lt;&gt;""),$R$16:$R2096)="12.2026",
    VLOOKUP(LOOKUP(2,1/($B$16:$B2096&lt;&gt;""),$B$16:$B2096), [1]Лист1!$C$12:$D$1205, 2, 0),
  IF(LOOKUP(2,1/($R$16:$R2096&lt;&gt;""),$R$16:$R2096)="12.2027",
    VLOOKUP(LOOKUP(2,1/($B$16:$B2096&lt;&gt;""),$B$16:$B2096), [1]Лист1!$C$1209:$D$2016, 2, 0),
  IF(LOOKUP(2,1/($R$16:$R2096&lt;&gt;""),$R$16:$R2096)="12.2028",
    VLOOKUP(LOOKUP(2,1/($B$16:$B2096&lt;&gt;""),$B$16:$B2096), [1]Лист1!$C$2020:$D$2907, 2, 0),
  ""))), "")</f>
        <v>3735000</v>
      </c>
      <c r="P2096" s="282">
        <f t="shared" si="659"/>
        <v>1045.4570900744557</v>
      </c>
      <c r="Q2096" s="282">
        <v>9673</v>
      </c>
      <c r="R2096" s="30" t="s">
        <v>565</v>
      </c>
      <c r="S2096" s="137"/>
      <c r="T2096" s="137"/>
      <c r="U2096" s="137"/>
    </row>
    <row r="2097" spans="1:21" s="21" customFormat="1" ht="30" customHeight="1" x14ac:dyDescent="0.25">
      <c r="A2097" s="212">
        <f>IF(B2097&lt;&gt;"",MAX(A$1:A2096)+1,"")</f>
        <v>1896</v>
      </c>
      <c r="B2097" s="223" t="s">
        <v>2065</v>
      </c>
      <c r="C2097" s="210">
        <v>2003</v>
      </c>
      <c r="D2097" s="212" t="s">
        <v>1844</v>
      </c>
      <c r="E2097" s="210" t="s">
        <v>18</v>
      </c>
      <c r="F2097" s="210">
        <v>10</v>
      </c>
      <c r="G2097" s="210">
        <v>2</v>
      </c>
      <c r="H2097" s="211">
        <v>6242.6</v>
      </c>
      <c r="I2097" s="211">
        <v>46.8</v>
      </c>
      <c r="J2097" s="211">
        <v>5201.8</v>
      </c>
      <c r="K2097" s="211">
        <f t="shared" si="655"/>
        <v>7269595.8300000001</v>
      </c>
      <c r="L2097" s="211">
        <v>0</v>
      </c>
      <c r="M2097" s="211">
        <v>0</v>
      </c>
      <c r="N2097" s="211">
        <v>0</v>
      </c>
      <c r="O2097" s="211">
        <f>IFERROR(
  IF(LOOKUP(2,1/($R$16:$R2097&lt;&gt;""),$R$16:$R2097)="12.2026",
    VLOOKUP(LOOKUP(2,1/($B$16:$B2097&lt;&gt;""),$B$16:$B2097), [1]Лист1!$C$12:$D$1205, 2, 0),
  IF(LOOKUP(2,1/($R$16:$R2097&lt;&gt;""),$R$16:$R2097)="12.2027",
    VLOOKUP(LOOKUP(2,1/($B$16:$B2097&lt;&gt;""),$B$16:$B2097), [1]Лист1!$C$1209:$D$2016, 2, 0),
  IF(LOOKUP(2,1/($R$16:$R2097&lt;&gt;""),$R$16:$R2097)="12.2028",
    VLOOKUP(LOOKUP(2,1/($B$16:$B2097&lt;&gt;""),$B$16:$B2097), [1]Лист1!$C$2020:$D$2907, 2, 0),
  ""))), "")</f>
        <v>7269595.8300000001</v>
      </c>
      <c r="P2097" s="211">
        <f t="shared" si="659"/>
        <v>1164.514117515138</v>
      </c>
      <c r="Q2097" s="211">
        <v>9673</v>
      </c>
      <c r="R2097" s="218" t="s">
        <v>563</v>
      </c>
      <c r="S2097" s="38"/>
      <c r="T2097" s="20"/>
      <c r="U2097" s="20"/>
    </row>
    <row r="2098" spans="1:21" s="33" customFormat="1" ht="30" customHeight="1" x14ac:dyDescent="0.25">
      <c r="A2098" s="212">
        <f>IF(B2098&lt;&gt;"",MAX(A$1:A2097)+1,"")</f>
        <v>1897</v>
      </c>
      <c r="B2098" s="223" t="s">
        <v>2066</v>
      </c>
      <c r="C2098" s="210">
        <v>2004</v>
      </c>
      <c r="D2098" s="212" t="s">
        <v>1844</v>
      </c>
      <c r="E2098" s="210" t="s">
        <v>18</v>
      </c>
      <c r="F2098" s="210">
        <v>10</v>
      </c>
      <c r="G2098" s="210">
        <v>2</v>
      </c>
      <c r="H2098" s="211">
        <v>6256.8</v>
      </c>
      <c r="I2098" s="211">
        <v>0</v>
      </c>
      <c r="J2098" s="211">
        <v>5287.4</v>
      </c>
      <c r="K2098" s="211">
        <f t="shared" si="655"/>
        <v>7268847.8700000001</v>
      </c>
      <c r="L2098" s="211">
        <v>0</v>
      </c>
      <c r="M2098" s="211">
        <v>0</v>
      </c>
      <c r="N2098" s="211">
        <v>0</v>
      </c>
      <c r="O2098" s="211">
        <f>IFERROR(
  IF(LOOKUP(2,1/($R$16:$R2098&lt;&gt;""),$R$16:$R2098)="12.2026",
    VLOOKUP(LOOKUP(2,1/($B$16:$B2098&lt;&gt;""),$B$16:$B2098), [1]Лист1!$C$12:$D$1205, 2, 0),
  IF(LOOKUP(2,1/($R$16:$R2098&lt;&gt;""),$R$16:$R2098)="12.2027",
    VLOOKUP(LOOKUP(2,1/($B$16:$B2098&lt;&gt;""),$B$16:$B2098), [1]Лист1!$C$1209:$D$2016, 2, 0),
  IF(LOOKUP(2,1/($R$16:$R2098&lt;&gt;""),$R$16:$R2098)="12.2028",
    VLOOKUP(LOOKUP(2,1/($B$16:$B2098&lt;&gt;""),$B$16:$B2098), [1]Лист1!$C$2020:$D$2907, 2, 0),
  ""))), "")</f>
        <v>7268847.8700000001</v>
      </c>
      <c r="P2098" s="211">
        <f t="shared" si="659"/>
        <v>1161.7516733793632</v>
      </c>
      <c r="Q2098" s="211">
        <v>9673</v>
      </c>
      <c r="R2098" s="218" t="s">
        <v>563</v>
      </c>
      <c r="S2098" s="32"/>
      <c r="T2098" s="32"/>
      <c r="U2098" s="32"/>
    </row>
    <row r="2099" spans="1:21" s="33" customFormat="1" ht="30" customHeight="1" x14ac:dyDescent="0.25">
      <c r="A2099" s="309">
        <f>IF(B2099&lt;&gt;"",MAX(A$1:A2098)+1,"")</f>
        <v>1898</v>
      </c>
      <c r="B2099" s="317" t="s">
        <v>2229</v>
      </c>
      <c r="C2099" s="307" t="s">
        <v>2336</v>
      </c>
      <c r="D2099" s="309" t="s">
        <v>1844</v>
      </c>
      <c r="E2099" s="307" t="s">
        <v>2335</v>
      </c>
      <c r="F2099" s="307">
        <v>10</v>
      </c>
      <c r="G2099" s="307">
        <v>9</v>
      </c>
      <c r="H2099" s="311">
        <v>23214.6</v>
      </c>
      <c r="I2099" s="311">
        <v>85.5</v>
      </c>
      <c r="J2099" s="311">
        <v>20354.68</v>
      </c>
      <c r="K2099" s="211">
        <f t="shared" si="655"/>
        <v>7270000</v>
      </c>
      <c r="L2099" s="211">
        <v>0</v>
      </c>
      <c r="M2099" s="211">
        <v>0</v>
      </c>
      <c r="N2099" s="211">
        <v>0</v>
      </c>
      <c r="O2099" s="211">
        <f>IFERROR(
  IF(LOOKUP(2,1/($R$16:$R2099&lt;&gt;""),$R$16:$R2099)="12.2026",
    VLOOKUP(LOOKUP(2,1/($B$16:$B2099&lt;&gt;""),$B$16:$B2099), [1]Лист1!$C$12:$D$1205, 2, 0),
  IF(LOOKUP(2,1/($R$16:$R2099&lt;&gt;""),$R$16:$R2099)="12.2027",
    VLOOKUP(LOOKUP(2,1/($B$16:$B2099&lt;&gt;""),$B$16:$B2099), [1]Лист1!$C$1209:$D$2016, 2, 0),
  IF(LOOKUP(2,1/($R$16:$R2099&lt;&gt;""),$R$16:$R2099)="12.2028",
    VLOOKUP(LOOKUP(2,1/($B$16:$B2099&lt;&gt;""),$B$16:$B2099), [1]Лист1!$C$2020:$D$2907, 2, 0),
  ""))), "")</f>
        <v>7270000</v>
      </c>
      <c r="P2099" s="211">
        <f t="shared" si="659"/>
        <v>313.16499099704498</v>
      </c>
      <c r="Q2099" s="211">
        <v>9673</v>
      </c>
      <c r="R2099" s="30" t="s">
        <v>565</v>
      </c>
      <c r="S2099" s="32"/>
      <c r="T2099" s="32"/>
      <c r="U2099" s="32"/>
    </row>
    <row r="2100" spans="1:21" s="33" customFormat="1" ht="30" customHeight="1" x14ac:dyDescent="0.25">
      <c r="A2100" s="323"/>
      <c r="B2100" s="335"/>
      <c r="C2100" s="327"/>
      <c r="D2100" s="323"/>
      <c r="E2100" s="327"/>
      <c r="F2100" s="327"/>
      <c r="G2100" s="327"/>
      <c r="H2100" s="328"/>
      <c r="I2100" s="328"/>
      <c r="J2100" s="328"/>
      <c r="K2100" s="211">
        <f t="shared" si="655"/>
        <v>7270000</v>
      </c>
      <c r="L2100" s="211">
        <v>0</v>
      </c>
      <c r="M2100" s="211">
        <v>0</v>
      </c>
      <c r="N2100" s="211">
        <v>0</v>
      </c>
      <c r="O2100" s="211">
        <f>IFERROR(
  IF(LOOKUP(2,1/($R$16:$R2100&lt;&gt;""),$R$16:$R2100)="12.2026",
    VLOOKUP(LOOKUP(2,1/($B$16:$B2100&lt;&gt;""),$B$16:$B2100), [1]Лист1!$C$12:$D$1205, 2, 0),
  IF(LOOKUP(2,1/($R$16:$R2100&lt;&gt;""),$R$16:$R2100)="12.2027",
    VLOOKUP(LOOKUP(2,1/($B$16:$B2100&lt;&gt;""),$B$16:$B2100), [1]Лист1!$C$1209:$D$2016, 2, 0),
  IF(LOOKUP(2,1/($R$16:$R2100&lt;&gt;""),$R$16:$R2100)="12.2028",
    VLOOKUP(LOOKUP(2,1/($B$16:$B2100&lt;&gt;""),$B$16:$B2100), [1]Лист1!$C$2020:$D$2907, 2, 0),
  ""))), "")</f>
        <v>7270000</v>
      </c>
      <c r="P2100" s="211">
        <f>K2100/H2099</f>
        <v>313.16499099704498</v>
      </c>
      <c r="Q2100" s="211">
        <v>9673</v>
      </c>
      <c r="R2100" s="30" t="s">
        <v>564</v>
      </c>
      <c r="S2100" s="32"/>
      <c r="T2100" s="32"/>
      <c r="U2100" s="32"/>
    </row>
    <row r="2101" spans="1:21" s="33" customFormat="1" ht="30" customHeight="1" x14ac:dyDescent="0.25">
      <c r="A2101" s="310"/>
      <c r="B2101" s="318"/>
      <c r="C2101" s="308"/>
      <c r="D2101" s="310"/>
      <c r="E2101" s="308"/>
      <c r="F2101" s="308"/>
      <c r="G2101" s="308"/>
      <c r="H2101" s="312"/>
      <c r="I2101" s="312"/>
      <c r="J2101" s="312"/>
      <c r="K2101" s="211">
        <f t="shared" si="655"/>
        <v>7270000</v>
      </c>
      <c r="L2101" s="211">
        <v>0</v>
      </c>
      <c r="M2101" s="211">
        <v>0</v>
      </c>
      <c r="N2101" s="211">
        <v>0</v>
      </c>
      <c r="O2101" s="211">
        <f>IFERROR(
  IF(LOOKUP(2,1/($R$16:$R2101&lt;&gt;""),$R$16:$R2101)="12.2026",
    VLOOKUP(LOOKUP(2,1/($B$16:$B2101&lt;&gt;""),$B$16:$B2101), [1]Лист1!$C$12:$D$1205, 2, 0),
  IF(LOOKUP(2,1/($R$16:$R2101&lt;&gt;""),$R$16:$R2101)="12.2027",
    VLOOKUP(LOOKUP(2,1/($B$16:$B2101&lt;&gt;""),$B$16:$B2101), [1]Лист1!$C$1209:$D$2016, 2, 0),
  IF(LOOKUP(2,1/($R$16:$R2101&lt;&gt;""),$R$16:$R2101)="12.2028",
    VLOOKUP(LOOKUP(2,1/($B$16:$B2101&lt;&gt;""),$B$16:$B2101), [1]Лист1!$C$2020:$D$2907, 2, 0),
  ""))), "")</f>
        <v>7270000</v>
      </c>
      <c r="P2101" s="211">
        <f>K2101/H2099</f>
        <v>313.16499099704498</v>
      </c>
      <c r="Q2101" s="211">
        <v>9673</v>
      </c>
      <c r="R2101" s="30" t="s">
        <v>563</v>
      </c>
      <c r="S2101" s="32"/>
      <c r="T2101" s="32"/>
      <c r="U2101" s="32"/>
    </row>
    <row r="2102" spans="1:21" ht="30" customHeight="1" x14ac:dyDescent="0.25">
      <c r="A2102" s="212">
        <f>IF(B2102&lt;&gt;"",MAX(A$1:A2101)+1,"")</f>
        <v>1899</v>
      </c>
      <c r="B2102" s="223" t="s">
        <v>2230</v>
      </c>
      <c r="C2102" s="210">
        <v>2004</v>
      </c>
      <c r="D2102" s="212" t="s">
        <v>1844</v>
      </c>
      <c r="E2102" s="210" t="s">
        <v>18</v>
      </c>
      <c r="F2102" s="210">
        <v>10</v>
      </c>
      <c r="G2102" s="210">
        <v>1</v>
      </c>
      <c r="H2102" s="211">
        <v>3353.8</v>
      </c>
      <c r="I2102" s="211">
        <v>0</v>
      </c>
      <c r="J2102" s="211">
        <v>2398</v>
      </c>
      <c r="K2102" s="211">
        <f t="shared" si="655"/>
        <v>3735000</v>
      </c>
      <c r="L2102" s="211">
        <v>0</v>
      </c>
      <c r="M2102" s="211">
        <v>0</v>
      </c>
      <c r="N2102" s="211">
        <v>0</v>
      </c>
      <c r="O2102" s="211">
        <f>IFERROR(
  IF(LOOKUP(2,1/($R$16:$R2102&lt;&gt;""),$R$16:$R2102)="12.2026",
    VLOOKUP(LOOKUP(2,1/($B$16:$B2102&lt;&gt;""),$B$16:$B2102), [1]Лист1!$C$12:$D$1205, 2, 0),
  IF(LOOKUP(2,1/($R$16:$R2102&lt;&gt;""),$R$16:$R2102)="12.2027",
    VLOOKUP(LOOKUP(2,1/($B$16:$B2102&lt;&gt;""),$B$16:$B2102), [1]Лист1!$C$1209:$D$2016, 2, 0),
  IF(LOOKUP(2,1/($R$16:$R2102&lt;&gt;""),$R$16:$R2102)="12.2028",
    VLOOKUP(LOOKUP(2,1/($B$16:$B2102&lt;&gt;""),$B$16:$B2102), [1]Лист1!$C$2020:$D$2907, 2, 0),
  ""))), "")</f>
        <v>3735000</v>
      </c>
      <c r="P2102" s="211">
        <f t="shared" si="659"/>
        <v>1113.6621146162561</v>
      </c>
      <c r="Q2102" s="211">
        <v>9673</v>
      </c>
      <c r="R2102" s="30" t="s">
        <v>565</v>
      </c>
      <c r="S2102" s="49"/>
      <c r="T2102" s="49"/>
      <c r="U2102" s="49"/>
    </row>
    <row r="2103" spans="1:21" s="33" customFormat="1" ht="30" customHeight="1" x14ac:dyDescent="0.25">
      <c r="A2103" s="212">
        <f>IF(B2103&lt;&gt;"",MAX(A$1:A2102)+1,"")</f>
        <v>1900</v>
      </c>
      <c r="B2103" s="223" t="s">
        <v>2231</v>
      </c>
      <c r="C2103" s="210">
        <v>2004</v>
      </c>
      <c r="D2103" s="212" t="s">
        <v>1844</v>
      </c>
      <c r="E2103" s="210" t="s">
        <v>18</v>
      </c>
      <c r="F2103" s="210">
        <v>10</v>
      </c>
      <c r="G2103" s="210">
        <v>2</v>
      </c>
      <c r="H2103" s="211">
        <v>6624</v>
      </c>
      <c r="I2103" s="211">
        <v>0</v>
      </c>
      <c r="J2103" s="211">
        <v>4623.3999999999996</v>
      </c>
      <c r="K2103" s="211">
        <f t="shared" si="655"/>
        <v>7270000</v>
      </c>
      <c r="L2103" s="211">
        <v>0</v>
      </c>
      <c r="M2103" s="211">
        <v>0</v>
      </c>
      <c r="N2103" s="211">
        <v>0</v>
      </c>
      <c r="O2103" s="211">
        <f>IFERROR(
  IF(LOOKUP(2,1/($R$16:$R2103&lt;&gt;""),$R$16:$R2103)="12.2026",
    VLOOKUP(LOOKUP(2,1/($B$16:$B2103&lt;&gt;""),$B$16:$B2103), [1]Лист1!$C$12:$D$1205, 2, 0),
  IF(LOOKUP(2,1/($R$16:$R2103&lt;&gt;""),$R$16:$R2103)="12.2027",
    VLOOKUP(LOOKUP(2,1/($B$16:$B2103&lt;&gt;""),$B$16:$B2103), [1]Лист1!$C$1209:$D$2016, 2, 0),
  IF(LOOKUP(2,1/($R$16:$R2103&lt;&gt;""),$R$16:$R2103)="12.2028",
    VLOOKUP(LOOKUP(2,1/($B$16:$B2103&lt;&gt;""),$B$16:$B2103), [1]Лист1!$C$2020:$D$2907, 2, 0),
  ""))), "")</f>
        <v>7270000</v>
      </c>
      <c r="P2103" s="211">
        <f t="shared" si="659"/>
        <v>1097.5241545893721</v>
      </c>
      <c r="Q2103" s="211">
        <v>9673</v>
      </c>
      <c r="R2103" s="30" t="s">
        <v>565</v>
      </c>
      <c r="S2103" s="32"/>
      <c r="T2103" s="32"/>
      <c r="U2103" s="32"/>
    </row>
    <row r="2104" spans="1:21" s="33" customFormat="1" ht="30" customHeight="1" x14ac:dyDescent="0.25">
      <c r="A2104" s="212">
        <f>IF(B2104&lt;&gt;"",MAX(A$1:A2103)+1,"")</f>
        <v>1901</v>
      </c>
      <c r="B2104" s="223" t="s">
        <v>2232</v>
      </c>
      <c r="C2104" s="210">
        <v>1992</v>
      </c>
      <c r="D2104" s="212" t="s">
        <v>1844</v>
      </c>
      <c r="E2104" s="210" t="s">
        <v>18</v>
      </c>
      <c r="F2104" s="210">
        <v>10</v>
      </c>
      <c r="G2104" s="210">
        <v>4</v>
      </c>
      <c r="H2104" s="211">
        <v>12142.6</v>
      </c>
      <c r="I2104" s="211">
        <v>0</v>
      </c>
      <c r="J2104" s="211">
        <v>8273.5</v>
      </c>
      <c r="K2104" s="211">
        <f t="shared" si="655"/>
        <v>14340000</v>
      </c>
      <c r="L2104" s="211">
        <v>0</v>
      </c>
      <c r="M2104" s="211">
        <v>0</v>
      </c>
      <c r="N2104" s="211">
        <v>0</v>
      </c>
      <c r="O2104" s="211">
        <f>IFERROR(
  IF(LOOKUP(2,1/($R$16:$R2104&lt;&gt;""),$R$16:$R2104)="12.2026",
    VLOOKUP(LOOKUP(2,1/($B$16:$B2104&lt;&gt;""),$B$16:$B2104), [1]Лист1!$C$12:$D$1205, 2, 0),
  IF(LOOKUP(2,1/($R$16:$R2104&lt;&gt;""),$R$16:$R2104)="12.2027",
    VLOOKUP(LOOKUP(2,1/($B$16:$B2104&lt;&gt;""),$B$16:$B2104), [1]Лист1!$C$1209:$D$2016, 2, 0),
  IF(LOOKUP(2,1/($R$16:$R2104&lt;&gt;""),$R$16:$R2104)="12.2028",
    VLOOKUP(LOOKUP(2,1/($B$16:$B2104&lt;&gt;""),$B$16:$B2104), [1]Лист1!$C$2020:$D$2907, 2, 0),
  ""))), "")</f>
        <v>14340000</v>
      </c>
      <c r="P2104" s="211">
        <f t="shared" si="659"/>
        <v>1180.966185166274</v>
      </c>
      <c r="Q2104" s="211">
        <v>9673</v>
      </c>
      <c r="R2104" s="30" t="s">
        <v>565</v>
      </c>
      <c r="S2104" s="32"/>
      <c r="T2104" s="32"/>
      <c r="U2104" s="32"/>
    </row>
    <row r="2105" spans="1:21" s="33" customFormat="1" ht="30" customHeight="1" x14ac:dyDescent="0.25">
      <c r="A2105" s="212">
        <f>IF(B2105&lt;&gt;"",MAX(A$1:A2104)+1,"")</f>
        <v>1902</v>
      </c>
      <c r="B2105" s="223" t="s">
        <v>2233</v>
      </c>
      <c r="C2105" s="210">
        <v>1995</v>
      </c>
      <c r="D2105" s="212" t="s">
        <v>1844</v>
      </c>
      <c r="E2105" s="210" t="s">
        <v>18</v>
      </c>
      <c r="F2105" s="210">
        <v>10</v>
      </c>
      <c r="G2105" s="210">
        <v>9</v>
      </c>
      <c r="H2105" s="211">
        <v>28564.29</v>
      </c>
      <c r="I2105" s="211">
        <v>22.9</v>
      </c>
      <c r="J2105" s="211">
        <v>20320.599999999999</v>
      </c>
      <c r="K2105" s="211">
        <f t="shared" si="655"/>
        <v>32015000</v>
      </c>
      <c r="L2105" s="211">
        <v>0</v>
      </c>
      <c r="M2105" s="211">
        <v>0</v>
      </c>
      <c r="N2105" s="211">
        <v>0</v>
      </c>
      <c r="O2105" s="211">
        <f>IFERROR(
  IF(LOOKUP(2,1/($R$16:$R2105&lt;&gt;""),$R$16:$R2105)="12.2026",
    VLOOKUP(LOOKUP(2,1/($B$16:$B2105&lt;&gt;""),$B$16:$B2105), [1]Лист1!$C$12:$D$1205, 2, 0),
  IF(LOOKUP(2,1/($R$16:$R2105&lt;&gt;""),$R$16:$R2105)="12.2027",
    VLOOKUP(LOOKUP(2,1/($B$16:$B2105&lt;&gt;""),$B$16:$B2105), [1]Лист1!$C$1209:$D$2016, 2, 0),
  IF(LOOKUP(2,1/($R$16:$R2105&lt;&gt;""),$R$16:$R2105)="12.2028",
    VLOOKUP(LOOKUP(2,1/($B$16:$B2105&lt;&gt;""),$B$16:$B2105), [1]Лист1!$C$2020:$D$2907, 2, 0),
  ""))), "")</f>
        <v>32015000</v>
      </c>
      <c r="P2105" s="211">
        <f t="shared" si="659"/>
        <v>1120.8050331375293</v>
      </c>
      <c r="Q2105" s="211">
        <v>9673</v>
      </c>
      <c r="R2105" s="30" t="s">
        <v>564</v>
      </c>
      <c r="S2105" s="32"/>
      <c r="T2105" s="32"/>
      <c r="U2105" s="32"/>
    </row>
    <row r="2106" spans="1:21" ht="30" customHeight="1" x14ac:dyDescent="0.25">
      <c r="A2106" s="212">
        <f>IF(B2106&lt;&gt;"",MAX(A$1:A2105)+1,"")</f>
        <v>1903</v>
      </c>
      <c r="B2106" s="223" t="s">
        <v>2234</v>
      </c>
      <c r="C2106" s="210">
        <v>2004</v>
      </c>
      <c r="D2106" s="212" t="s">
        <v>1844</v>
      </c>
      <c r="E2106" s="210" t="s">
        <v>18</v>
      </c>
      <c r="F2106" s="210">
        <v>10</v>
      </c>
      <c r="G2106" s="210">
        <v>6</v>
      </c>
      <c r="H2106" s="211">
        <v>16582</v>
      </c>
      <c r="I2106" s="211">
        <v>53.3</v>
      </c>
      <c r="J2106" s="211">
        <v>14328.2</v>
      </c>
      <c r="K2106" s="211">
        <f t="shared" si="655"/>
        <v>21410000</v>
      </c>
      <c r="L2106" s="211">
        <v>0</v>
      </c>
      <c r="M2106" s="211">
        <v>0</v>
      </c>
      <c r="N2106" s="211">
        <v>0</v>
      </c>
      <c r="O2106" s="211">
        <f>IFERROR(
  IF(LOOKUP(2,1/($R$16:$R2106&lt;&gt;""),$R$16:$R2106)="12.2026",
    VLOOKUP(LOOKUP(2,1/($B$16:$B2106&lt;&gt;""),$B$16:$B2106), [1]Лист1!$C$12:$D$1205, 2, 0),
  IF(LOOKUP(2,1/($R$16:$R2106&lt;&gt;""),$R$16:$R2106)="12.2027",
    VLOOKUP(LOOKUP(2,1/($B$16:$B2106&lt;&gt;""),$B$16:$B2106), [1]Лист1!$C$1209:$D$2016, 2, 0),
  IF(LOOKUP(2,1/($R$16:$R2106&lt;&gt;""),$R$16:$R2106)="12.2028",
    VLOOKUP(LOOKUP(2,1/($B$16:$B2106&lt;&gt;""),$B$16:$B2106), [1]Лист1!$C$2020:$D$2907, 2, 0),
  ""))), "")</f>
        <v>21410000</v>
      </c>
      <c r="P2106" s="211">
        <f t="shared" si="659"/>
        <v>1291.1590881678928</v>
      </c>
      <c r="Q2106" s="211">
        <v>9673</v>
      </c>
      <c r="R2106" s="30" t="s">
        <v>565</v>
      </c>
    </row>
    <row r="2107" spans="1:21" ht="30" customHeight="1" x14ac:dyDescent="0.25">
      <c r="A2107" s="212">
        <f>IF(B2107&lt;&gt;"",MAX(A$1:A2106)+1,"")</f>
        <v>1904</v>
      </c>
      <c r="B2107" s="223" t="s">
        <v>2235</v>
      </c>
      <c r="C2107" s="210">
        <v>1991</v>
      </c>
      <c r="D2107" s="212" t="s">
        <v>1844</v>
      </c>
      <c r="E2107" s="210" t="s">
        <v>2335</v>
      </c>
      <c r="F2107" s="210">
        <v>10</v>
      </c>
      <c r="G2107" s="210">
        <v>5</v>
      </c>
      <c r="H2107" s="211">
        <v>15767.2</v>
      </c>
      <c r="I2107" s="211">
        <v>0</v>
      </c>
      <c r="J2107" s="211">
        <v>12288.42</v>
      </c>
      <c r="K2107" s="211">
        <f t="shared" si="655"/>
        <v>17875000</v>
      </c>
      <c r="L2107" s="211">
        <v>0</v>
      </c>
      <c r="M2107" s="211">
        <v>0</v>
      </c>
      <c r="N2107" s="211">
        <v>0</v>
      </c>
      <c r="O2107" s="211">
        <f>IFERROR(
  IF(LOOKUP(2,1/($R$16:$R2107&lt;&gt;""),$R$16:$R2107)="12.2026",
    VLOOKUP(LOOKUP(2,1/($B$16:$B2107&lt;&gt;""),$B$16:$B2107), [1]Лист1!$C$12:$D$1205, 2, 0),
  IF(LOOKUP(2,1/($R$16:$R2107&lt;&gt;""),$R$16:$R2107)="12.2027",
    VLOOKUP(LOOKUP(2,1/($B$16:$B2107&lt;&gt;""),$B$16:$B2107), [1]Лист1!$C$1209:$D$2016, 2, 0),
  IF(LOOKUP(2,1/($R$16:$R2107&lt;&gt;""),$R$16:$R2107)="12.2028",
    VLOOKUP(LOOKUP(2,1/($B$16:$B2107&lt;&gt;""),$B$16:$B2107), [1]Лист1!$C$2020:$D$2907, 2, 0),
  ""))), "")</f>
        <v>17875000</v>
      </c>
      <c r="P2107" s="211">
        <f t="shared" si="659"/>
        <v>1133.6825815617231</v>
      </c>
      <c r="Q2107" s="211">
        <v>9673</v>
      </c>
      <c r="R2107" s="30" t="s">
        <v>565</v>
      </c>
    </row>
    <row r="2108" spans="1:21" s="33" customFormat="1" ht="30" customHeight="1" x14ac:dyDescent="0.25">
      <c r="A2108" s="212">
        <f>IF(B2108&lt;&gt;"",MAX(A$1:A2107)+1,"")</f>
        <v>1905</v>
      </c>
      <c r="B2108" s="223" t="s">
        <v>2236</v>
      </c>
      <c r="C2108" s="210">
        <v>1991</v>
      </c>
      <c r="D2108" s="212" t="s">
        <v>1844</v>
      </c>
      <c r="E2108" s="210" t="s">
        <v>18</v>
      </c>
      <c r="F2108" s="210">
        <v>10</v>
      </c>
      <c r="G2108" s="210">
        <v>4</v>
      </c>
      <c r="H2108" s="211">
        <v>10376.74</v>
      </c>
      <c r="I2108" s="211">
        <v>0</v>
      </c>
      <c r="J2108" s="211">
        <v>8619.2999999999993</v>
      </c>
      <c r="K2108" s="211">
        <f t="shared" si="655"/>
        <v>14340000</v>
      </c>
      <c r="L2108" s="211">
        <v>0</v>
      </c>
      <c r="M2108" s="211">
        <v>0</v>
      </c>
      <c r="N2108" s="211">
        <v>0</v>
      </c>
      <c r="O2108" s="211">
        <f>IFERROR(
  IF(LOOKUP(2,1/($R$16:$R2108&lt;&gt;""),$R$16:$R2108)="12.2026",
    VLOOKUP(LOOKUP(2,1/($B$16:$B2108&lt;&gt;""),$B$16:$B2108), [1]Лист1!$C$12:$D$1205, 2, 0),
  IF(LOOKUP(2,1/($R$16:$R2108&lt;&gt;""),$R$16:$R2108)="12.2027",
    VLOOKUP(LOOKUP(2,1/($B$16:$B2108&lt;&gt;""),$B$16:$B2108), [1]Лист1!$C$1209:$D$2016, 2, 0),
  IF(LOOKUP(2,1/($R$16:$R2108&lt;&gt;""),$R$16:$R2108)="12.2028",
    VLOOKUP(LOOKUP(2,1/($B$16:$B2108&lt;&gt;""),$B$16:$B2108), [1]Лист1!$C$2020:$D$2907, 2, 0),
  ""))), "")</f>
        <v>14340000</v>
      </c>
      <c r="P2108" s="211">
        <f t="shared" si="659"/>
        <v>1381.9369088943156</v>
      </c>
      <c r="Q2108" s="211">
        <v>9673</v>
      </c>
      <c r="R2108" s="30" t="s">
        <v>565</v>
      </c>
      <c r="S2108" s="32"/>
      <c r="T2108" s="32"/>
      <c r="U2108" s="32"/>
    </row>
    <row r="2109" spans="1:21" s="33" customFormat="1" ht="30" customHeight="1" x14ac:dyDescent="0.25">
      <c r="A2109" s="212">
        <f>IF(B2109&lt;&gt;"",MAX(A$1:A2108)+1,"")</f>
        <v>1906</v>
      </c>
      <c r="B2109" s="223" t="s">
        <v>2237</v>
      </c>
      <c r="C2109" s="210">
        <v>2003</v>
      </c>
      <c r="D2109" s="212" t="s">
        <v>1844</v>
      </c>
      <c r="E2109" s="210" t="s">
        <v>18</v>
      </c>
      <c r="F2109" s="210">
        <v>10</v>
      </c>
      <c r="G2109" s="210">
        <v>5</v>
      </c>
      <c r="H2109" s="211">
        <v>13753.3</v>
      </c>
      <c r="I2109" s="211">
        <v>0</v>
      </c>
      <c r="J2109" s="211">
        <v>11663.5</v>
      </c>
      <c r="K2109" s="211">
        <f t="shared" si="655"/>
        <v>17875000</v>
      </c>
      <c r="L2109" s="211">
        <v>0</v>
      </c>
      <c r="M2109" s="211">
        <v>0</v>
      </c>
      <c r="N2109" s="211">
        <v>0</v>
      </c>
      <c r="O2109" s="211">
        <f>IFERROR(
  IF(LOOKUP(2,1/($R$16:$R2109&lt;&gt;""),$R$16:$R2109)="12.2026",
    VLOOKUP(LOOKUP(2,1/($B$16:$B2109&lt;&gt;""),$B$16:$B2109), [1]Лист1!$C$12:$D$1205, 2, 0),
  IF(LOOKUP(2,1/($R$16:$R2109&lt;&gt;""),$R$16:$R2109)="12.2027",
    VLOOKUP(LOOKUP(2,1/($B$16:$B2109&lt;&gt;""),$B$16:$B2109), [1]Лист1!$C$1209:$D$2016, 2, 0),
  IF(LOOKUP(2,1/($R$16:$R2109&lt;&gt;""),$R$16:$R2109)="12.2028",
    VLOOKUP(LOOKUP(2,1/($B$16:$B2109&lt;&gt;""),$B$16:$B2109), [1]Лист1!$C$2020:$D$2907, 2, 0),
  ""))), "")</f>
        <v>17875000</v>
      </c>
      <c r="P2109" s="211">
        <f t="shared" si="659"/>
        <v>1299.6880748620331</v>
      </c>
      <c r="Q2109" s="211">
        <v>9673</v>
      </c>
      <c r="R2109" s="30" t="s">
        <v>563</v>
      </c>
      <c r="S2109" s="32"/>
      <c r="T2109" s="32"/>
      <c r="U2109" s="32"/>
    </row>
    <row r="2110" spans="1:21" s="33" customFormat="1" ht="30" customHeight="1" x14ac:dyDescent="0.25">
      <c r="A2110" s="212">
        <f>IF(B2110&lt;&gt;"",MAX(A$1:A2109)+1,"")</f>
        <v>1907</v>
      </c>
      <c r="B2110" s="223" t="s">
        <v>2050</v>
      </c>
      <c r="C2110" s="210">
        <v>2003</v>
      </c>
      <c r="D2110" s="212" t="s">
        <v>1844</v>
      </c>
      <c r="E2110" s="210" t="s">
        <v>18</v>
      </c>
      <c r="F2110" s="210">
        <v>10</v>
      </c>
      <c r="G2110" s="210">
        <v>5</v>
      </c>
      <c r="H2110" s="211">
        <v>11776.4</v>
      </c>
      <c r="I2110" s="211">
        <v>438.9</v>
      </c>
      <c r="J2110" s="211">
        <v>9917.1</v>
      </c>
      <c r="K2110" s="211">
        <f t="shared" si="655"/>
        <v>17833655.640000001</v>
      </c>
      <c r="L2110" s="211">
        <v>0</v>
      </c>
      <c r="M2110" s="211">
        <v>0</v>
      </c>
      <c r="N2110" s="211">
        <v>0</v>
      </c>
      <c r="O2110" s="211">
        <f>IFERROR(
  IF(LOOKUP(2,1/($R$16:$R2110&lt;&gt;""),$R$16:$R2110)="12.2026",
    VLOOKUP(LOOKUP(2,1/($B$16:$B2110&lt;&gt;""),$B$16:$B2110), [1]Лист1!$C$12:$D$1205, 2, 0),
  IF(LOOKUP(2,1/($R$16:$R2110&lt;&gt;""),$R$16:$R2110)="12.2027",
    VLOOKUP(LOOKUP(2,1/($B$16:$B2110&lt;&gt;""),$B$16:$B2110), [1]Лист1!$C$1209:$D$2016, 2, 0),
  IF(LOOKUP(2,1/($R$16:$R2110&lt;&gt;""),$R$16:$R2110)="12.2028",
    VLOOKUP(LOOKUP(2,1/($B$16:$B2110&lt;&gt;""),$B$16:$B2110), [1]Лист1!$C$2020:$D$2907, 2, 0),
  ""))), "")</f>
        <v>17833655.640000001</v>
      </c>
      <c r="P2110" s="211">
        <f t="shared" si="659"/>
        <v>1514.3554600726879</v>
      </c>
      <c r="Q2110" s="211">
        <v>9673</v>
      </c>
      <c r="R2110" s="218" t="s">
        <v>563</v>
      </c>
      <c r="S2110" s="32"/>
      <c r="T2110" s="32"/>
      <c r="U2110" s="32"/>
    </row>
    <row r="2111" spans="1:21" s="33" customFormat="1" ht="30" customHeight="1" x14ac:dyDescent="0.25">
      <c r="A2111" s="212">
        <f>IF(B2111&lt;&gt;"",MAX(A$1:A2110)+1,"")</f>
        <v>1908</v>
      </c>
      <c r="B2111" s="223" t="s">
        <v>2238</v>
      </c>
      <c r="C2111" s="210">
        <v>2003</v>
      </c>
      <c r="D2111" s="212" t="s">
        <v>1844</v>
      </c>
      <c r="E2111" s="210" t="s">
        <v>18</v>
      </c>
      <c r="F2111" s="210">
        <v>10</v>
      </c>
      <c r="G2111" s="210">
        <v>2</v>
      </c>
      <c r="H2111" s="211">
        <v>5378</v>
      </c>
      <c r="I2111" s="211">
        <v>0</v>
      </c>
      <c r="J2111" s="211">
        <v>4808</v>
      </c>
      <c r="K2111" s="211">
        <f t="shared" si="655"/>
        <v>7270000</v>
      </c>
      <c r="L2111" s="211">
        <v>0</v>
      </c>
      <c r="M2111" s="211">
        <v>0</v>
      </c>
      <c r="N2111" s="211">
        <v>0</v>
      </c>
      <c r="O2111" s="211">
        <f>IFERROR(
  IF(LOOKUP(2,1/($R$16:$R2111&lt;&gt;""),$R$16:$R2111)="12.2026",
    VLOOKUP(LOOKUP(2,1/($B$16:$B2111&lt;&gt;""),$B$16:$B2111), [1]Лист1!$C$12:$D$1205, 2, 0),
  IF(LOOKUP(2,1/($R$16:$R2111&lt;&gt;""),$R$16:$R2111)="12.2027",
    VLOOKUP(LOOKUP(2,1/($B$16:$B2111&lt;&gt;""),$B$16:$B2111), [1]Лист1!$C$1209:$D$2016, 2, 0),
  IF(LOOKUP(2,1/($R$16:$R2111&lt;&gt;""),$R$16:$R2111)="12.2028",
    VLOOKUP(LOOKUP(2,1/($B$16:$B2111&lt;&gt;""),$B$16:$B2111), [1]Лист1!$C$2020:$D$2907, 2, 0),
  ""))), "")</f>
        <v>7270000</v>
      </c>
      <c r="P2111" s="211">
        <f t="shared" si="659"/>
        <v>1351.8036444775009</v>
      </c>
      <c r="Q2111" s="211">
        <v>9673</v>
      </c>
      <c r="R2111" s="30" t="s">
        <v>564</v>
      </c>
      <c r="S2111" s="32"/>
      <c r="T2111" s="32"/>
      <c r="U2111" s="32"/>
    </row>
    <row r="2112" spans="1:21" s="33" customFormat="1" ht="30" customHeight="1" x14ac:dyDescent="0.25">
      <c r="A2112" s="212">
        <f>IF(B2112&lt;&gt;"",MAX(A$1:A2111)+1,"")</f>
        <v>1909</v>
      </c>
      <c r="B2112" s="223" t="s">
        <v>2239</v>
      </c>
      <c r="C2112" s="210">
        <v>2003</v>
      </c>
      <c r="D2112" s="212" t="s">
        <v>1844</v>
      </c>
      <c r="E2112" s="210" t="s">
        <v>18</v>
      </c>
      <c r="F2112" s="210">
        <v>10</v>
      </c>
      <c r="G2112" s="210">
        <v>2</v>
      </c>
      <c r="H2112" s="211">
        <v>5507.7</v>
      </c>
      <c r="I2112" s="211">
        <v>85.4</v>
      </c>
      <c r="J2112" s="211">
        <v>4948.3</v>
      </c>
      <c r="K2112" s="211">
        <f t="shared" si="655"/>
        <v>7270000</v>
      </c>
      <c r="L2112" s="211">
        <v>0</v>
      </c>
      <c r="M2112" s="211">
        <v>0</v>
      </c>
      <c r="N2112" s="211">
        <v>0</v>
      </c>
      <c r="O2112" s="211">
        <f>IFERROR(
  IF(LOOKUP(2,1/($R$16:$R2112&lt;&gt;""),$R$16:$R2112)="12.2026",
    VLOOKUP(LOOKUP(2,1/($B$16:$B2112&lt;&gt;""),$B$16:$B2112), [1]Лист1!$C$12:$D$1205, 2, 0),
  IF(LOOKUP(2,1/($R$16:$R2112&lt;&gt;""),$R$16:$R2112)="12.2027",
    VLOOKUP(LOOKUP(2,1/($B$16:$B2112&lt;&gt;""),$B$16:$B2112), [1]Лист1!$C$1209:$D$2016, 2, 0),
  IF(LOOKUP(2,1/($R$16:$R2112&lt;&gt;""),$R$16:$R2112)="12.2028",
    VLOOKUP(LOOKUP(2,1/($B$16:$B2112&lt;&gt;""),$B$16:$B2112), [1]Лист1!$C$2020:$D$2907, 2, 0),
  ""))), "")</f>
        <v>7270000</v>
      </c>
      <c r="P2112" s="211">
        <f t="shared" si="659"/>
        <v>1319.9702235052746</v>
      </c>
      <c r="Q2112" s="211">
        <v>9673</v>
      </c>
      <c r="R2112" s="30" t="s">
        <v>563</v>
      </c>
      <c r="S2112" s="32"/>
      <c r="T2112" s="32"/>
      <c r="U2112" s="32"/>
    </row>
    <row r="2113" spans="1:21" s="33" customFormat="1" ht="30" customHeight="1" x14ac:dyDescent="0.25">
      <c r="A2113" s="212">
        <f>IF(B2113&lt;&gt;"",MAX(A$1:A2112)+1,"")</f>
        <v>1910</v>
      </c>
      <c r="B2113" s="223" t="s">
        <v>2240</v>
      </c>
      <c r="C2113" s="210">
        <v>2003</v>
      </c>
      <c r="D2113" s="212" t="s">
        <v>1844</v>
      </c>
      <c r="E2113" s="210" t="s">
        <v>18</v>
      </c>
      <c r="F2113" s="210">
        <v>10</v>
      </c>
      <c r="G2113" s="210">
        <v>5</v>
      </c>
      <c r="H2113" s="211">
        <v>13845.6</v>
      </c>
      <c r="I2113" s="211">
        <v>37.700000000000003</v>
      </c>
      <c r="J2113" s="211">
        <v>12116.3</v>
      </c>
      <c r="K2113" s="211">
        <f t="shared" si="655"/>
        <v>17875000</v>
      </c>
      <c r="L2113" s="211">
        <v>0</v>
      </c>
      <c r="M2113" s="211">
        <v>0</v>
      </c>
      <c r="N2113" s="211">
        <v>0</v>
      </c>
      <c r="O2113" s="211">
        <f>IFERROR(
  IF(LOOKUP(2,1/($R$16:$R2113&lt;&gt;""),$R$16:$R2113)="12.2026",
    VLOOKUP(LOOKUP(2,1/($B$16:$B2113&lt;&gt;""),$B$16:$B2113), [1]Лист1!$C$12:$D$1205, 2, 0),
  IF(LOOKUP(2,1/($R$16:$R2113&lt;&gt;""),$R$16:$R2113)="12.2027",
    VLOOKUP(LOOKUP(2,1/($B$16:$B2113&lt;&gt;""),$B$16:$B2113), [1]Лист1!$C$1209:$D$2016, 2, 0),
  IF(LOOKUP(2,1/($R$16:$R2113&lt;&gt;""),$R$16:$R2113)="12.2028",
    VLOOKUP(LOOKUP(2,1/($B$16:$B2113&lt;&gt;""),$B$16:$B2113), [1]Лист1!$C$2020:$D$2907, 2, 0),
  ""))), "")</f>
        <v>17875000</v>
      </c>
      <c r="P2113" s="211">
        <f t="shared" si="659"/>
        <v>1291.0238631767493</v>
      </c>
      <c r="Q2113" s="211">
        <v>9673</v>
      </c>
      <c r="R2113" s="30" t="s">
        <v>563</v>
      </c>
      <c r="S2113" s="32"/>
      <c r="T2113" s="32"/>
      <c r="U2113" s="32"/>
    </row>
    <row r="2114" spans="1:21" ht="30" customHeight="1" x14ac:dyDescent="0.25">
      <c r="A2114" s="212">
        <f>IF(B2114&lt;&gt;"",MAX(A$1:A2113)+1,"")</f>
        <v>1911</v>
      </c>
      <c r="B2114" s="223" t="s">
        <v>2628</v>
      </c>
      <c r="C2114" s="210">
        <v>1955</v>
      </c>
      <c r="D2114" s="212" t="s">
        <v>1844</v>
      </c>
      <c r="E2114" s="212" t="s">
        <v>16</v>
      </c>
      <c r="F2114" s="238">
        <v>5</v>
      </c>
      <c r="G2114" s="238">
        <v>9</v>
      </c>
      <c r="H2114" s="29">
        <v>13728.6</v>
      </c>
      <c r="I2114" s="211">
        <v>1838.1</v>
      </c>
      <c r="J2114" s="237">
        <v>6364.4</v>
      </c>
      <c r="K2114" s="211">
        <f t="shared" ref="K2114:K2116" si="665">SUM(L2114:O2114)</f>
        <v>88259425.560000002</v>
      </c>
      <c r="L2114" s="211">
        <v>0</v>
      </c>
      <c r="M2114" s="211">
        <v>0</v>
      </c>
      <c r="N2114" s="211">
        <v>0</v>
      </c>
      <c r="O2114" s="211">
        <f>IFERROR(
  IF(LOOKUP(2,1/($R$16:$R2114&lt;&gt;""),$R$16:$R2114)="12.2026",
    VLOOKUP(LOOKUP(2,1/($B$16:$B2114&lt;&gt;""),$B$16:$B2114), [1]Лист1!$C$12:$D$1205, 2, 0),
  IF(LOOKUP(2,1/($R$16:$R2114&lt;&gt;""),$R$16:$R2114)="12.2027",
    VLOOKUP(LOOKUP(2,1/($B$16:$B2114&lt;&gt;""),$B$16:$B2114), [1]Лист1!$C$1209:$D$2016, 2, 0),
  IF(LOOKUP(2,1/($R$16:$R2114&lt;&gt;""),$R$16:$R2114)="12.2028",
    VLOOKUP(LOOKUP(2,1/($B$16:$B2114&lt;&gt;""),$B$16:$B2114), [1]Лист1!$C$2020:$D$2907, 2, 0),
  ""))), "")</f>
        <v>88259425.560000002</v>
      </c>
      <c r="P2114" s="211">
        <f t="shared" ref="P2114:P2119" si="666">K2114/H2114</f>
        <v>6428.872977579651</v>
      </c>
      <c r="Q2114" s="211">
        <v>9673</v>
      </c>
      <c r="R2114" s="218" t="s">
        <v>565</v>
      </c>
    </row>
    <row r="2115" spans="1:21" ht="30" customHeight="1" x14ac:dyDescent="0.25">
      <c r="A2115" s="212">
        <f>IF(B2115&lt;&gt;"",MAX(A$1:A2114)+1,"")</f>
        <v>1912</v>
      </c>
      <c r="B2115" s="223" t="s">
        <v>2241</v>
      </c>
      <c r="C2115" s="210">
        <v>2004</v>
      </c>
      <c r="D2115" s="212" t="s">
        <v>1844</v>
      </c>
      <c r="E2115" s="210" t="s">
        <v>16</v>
      </c>
      <c r="F2115" s="210">
        <v>6</v>
      </c>
      <c r="G2115" s="210">
        <v>3</v>
      </c>
      <c r="H2115" s="211">
        <v>6176.8</v>
      </c>
      <c r="I2115" s="211">
        <v>1389</v>
      </c>
      <c r="J2115" s="211">
        <v>3811.8</v>
      </c>
      <c r="K2115" s="211">
        <f t="shared" si="665"/>
        <v>10805000</v>
      </c>
      <c r="L2115" s="211">
        <v>0</v>
      </c>
      <c r="M2115" s="211">
        <v>0</v>
      </c>
      <c r="N2115" s="211">
        <v>0</v>
      </c>
      <c r="O2115" s="211">
        <f>IFERROR(
  IF(LOOKUP(2,1/($R$16:$R2115&lt;&gt;""),$R$16:$R2115)="12.2026",
    VLOOKUP(LOOKUP(2,1/($B$16:$B2115&lt;&gt;""),$B$16:$B2115), [1]Лист1!$C$12:$D$1205, 2, 0),
  IF(LOOKUP(2,1/($R$16:$R2115&lt;&gt;""),$R$16:$R2115)="12.2027",
    VLOOKUP(LOOKUP(2,1/($B$16:$B2115&lt;&gt;""),$B$16:$B2115), [1]Лист1!$C$1209:$D$2016, 2, 0),
  IF(LOOKUP(2,1/($R$16:$R2115&lt;&gt;""),$R$16:$R2115)="12.2028",
    VLOOKUP(LOOKUP(2,1/($B$16:$B2115&lt;&gt;""),$B$16:$B2115), [1]Лист1!$C$2020:$D$2907, 2, 0),
  ""))), "")</f>
        <v>10805000</v>
      </c>
      <c r="P2115" s="211">
        <f t="shared" si="666"/>
        <v>1749.2876570392436</v>
      </c>
      <c r="Q2115" s="211">
        <v>9673</v>
      </c>
      <c r="R2115" s="30" t="s">
        <v>565</v>
      </c>
    </row>
    <row r="2116" spans="1:21" s="21" customFormat="1" ht="30" customHeight="1" x14ac:dyDescent="0.25">
      <c r="A2116" s="212">
        <f>IF(B2116&lt;&gt;"",MAX(A$1:A2115)+1,"")</f>
        <v>1913</v>
      </c>
      <c r="B2116" s="223" t="s">
        <v>1273</v>
      </c>
      <c r="C2116" s="210">
        <v>1959</v>
      </c>
      <c r="D2116" s="212" t="s">
        <v>1844</v>
      </c>
      <c r="E2116" s="210" t="s">
        <v>16</v>
      </c>
      <c r="F2116" s="210">
        <v>5</v>
      </c>
      <c r="G2116" s="210">
        <v>2</v>
      </c>
      <c r="H2116" s="211">
        <v>2173.4699999999998</v>
      </c>
      <c r="I2116" s="211">
        <v>0</v>
      </c>
      <c r="J2116" s="211">
        <v>1670.81</v>
      </c>
      <c r="K2116" s="211">
        <f t="shared" si="665"/>
        <v>6916353.1099999994</v>
      </c>
      <c r="L2116" s="211">
        <v>0</v>
      </c>
      <c r="M2116" s="211">
        <v>0</v>
      </c>
      <c r="N2116" s="211">
        <v>0</v>
      </c>
      <c r="O2116" s="211">
        <f>IFERROR(
  IF(LOOKUP(2,1/($R$16:$R2116&lt;&gt;""),$R$16:$R2116)="12.2026",
    VLOOKUP(LOOKUP(2,1/($B$16:$B2116&lt;&gt;""),$B$16:$B2116), [1]Лист1!$C$12:$D$1205, 2, 0),
  IF(LOOKUP(2,1/($R$16:$R2116&lt;&gt;""),$R$16:$R2116)="12.2027",
    VLOOKUP(LOOKUP(2,1/($B$16:$B2116&lt;&gt;""),$B$16:$B2116), [1]Лист1!$C$1209:$D$2016, 2, 0),
  IF(LOOKUP(2,1/($R$16:$R2116&lt;&gt;""),$R$16:$R2116)="12.2028",
    VLOOKUP(LOOKUP(2,1/($B$16:$B2116&lt;&gt;""),$B$16:$B2116), [1]Лист1!$C$2020:$D$2907, 2, 0),
  ""))), "")</f>
        <v>6916353.1099999994</v>
      </c>
      <c r="P2116" s="211">
        <f t="shared" si="666"/>
        <v>3182.1709570410449</v>
      </c>
      <c r="Q2116" s="211">
        <v>9673</v>
      </c>
      <c r="R2116" s="218" t="s">
        <v>565</v>
      </c>
      <c r="S2116" s="38"/>
      <c r="T2116" s="20"/>
      <c r="U2116" s="20"/>
    </row>
    <row r="2117" spans="1:21" s="21" customFormat="1" ht="30" customHeight="1" x14ac:dyDescent="0.25">
      <c r="A2117" s="212">
        <f>IF(B2117&lt;&gt;"",MAX(A$1:A2116)+1,"")</f>
        <v>1914</v>
      </c>
      <c r="B2117" s="223" t="s">
        <v>2440</v>
      </c>
      <c r="C2117" s="210">
        <v>1958</v>
      </c>
      <c r="D2117" s="212" t="s">
        <v>1844</v>
      </c>
      <c r="E2117" s="210" t="s">
        <v>16</v>
      </c>
      <c r="F2117" s="210">
        <v>4</v>
      </c>
      <c r="G2117" s="210">
        <v>3</v>
      </c>
      <c r="H2117" s="211">
        <v>1924.82</v>
      </c>
      <c r="I2117" s="211">
        <v>0</v>
      </c>
      <c r="J2117" s="211">
        <v>1924.82</v>
      </c>
      <c r="K2117" s="211">
        <f t="shared" ref="K2117:K2118" si="667">SUM(L2117:O2117)</f>
        <v>24848903.289999999</v>
      </c>
      <c r="L2117" s="211">
        <v>0</v>
      </c>
      <c r="M2117" s="211">
        <v>0</v>
      </c>
      <c r="N2117" s="211">
        <v>0</v>
      </c>
      <c r="O2117" s="211">
        <f>IFERROR(
  IF(LOOKUP(2,1/($R$16:$R2117&lt;&gt;""),$R$16:$R2117)="12.2026",
    VLOOKUP(LOOKUP(2,1/($B$16:$B2117&lt;&gt;""),$B$16:$B2117), [1]Лист1!$C$12:$D$1205, 2, 0),
  IF(LOOKUP(2,1/($R$16:$R2117&lt;&gt;""),$R$16:$R2117)="12.2027",
    VLOOKUP(LOOKUP(2,1/($B$16:$B2117&lt;&gt;""),$B$16:$B2117), [1]Лист1!$C$1209:$D$2016, 2, 0),
  IF(LOOKUP(2,1/($R$16:$R2117&lt;&gt;""),$R$16:$R2117)="12.2028",
    VLOOKUP(LOOKUP(2,1/($B$16:$B2117&lt;&gt;""),$B$16:$B2117), [1]Лист1!$C$2020:$D$2907, 2, 0),
  ""))), "")</f>
        <v>24848903.289999999</v>
      </c>
      <c r="P2117" s="211">
        <f t="shared" ref="P2117:P2118" si="668">K2117/H2117</f>
        <v>12909.728333038933</v>
      </c>
      <c r="Q2117" s="237">
        <v>9673</v>
      </c>
      <c r="R2117" s="218" t="s">
        <v>565</v>
      </c>
      <c r="S2117" s="38"/>
      <c r="T2117" s="20"/>
      <c r="U2117" s="20"/>
    </row>
    <row r="2118" spans="1:21" ht="30" customHeight="1" x14ac:dyDescent="0.25">
      <c r="A2118" s="212">
        <f>IF(B2118&lt;&gt;"",MAX(A$1:A2117)+1,"")</f>
        <v>1915</v>
      </c>
      <c r="B2118" s="223" t="s">
        <v>1272</v>
      </c>
      <c r="C2118" s="189">
        <v>1959</v>
      </c>
      <c r="D2118" s="198" t="s">
        <v>1844</v>
      </c>
      <c r="E2118" s="189" t="s">
        <v>16</v>
      </c>
      <c r="F2118" s="189">
        <v>5</v>
      </c>
      <c r="G2118" s="189">
        <v>2</v>
      </c>
      <c r="H2118" s="191">
        <v>3090.33</v>
      </c>
      <c r="I2118" s="191">
        <v>38</v>
      </c>
      <c r="J2118" s="191">
        <v>1764.2</v>
      </c>
      <c r="K2118" s="211">
        <f t="shared" si="667"/>
        <v>6169306.4300000006</v>
      </c>
      <c r="L2118" s="211">
        <v>0</v>
      </c>
      <c r="M2118" s="211">
        <v>0</v>
      </c>
      <c r="N2118" s="211">
        <v>0</v>
      </c>
      <c r="O2118" s="211">
        <f>IFERROR(
  IF(LOOKUP(2,1/($R$16:$R2118&lt;&gt;""),$R$16:$R2118)="12.2026",
    VLOOKUP(LOOKUP(2,1/($B$16:$B2118&lt;&gt;""),$B$16:$B2118), [1]Лист1!$C$12:$D$1205, 2, 0),
  IF(LOOKUP(2,1/($R$16:$R2118&lt;&gt;""),$R$16:$R2118)="12.2027",
    VLOOKUP(LOOKUP(2,1/($B$16:$B2118&lt;&gt;""),$B$16:$B2118), [1]Лист1!$C$1209:$D$2016, 2, 0),
  IF(LOOKUP(2,1/($R$16:$R2118&lt;&gt;""),$R$16:$R2118)="12.2028",
    VLOOKUP(LOOKUP(2,1/($B$16:$B2118&lt;&gt;""),$B$16:$B2118), [1]Лист1!$C$2020:$D$2907, 2, 0),
  ""))), "")</f>
        <v>6169306.4300000006</v>
      </c>
      <c r="P2118" s="211">
        <f t="shared" si="668"/>
        <v>1996.3260978600993</v>
      </c>
      <c r="Q2118" s="211">
        <v>9673</v>
      </c>
      <c r="R2118" s="218" t="s">
        <v>565</v>
      </c>
      <c r="S2118" s="48"/>
    </row>
    <row r="2119" spans="1:21" ht="30" customHeight="1" x14ac:dyDescent="0.25">
      <c r="A2119" s="309">
        <f>IF(B2119&lt;&gt;"",MAX(A$1:A2118)+1,"")</f>
        <v>1916</v>
      </c>
      <c r="B2119" s="317" t="s">
        <v>313</v>
      </c>
      <c r="C2119" s="313">
        <v>1964</v>
      </c>
      <c r="D2119" s="309" t="s">
        <v>1844</v>
      </c>
      <c r="E2119" s="309" t="s">
        <v>16</v>
      </c>
      <c r="F2119" s="346">
        <v>5</v>
      </c>
      <c r="G2119" s="346">
        <v>3</v>
      </c>
      <c r="H2119" s="348">
        <v>3925.28</v>
      </c>
      <c r="I2119" s="350">
        <v>328.6</v>
      </c>
      <c r="J2119" s="348">
        <v>2198.7800000000002</v>
      </c>
      <c r="K2119" s="211">
        <f t="shared" ref="K2119:K2120" si="669">SUM(L2119:O2119)</f>
        <v>13916213.57</v>
      </c>
      <c r="L2119" s="211">
        <v>0</v>
      </c>
      <c r="M2119" s="211">
        <v>0</v>
      </c>
      <c r="N2119" s="211">
        <v>0</v>
      </c>
      <c r="O2119" s="211">
        <f>IFERROR(
  IF(LOOKUP(2,1/($R$16:$R2119&lt;&gt;""),$R$16:$R2119)="12.2026",
    VLOOKUP(LOOKUP(2,1/($B$16:$B2119&lt;&gt;""),$B$16:$B2119), [1]Лист1!$C$12:$D$1205, 2, 0),
  IF(LOOKUP(2,1/($R$16:$R2119&lt;&gt;""),$R$16:$R2119)="12.2027",
    VLOOKUP(LOOKUP(2,1/($B$16:$B2119&lt;&gt;""),$B$16:$B2119), [1]Лист1!$C$1209:$D$2016, 2, 0),
  IF(LOOKUP(2,1/($R$16:$R2119&lt;&gt;""),$R$16:$R2119)="12.2028",
    VLOOKUP(LOOKUP(2,1/($B$16:$B2119&lt;&gt;""),$B$16:$B2119), [1]Лист1!$C$2020:$D$2907, 2, 0),
  ""))), "")</f>
        <v>13916213.57</v>
      </c>
      <c r="P2119" s="211">
        <f t="shared" si="666"/>
        <v>3545.2792081074472</v>
      </c>
      <c r="Q2119" s="211">
        <v>9673</v>
      </c>
      <c r="R2119" s="218" t="s">
        <v>565</v>
      </c>
      <c r="S2119" s="48"/>
    </row>
    <row r="2120" spans="1:21" ht="30" customHeight="1" x14ac:dyDescent="0.25">
      <c r="A2120" s="310"/>
      <c r="B2120" s="318"/>
      <c r="C2120" s="314"/>
      <c r="D2120" s="310"/>
      <c r="E2120" s="310"/>
      <c r="F2120" s="347"/>
      <c r="G2120" s="347"/>
      <c r="H2120" s="349"/>
      <c r="I2120" s="351"/>
      <c r="J2120" s="349"/>
      <c r="K2120" s="211">
        <f t="shared" si="669"/>
        <v>11162467.680000002</v>
      </c>
      <c r="L2120" s="211">
        <v>0</v>
      </c>
      <c r="M2120" s="211">
        <v>0</v>
      </c>
      <c r="N2120" s="211">
        <v>0</v>
      </c>
      <c r="O2120" s="211">
        <f>IFERROR(
  IF(LOOKUP(2,1/($R$16:$R2120&lt;&gt;""),$R$16:$R2120)="12.2026",
    VLOOKUP(LOOKUP(2,1/($B$16:$B2120&lt;&gt;""),$B$16:$B2120), [1]Лист1!$C$12:$D$1205, 2, 0),
  IF(LOOKUP(2,1/($R$16:$R2120&lt;&gt;""),$R$16:$R2120)="12.2027",
    VLOOKUP(LOOKUP(2,1/($B$16:$B2120&lt;&gt;""),$B$16:$B2120), [1]Лист1!$C$1209:$D$2016, 2, 0),
  IF(LOOKUP(2,1/($R$16:$R2120&lt;&gt;""),$R$16:$R2120)="12.2028",
    VLOOKUP(LOOKUP(2,1/($B$16:$B2120&lt;&gt;""),$B$16:$B2120), [1]Лист1!$C$2020:$D$2907, 2, 0),
  ""))), "")</f>
        <v>11162467.680000002</v>
      </c>
      <c r="P2120" s="211">
        <f>K2120/H2119</f>
        <v>2843.7379448090328</v>
      </c>
      <c r="Q2120" s="211">
        <v>9673</v>
      </c>
      <c r="R2120" s="218" t="s">
        <v>564</v>
      </c>
      <c r="S2120" s="48"/>
    </row>
    <row r="2121" spans="1:21" s="33" customFormat="1" ht="30" customHeight="1" x14ac:dyDescent="0.25">
      <c r="A2121" s="212">
        <f>IF(B2121&lt;&gt;"",MAX(A$1:A2120)+1,"")</f>
        <v>1917</v>
      </c>
      <c r="B2121" s="223" t="s">
        <v>2242</v>
      </c>
      <c r="C2121" s="210">
        <v>1989</v>
      </c>
      <c r="D2121" s="212" t="s">
        <v>1844</v>
      </c>
      <c r="E2121" s="210" t="s">
        <v>16</v>
      </c>
      <c r="F2121" s="210">
        <v>9</v>
      </c>
      <c r="G2121" s="210">
        <v>2</v>
      </c>
      <c r="H2121" s="211">
        <v>10627.7</v>
      </c>
      <c r="I2121" s="211">
        <v>0</v>
      </c>
      <c r="J2121" s="211">
        <v>4619.3</v>
      </c>
      <c r="K2121" s="211">
        <f t="shared" ref="K2121:K2160" si="670">SUM(L2121:O2121)</f>
        <v>7270000</v>
      </c>
      <c r="L2121" s="211">
        <v>0</v>
      </c>
      <c r="M2121" s="211">
        <v>0</v>
      </c>
      <c r="N2121" s="211">
        <v>0</v>
      </c>
      <c r="O2121" s="211">
        <f>IFERROR(
  IF(LOOKUP(2,1/($R$16:$R2121&lt;&gt;""),$R$16:$R2121)="12.2026",
    VLOOKUP(LOOKUP(2,1/($B$16:$B2121&lt;&gt;""),$B$16:$B2121), [1]Лист1!$C$12:$D$1205, 2, 0),
  IF(LOOKUP(2,1/($R$16:$R2121&lt;&gt;""),$R$16:$R2121)="12.2027",
    VLOOKUP(LOOKUP(2,1/($B$16:$B2121&lt;&gt;""),$B$16:$B2121), [1]Лист1!$C$1209:$D$2016, 2, 0),
  IF(LOOKUP(2,1/($R$16:$R2121&lt;&gt;""),$R$16:$R2121)="12.2028",
    VLOOKUP(LOOKUP(2,1/($B$16:$B2121&lt;&gt;""),$B$16:$B2121), [1]Лист1!$C$2020:$D$2907, 2, 0),
  ""))), "")</f>
        <v>7270000</v>
      </c>
      <c r="P2121" s="211">
        <f t="shared" ref="P2121:P2139" si="671">K2121/H2121</f>
        <v>684.06146202847276</v>
      </c>
      <c r="Q2121" s="211">
        <v>9673</v>
      </c>
      <c r="R2121" s="30" t="s">
        <v>565</v>
      </c>
      <c r="S2121" s="32"/>
      <c r="T2121" s="32"/>
      <c r="U2121" s="32"/>
    </row>
    <row r="2122" spans="1:21" s="33" customFormat="1" ht="30" customHeight="1" x14ac:dyDescent="0.25">
      <c r="A2122" s="212">
        <f>IF(B2122&lt;&gt;"",MAX(A$1:A2121)+1,"")</f>
        <v>1918</v>
      </c>
      <c r="B2122" s="223" t="s">
        <v>2243</v>
      </c>
      <c r="C2122" s="210">
        <v>1994</v>
      </c>
      <c r="D2122" s="212" t="s">
        <v>1844</v>
      </c>
      <c r="E2122" s="210" t="s">
        <v>16</v>
      </c>
      <c r="F2122" s="210">
        <v>9</v>
      </c>
      <c r="G2122" s="210">
        <v>8</v>
      </c>
      <c r="H2122" s="211">
        <v>19124.03</v>
      </c>
      <c r="I2122" s="211">
        <v>94.4</v>
      </c>
      <c r="J2122" s="211">
        <v>10627.9</v>
      </c>
      <c r="K2122" s="211">
        <f t="shared" ref="K2122:K2123" si="672">SUM(L2122:O2122)</f>
        <v>28480000</v>
      </c>
      <c r="L2122" s="211">
        <v>0</v>
      </c>
      <c r="M2122" s="211">
        <v>0</v>
      </c>
      <c r="N2122" s="211">
        <v>0</v>
      </c>
      <c r="O2122" s="211">
        <f>IFERROR(
  IF(LOOKUP(2,1/($R$16:$R2122&lt;&gt;""),$R$16:$R2122)="12.2026",
    VLOOKUP(LOOKUP(2,1/($B$16:$B2122&lt;&gt;""),$B$16:$B2122), [1]Лист1!$C$12:$D$1205, 2, 0),
  IF(LOOKUP(2,1/($R$16:$R2122&lt;&gt;""),$R$16:$R2122)="12.2027",
    VLOOKUP(LOOKUP(2,1/($B$16:$B2122&lt;&gt;""),$B$16:$B2122), [1]Лист1!$C$1209:$D$2016, 2, 0),
  IF(LOOKUP(2,1/($R$16:$R2122&lt;&gt;""),$R$16:$R2122)="12.2028",
    VLOOKUP(LOOKUP(2,1/($B$16:$B2122&lt;&gt;""),$B$16:$B2122), [1]Лист1!$C$2020:$D$2907, 2, 0),
  ""))), "")</f>
        <v>28480000</v>
      </c>
      <c r="P2122" s="211">
        <f t="shared" si="671"/>
        <v>1489.2258587755825</v>
      </c>
      <c r="Q2122" s="211">
        <v>9673</v>
      </c>
      <c r="R2122" s="30" t="s">
        <v>565</v>
      </c>
      <c r="S2122" s="32"/>
      <c r="T2122" s="32"/>
      <c r="U2122" s="32"/>
    </row>
    <row r="2123" spans="1:21" s="33" customFormat="1" ht="30" customHeight="1" x14ac:dyDescent="0.25">
      <c r="A2123" s="212">
        <f>IF(B2123&lt;&gt;"",MAX(A$1:A2122)+1,"")</f>
        <v>1919</v>
      </c>
      <c r="B2123" s="223" t="s">
        <v>2244</v>
      </c>
      <c r="C2123" s="210">
        <v>2002</v>
      </c>
      <c r="D2123" s="212" t="s">
        <v>1844</v>
      </c>
      <c r="E2123" s="210" t="s">
        <v>16</v>
      </c>
      <c r="F2123" s="210">
        <v>10</v>
      </c>
      <c r="G2123" s="210">
        <v>2</v>
      </c>
      <c r="H2123" s="211">
        <v>8428</v>
      </c>
      <c r="I2123" s="211">
        <v>56</v>
      </c>
      <c r="J2123" s="211">
        <v>5809</v>
      </c>
      <c r="K2123" s="211">
        <f t="shared" si="672"/>
        <v>7270000</v>
      </c>
      <c r="L2123" s="211">
        <v>0</v>
      </c>
      <c r="M2123" s="211">
        <v>0</v>
      </c>
      <c r="N2123" s="211">
        <v>0</v>
      </c>
      <c r="O2123" s="211">
        <f>IFERROR(
  IF(LOOKUP(2,1/($R$16:$R2123&lt;&gt;""),$R$16:$R2123)="12.2026",
    VLOOKUP(LOOKUP(2,1/($B$16:$B2123&lt;&gt;""),$B$16:$B2123), [1]Лист1!$C$12:$D$1205, 2, 0),
  IF(LOOKUP(2,1/($R$16:$R2123&lt;&gt;""),$R$16:$R2123)="12.2027",
    VLOOKUP(LOOKUP(2,1/($B$16:$B2123&lt;&gt;""),$B$16:$B2123), [1]Лист1!$C$1209:$D$2016, 2, 0),
  IF(LOOKUP(2,1/($R$16:$R2123&lt;&gt;""),$R$16:$R2123)="12.2028",
    VLOOKUP(LOOKUP(2,1/($B$16:$B2123&lt;&gt;""),$B$16:$B2123), [1]Лист1!$C$2020:$D$2907, 2, 0),
  ""))), "")</f>
        <v>7270000</v>
      </c>
      <c r="P2123" s="211">
        <f t="shared" si="671"/>
        <v>862.60085429520643</v>
      </c>
      <c r="Q2123" s="211">
        <v>9673</v>
      </c>
      <c r="R2123" s="30" t="s">
        <v>565</v>
      </c>
      <c r="S2123" s="32"/>
      <c r="T2123" s="32"/>
      <c r="U2123" s="32"/>
    </row>
    <row r="2124" spans="1:21" ht="30" customHeight="1" x14ac:dyDescent="0.25">
      <c r="A2124" s="212">
        <f>IF(B2124&lt;&gt;"",MAX(A$1:A2123)+1,"")</f>
        <v>1920</v>
      </c>
      <c r="B2124" s="223" t="s">
        <v>1274</v>
      </c>
      <c r="C2124" s="210">
        <v>1960</v>
      </c>
      <c r="D2124" s="212" t="s">
        <v>1844</v>
      </c>
      <c r="E2124" s="210" t="s">
        <v>16</v>
      </c>
      <c r="F2124" s="210">
        <v>2</v>
      </c>
      <c r="G2124" s="210">
        <v>2</v>
      </c>
      <c r="H2124" s="211">
        <v>565.9</v>
      </c>
      <c r="I2124" s="211">
        <v>99.6</v>
      </c>
      <c r="J2124" s="211">
        <v>465.8</v>
      </c>
      <c r="K2124" s="211">
        <f t="shared" si="670"/>
        <v>25752.7</v>
      </c>
      <c r="L2124" s="211">
        <v>0</v>
      </c>
      <c r="M2124" s="211">
        <v>0</v>
      </c>
      <c r="N2124" s="211">
        <v>0</v>
      </c>
      <c r="O2124" s="211">
        <f>IFERROR(
  IF(LOOKUP(2,1/($R$16:$R2124&lt;&gt;""),$R$16:$R2124)="12.2026",
    VLOOKUP(LOOKUP(2,1/($B$16:$B2124&lt;&gt;""),$B$16:$B2124), [1]Лист1!$C$12:$D$1205, 2, 0),
  IF(LOOKUP(2,1/($R$16:$R2124&lt;&gt;""),$R$16:$R2124)="12.2027",
    VLOOKUP(LOOKUP(2,1/($B$16:$B2124&lt;&gt;""),$B$16:$B2124), [1]Лист1!$C$1209:$D$2016, 2, 0),
  IF(LOOKUP(2,1/($R$16:$R2124&lt;&gt;""),$R$16:$R2124)="12.2028",
    VLOOKUP(LOOKUP(2,1/($B$16:$B2124&lt;&gt;""),$B$16:$B2124), [1]Лист1!$C$2020:$D$2907, 2, 0),
  ""))), "")</f>
        <v>25752.7</v>
      </c>
      <c r="P2124" s="211">
        <f t="shared" si="671"/>
        <v>45.507510160805801</v>
      </c>
      <c r="Q2124" s="211">
        <v>9673</v>
      </c>
      <c r="R2124" s="218" t="s">
        <v>565</v>
      </c>
      <c r="S2124" s="49"/>
      <c r="T2124" s="49"/>
      <c r="U2124" s="49"/>
    </row>
    <row r="2125" spans="1:21" s="21" customFormat="1" ht="30" customHeight="1" x14ac:dyDescent="0.25">
      <c r="A2125" s="212">
        <f>IF(B2125&lt;&gt;"",MAX(A$1:A2124)+1,"")</f>
        <v>1921</v>
      </c>
      <c r="B2125" s="223" t="s">
        <v>1275</v>
      </c>
      <c r="C2125" s="210">
        <v>1958</v>
      </c>
      <c r="D2125" s="212" t="s">
        <v>1844</v>
      </c>
      <c r="E2125" s="210" t="s">
        <v>16</v>
      </c>
      <c r="F2125" s="210">
        <v>2</v>
      </c>
      <c r="G2125" s="210">
        <v>1</v>
      </c>
      <c r="H2125" s="211">
        <v>267.39999999999998</v>
      </c>
      <c r="I2125" s="211">
        <v>81.900000000000006</v>
      </c>
      <c r="J2125" s="211">
        <v>185.5</v>
      </c>
      <c r="K2125" s="211">
        <f t="shared" si="670"/>
        <v>14215.6</v>
      </c>
      <c r="L2125" s="211">
        <v>0</v>
      </c>
      <c r="M2125" s="211">
        <v>0</v>
      </c>
      <c r="N2125" s="211">
        <v>0</v>
      </c>
      <c r="O2125" s="211">
        <f>IFERROR(
  IF(LOOKUP(2,1/($R$16:$R2125&lt;&gt;""),$R$16:$R2125)="12.2026",
    VLOOKUP(LOOKUP(2,1/($B$16:$B2125&lt;&gt;""),$B$16:$B2125), [1]Лист1!$C$12:$D$1205, 2, 0),
  IF(LOOKUP(2,1/($R$16:$R2125&lt;&gt;""),$R$16:$R2125)="12.2027",
    VLOOKUP(LOOKUP(2,1/($B$16:$B2125&lt;&gt;""),$B$16:$B2125), [1]Лист1!$C$1209:$D$2016, 2, 0),
  IF(LOOKUP(2,1/($R$16:$R2125&lt;&gt;""),$R$16:$R2125)="12.2028",
    VLOOKUP(LOOKUP(2,1/($B$16:$B2125&lt;&gt;""),$B$16:$B2125), [1]Лист1!$C$2020:$D$2907, 2, 0),
  ""))), "")</f>
        <v>14215.6</v>
      </c>
      <c r="P2125" s="211">
        <f t="shared" si="671"/>
        <v>53.162303664921474</v>
      </c>
      <c r="Q2125" s="211">
        <v>9673</v>
      </c>
      <c r="R2125" s="218" t="s">
        <v>565</v>
      </c>
      <c r="S2125" s="38"/>
      <c r="T2125" s="20"/>
      <c r="U2125" s="20"/>
    </row>
    <row r="2126" spans="1:21" s="21" customFormat="1" ht="30" customHeight="1" x14ac:dyDescent="0.25">
      <c r="A2126" s="212">
        <f>IF(B2126&lt;&gt;"",MAX(A$1:A2125)+1,"")</f>
        <v>1922</v>
      </c>
      <c r="B2126" s="223" t="s">
        <v>1276</v>
      </c>
      <c r="C2126" s="210">
        <v>1958</v>
      </c>
      <c r="D2126" s="212" t="s">
        <v>1844</v>
      </c>
      <c r="E2126" s="210" t="s">
        <v>16</v>
      </c>
      <c r="F2126" s="210">
        <v>2</v>
      </c>
      <c r="G2126" s="210">
        <v>1</v>
      </c>
      <c r="H2126" s="211">
        <v>262.89999999999998</v>
      </c>
      <c r="I2126" s="211">
        <v>77.900000000000006</v>
      </c>
      <c r="J2126" s="211">
        <v>184.1</v>
      </c>
      <c r="K2126" s="211">
        <f t="shared" si="670"/>
        <v>13217.77</v>
      </c>
      <c r="L2126" s="211">
        <v>0</v>
      </c>
      <c r="M2126" s="211">
        <v>0</v>
      </c>
      <c r="N2126" s="211">
        <v>0</v>
      </c>
      <c r="O2126" s="211">
        <f>IFERROR(
  IF(LOOKUP(2,1/($R$16:$R2126&lt;&gt;""),$R$16:$R2126)="12.2026",
    VLOOKUP(LOOKUP(2,1/($B$16:$B2126&lt;&gt;""),$B$16:$B2126), [1]Лист1!$C$12:$D$1205, 2, 0),
  IF(LOOKUP(2,1/($R$16:$R2126&lt;&gt;""),$R$16:$R2126)="12.2027",
    VLOOKUP(LOOKUP(2,1/($B$16:$B2126&lt;&gt;""),$B$16:$B2126), [1]Лист1!$C$1209:$D$2016, 2, 0),
  IF(LOOKUP(2,1/($R$16:$R2126&lt;&gt;""),$R$16:$R2126)="12.2028",
    VLOOKUP(LOOKUP(2,1/($B$16:$B2126&lt;&gt;""),$B$16:$B2126), [1]Лист1!$C$2020:$D$2907, 2, 0),
  ""))), "")</f>
        <v>13217.77</v>
      </c>
      <c r="P2126" s="211">
        <f t="shared" si="671"/>
        <v>50.276797261316098</v>
      </c>
      <c r="Q2126" s="211">
        <v>9673</v>
      </c>
      <c r="R2126" s="218" t="s">
        <v>565</v>
      </c>
      <c r="S2126" s="38"/>
      <c r="T2126" s="20"/>
      <c r="U2126" s="20"/>
    </row>
    <row r="2127" spans="1:21" s="21" customFormat="1" ht="30" customHeight="1" x14ac:dyDescent="0.25">
      <c r="A2127" s="212">
        <f>IF(B2127&lt;&gt;"",MAX(A$1:A2126)+1,"")</f>
        <v>1923</v>
      </c>
      <c r="B2127" s="223" t="s">
        <v>1277</v>
      </c>
      <c r="C2127" s="210">
        <v>1959</v>
      </c>
      <c r="D2127" s="212" t="s">
        <v>1844</v>
      </c>
      <c r="E2127" s="210" t="s">
        <v>16</v>
      </c>
      <c r="F2127" s="210">
        <v>2</v>
      </c>
      <c r="G2127" s="210">
        <v>1</v>
      </c>
      <c r="H2127" s="211">
        <v>515.79999999999995</v>
      </c>
      <c r="I2127" s="211">
        <v>0</v>
      </c>
      <c r="J2127" s="211">
        <v>318</v>
      </c>
      <c r="K2127" s="211">
        <f t="shared" si="670"/>
        <v>14050.31</v>
      </c>
      <c r="L2127" s="211">
        <v>0</v>
      </c>
      <c r="M2127" s="211">
        <v>0</v>
      </c>
      <c r="N2127" s="211">
        <v>0</v>
      </c>
      <c r="O2127" s="211">
        <f>IFERROR(
  IF(LOOKUP(2,1/($R$16:$R2127&lt;&gt;""),$R$16:$R2127)="12.2026",
    VLOOKUP(LOOKUP(2,1/($B$16:$B2127&lt;&gt;""),$B$16:$B2127), [1]Лист1!$C$12:$D$1205, 2, 0),
  IF(LOOKUP(2,1/($R$16:$R2127&lt;&gt;""),$R$16:$R2127)="12.2027",
    VLOOKUP(LOOKUP(2,1/($B$16:$B2127&lt;&gt;""),$B$16:$B2127), [1]Лист1!$C$1209:$D$2016, 2, 0),
  IF(LOOKUP(2,1/($R$16:$R2127&lt;&gt;""),$R$16:$R2127)="12.2028",
    VLOOKUP(LOOKUP(2,1/($B$16:$B2127&lt;&gt;""),$B$16:$B2127), [1]Лист1!$C$2020:$D$2907, 2, 0),
  ""))), "")</f>
        <v>14050.31</v>
      </c>
      <c r="P2127" s="211">
        <f t="shared" si="671"/>
        <v>27.239841023652581</v>
      </c>
      <c r="Q2127" s="237">
        <v>9673</v>
      </c>
      <c r="R2127" s="218" t="s">
        <v>565</v>
      </c>
      <c r="S2127" s="38"/>
      <c r="T2127" s="20"/>
      <c r="U2127" s="20"/>
    </row>
    <row r="2128" spans="1:21" ht="30" customHeight="1" x14ac:dyDescent="0.25">
      <c r="A2128" s="212">
        <f>IF(B2128&lt;&gt;"",MAX(A$1:A2127)+1,"")</f>
        <v>1924</v>
      </c>
      <c r="B2128" s="223" t="s">
        <v>1280</v>
      </c>
      <c r="C2128" s="210">
        <v>1959</v>
      </c>
      <c r="D2128" s="212" t="s">
        <v>1844</v>
      </c>
      <c r="E2128" s="210" t="s">
        <v>16</v>
      </c>
      <c r="F2128" s="210">
        <v>2</v>
      </c>
      <c r="G2128" s="210">
        <v>1</v>
      </c>
      <c r="H2128" s="211">
        <v>512.5</v>
      </c>
      <c r="I2128" s="211">
        <v>0</v>
      </c>
      <c r="J2128" s="211">
        <v>286.60000000000002</v>
      </c>
      <c r="K2128" s="211">
        <f t="shared" ref="K2128:K2134" si="673">SUM(L2128:O2128)</f>
        <v>14160.53</v>
      </c>
      <c r="L2128" s="211">
        <v>0</v>
      </c>
      <c r="M2128" s="211">
        <v>0</v>
      </c>
      <c r="N2128" s="211">
        <v>0</v>
      </c>
      <c r="O2128" s="211">
        <f>IFERROR(
  IF(LOOKUP(2,1/($R$16:$R2128&lt;&gt;""),$R$16:$R2128)="12.2026",
    VLOOKUP(LOOKUP(2,1/($B$16:$B2128&lt;&gt;""),$B$16:$B2128), [1]Лист1!$C$12:$D$1205, 2, 0),
  IF(LOOKUP(2,1/($R$16:$R2128&lt;&gt;""),$R$16:$R2128)="12.2027",
    VLOOKUP(LOOKUP(2,1/($B$16:$B2128&lt;&gt;""),$B$16:$B2128), [1]Лист1!$C$1209:$D$2016, 2, 0),
  IF(LOOKUP(2,1/($R$16:$R2128&lt;&gt;""),$R$16:$R2128)="12.2028",
    VLOOKUP(LOOKUP(2,1/($B$16:$B2128&lt;&gt;""),$B$16:$B2128), [1]Лист1!$C$2020:$D$2907, 2, 0),
  ""))), "")</f>
        <v>14160.53</v>
      </c>
      <c r="P2128" s="211">
        <f t="shared" si="671"/>
        <v>27.630302439024391</v>
      </c>
      <c r="Q2128" s="211">
        <v>9673</v>
      </c>
      <c r="R2128" s="218" t="s">
        <v>565</v>
      </c>
    </row>
    <row r="2129" spans="1:21" ht="30" customHeight="1" x14ac:dyDescent="0.25">
      <c r="A2129" s="212">
        <f>IF(B2129&lt;&gt;"",MAX(A$1:A2128)+1,"")</f>
        <v>1925</v>
      </c>
      <c r="B2129" s="223" t="s">
        <v>1599</v>
      </c>
      <c r="C2129" s="210">
        <v>1970</v>
      </c>
      <c r="D2129" s="212" t="s">
        <v>1844</v>
      </c>
      <c r="E2129" s="210" t="s">
        <v>16</v>
      </c>
      <c r="F2129" s="210">
        <v>5</v>
      </c>
      <c r="G2129" s="210">
        <v>2</v>
      </c>
      <c r="H2129" s="211">
        <v>2600.9</v>
      </c>
      <c r="I2129" s="211">
        <v>0</v>
      </c>
      <c r="J2129" s="211">
        <v>1591.7</v>
      </c>
      <c r="K2129" s="211">
        <f t="shared" si="673"/>
        <v>22594855.5</v>
      </c>
      <c r="L2129" s="211">
        <v>0</v>
      </c>
      <c r="M2129" s="211">
        <v>0</v>
      </c>
      <c r="N2129" s="211">
        <v>0</v>
      </c>
      <c r="O2129" s="211">
        <f>IFERROR(
  IF(LOOKUP(2,1/($R$16:$R2129&lt;&gt;""),$R$16:$R2129)="12.2026",
    VLOOKUP(LOOKUP(2,1/($B$16:$B2129&lt;&gt;""),$B$16:$B2129), [1]Лист1!$C$12:$D$1205, 2, 0),
  IF(LOOKUP(2,1/($R$16:$R2129&lt;&gt;""),$R$16:$R2129)="12.2027",
    VLOOKUP(LOOKUP(2,1/($B$16:$B2129&lt;&gt;""),$B$16:$B2129), [1]Лист1!$C$1209:$D$2016, 2, 0),
  IF(LOOKUP(2,1/($R$16:$R2129&lt;&gt;""),$R$16:$R2129)="12.2028",
    VLOOKUP(LOOKUP(2,1/($B$16:$B2129&lt;&gt;""),$B$16:$B2129), [1]Лист1!$C$2020:$D$2907, 2, 0),
  ""))), "")</f>
        <v>22594855.5</v>
      </c>
      <c r="P2129" s="211">
        <f t="shared" si="671"/>
        <v>8687.3218885770311</v>
      </c>
      <c r="Q2129" s="211">
        <v>9673</v>
      </c>
      <c r="R2129" s="218" t="s">
        <v>563</v>
      </c>
      <c r="S2129" s="49"/>
      <c r="T2129" s="49"/>
      <c r="U2129" s="49"/>
    </row>
    <row r="2130" spans="1:21" s="21" customFormat="1" ht="30" customHeight="1" x14ac:dyDescent="0.25">
      <c r="A2130" s="212">
        <f>IF(B2130&lt;&gt;"",MAX(A$1:A2129)+1,"")</f>
        <v>1926</v>
      </c>
      <c r="B2130" s="223" t="s">
        <v>1281</v>
      </c>
      <c r="C2130" s="210">
        <v>1959</v>
      </c>
      <c r="D2130" s="212" t="s">
        <v>1844</v>
      </c>
      <c r="E2130" s="210" t="s">
        <v>16</v>
      </c>
      <c r="F2130" s="210">
        <v>2</v>
      </c>
      <c r="G2130" s="210">
        <v>1</v>
      </c>
      <c r="H2130" s="211">
        <v>519.1</v>
      </c>
      <c r="I2130" s="211">
        <v>0</v>
      </c>
      <c r="J2130" s="211">
        <v>289</v>
      </c>
      <c r="K2130" s="211">
        <f t="shared" si="673"/>
        <v>13873.96</v>
      </c>
      <c r="L2130" s="211">
        <v>0</v>
      </c>
      <c r="M2130" s="211">
        <v>0</v>
      </c>
      <c r="N2130" s="211">
        <v>0</v>
      </c>
      <c r="O2130" s="211">
        <f>IFERROR(
  IF(LOOKUP(2,1/($R$16:$R2130&lt;&gt;""),$R$16:$R2130)="12.2026",
    VLOOKUP(LOOKUP(2,1/($B$16:$B2130&lt;&gt;""),$B$16:$B2130), [1]Лист1!$C$12:$D$1205, 2, 0),
  IF(LOOKUP(2,1/($R$16:$R2130&lt;&gt;""),$R$16:$R2130)="12.2027",
    VLOOKUP(LOOKUP(2,1/($B$16:$B2130&lt;&gt;""),$B$16:$B2130), [1]Лист1!$C$1209:$D$2016, 2, 0),
  IF(LOOKUP(2,1/($R$16:$R2130&lt;&gt;""),$R$16:$R2130)="12.2028",
    VLOOKUP(LOOKUP(2,1/($B$16:$B2130&lt;&gt;""),$B$16:$B2130), [1]Лист1!$C$2020:$D$2907, 2, 0),
  ""))), "")</f>
        <v>13873.96</v>
      </c>
      <c r="P2130" s="211">
        <f t="shared" si="671"/>
        <v>26.726950491234827</v>
      </c>
      <c r="Q2130" s="211">
        <v>9673</v>
      </c>
      <c r="R2130" s="218" t="s">
        <v>565</v>
      </c>
      <c r="S2130" s="38"/>
      <c r="T2130" s="20"/>
      <c r="U2130" s="20"/>
    </row>
    <row r="2131" spans="1:21" ht="30" customHeight="1" x14ac:dyDescent="0.25">
      <c r="A2131" s="212">
        <f>IF(B2131&lt;&gt;"",MAX(A$1:A2130)+1,"")</f>
        <v>1927</v>
      </c>
      <c r="B2131" s="223" t="s">
        <v>319</v>
      </c>
      <c r="C2131" s="210">
        <v>1964</v>
      </c>
      <c r="D2131" s="212" t="s">
        <v>1844</v>
      </c>
      <c r="E2131" s="210" t="s">
        <v>16</v>
      </c>
      <c r="F2131" s="210">
        <v>2</v>
      </c>
      <c r="G2131" s="210">
        <v>2</v>
      </c>
      <c r="H2131" s="211">
        <v>700.2</v>
      </c>
      <c r="I2131" s="211">
        <v>0</v>
      </c>
      <c r="J2131" s="211">
        <v>377</v>
      </c>
      <c r="K2131" s="211">
        <f t="shared" si="673"/>
        <v>58664.59</v>
      </c>
      <c r="L2131" s="211">
        <v>0</v>
      </c>
      <c r="M2131" s="211">
        <v>0</v>
      </c>
      <c r="N2131" s="211">
        <v>0</v>
      </c>
      <c r="O2131" s="211">
        <f>IFERROR(
  IF(LOOKUP(2,1/($R$16:$R2131&lt;&gt;""),$R$16:$R2131)="12.2026",
    VLOOKUP(LOOKUP(2,1/($B$16:$B2131&lt;&gt;""),$B$16:$B2131), [1]Лист1!$C$12:$D$1205, 2, 0),
  IF(LOOKUP(2,1/($R$16:$R2131&lt;&gt;""),$R$16:$R2131)="12.2027",
    VLOOKUP(LOOKUP(2,1/($B$16:$B2131&lt;&gt;""),$B$16:$B2131), [1]Лист1!$C$1209:$D$2016, 2, 0),
  IF(LOOKUP(2,1/($R$16:$R2131&lt;&gt;""),$R$16:$R2131)="12.2028",
    VLOOKUP(LOOKUP(2,1/($B$16:$B2131&lt;&gt;""),$B$16:$B2131), [1]Лист1!$C$2020:$D$2907, 2, 0),
  ""))), "")</f>
        <v>58664.59</v>
      </c>
      <c r="P2131" s="211">
        <f t="shared" si="671"/>
        <v>83.782619251642373</v>
      </c>
      <c r="Q2131" s="211">
        <v>9673</v>
      </c>
      <c r="R2131" s="218" t="s">
        <v>564</v>
      </c>
      <c r="S2131" s="49"/>
      <c r="T2131" s="49"/>
      <c r="U2131" s="49"/>
    </row>
    <row r="2132" spans="1:21" ht="30" customHeight="1" x14ac:dyDescent="0.25">
      <c r="A2132" s="212">
        <f>IF(B2132&lt;&gt;"",MAX(A$1:A2131)+1,"")</f>
        <v>1928</v>
      </c>
      <c r="B2132" s="223" t="s">
        <v>320</v>
      </c>
      <c r="C2132" s="210">
        <v>1963</v>
      </c>
      <c r="D2132" s="212" t="s">
        <v>1844</v>
      </c>
      <c r="E2132" s="210" t="s">
        <v>16</v>
      </c>
      <c r="F2132" s="210">
        <v>2</v>
      </c>
      <c r="G2132" s="210">
        <v>2</v>
      </c>
      <c r="H2132" s="211">
        <v>936</v>
      </c>
      <c r="I2132" s="211">
        <v>0</v>
      </c>
      <c r="J2132" s="211">
        <v>489.6</v>
      </c>
      <c r="K2132" s="211">
        <f t="shared" si="673"/>
        <v>3629264</v>
      </c>
      <c r="L2132" s="211">
        <v>0</v>
      </c>
      <c r="M2132" s="211">
        <v>0</v>
      </c>
      <c r="N2132" s="211">
        <v>0</v>
      </c>
      <c r="O2132" s="211">
        <f>IFERROR(
  IF(LOOKUP(2,1/($R$16:$R2132&lt;&gt;""),$R$16:$R2132)="12.2026",
    VLOOKUP(LOOKUP(2,1/($B$16:$B2132&lt;&gt;""),$B$16:$B2132), [1]Лист1!$C$12:$D$1205, 2, 0),
  IF(LOOKUP(2,1/($R$16:$R2132&lt;&gt;""),$R$16:$R2132)="12.2027",
    VLOOKUP(LOOKUP(2,1/($B$16:$B2132&lt;&gt;""),$B$16:$B2132), [1]Лист1!$C$1209:$D$2016, 2, 0),
  IF(LOOKUP(2,1/($R$16:$R2132&lt;&gt;""),$R$16:$R2132)="12.2028",
    VLOOKUP(LOOKUP(2,1/($B$16:$B2132&lt;&gt;""),$B$16:$B2132), [1]Лист1!$C$2020:$D$2907, 2, 0),
  ""))), "")</f>
        <v>3629264</v>
      </c>
      <c r="P2132" s="211">
        <f t="shared" si="671"/>
        <v>3877.4188034188032</v>
      </c>
      <c r="Q2132" s="211">
        <v>9673</v>
      </c>
      <c r="R2132" s="218" t="s">
        <v>564</v>
      </c>
    </row>
    <row r="2133" spans="1:21" ht="30" customHeight="1" x14ac:dyDescent="0.25">
      <c r="A2133" s="212">
        <f>IF(B2133&lt;&gt;"",MAX(A$1:A2132)+1,"")</f>
        <v>1929</v>
      </c>
      <c r="B2133" s="223" t="s">
        <v>1282</v>
      </c>
      <c r="C2133" s="210">
        <v>1959</v>
      </c>
      <c r="D2133" s="212" t="s">
        <v>1844</v>
      </c>
      <c r="E2133" s="210" t="s">
        <v>16</v>
      </c>
      <c r="F2133" s="210">
        <v>2</v>
      </c>
      <c r="G2133" s="210">
        <v>1</v>
      </c>
      <c r="H2133" s="211">
        <v>499.1</v>
      </c>
      <c r="I2133" s="211">
        <v>0</v>
      </c>
      <c r="J2133" s="211">
        <v>277.3</v>
      </c>
      <c r="K2133" s="211">
        <f t="shared" si="673"/>
        <v>15097.16</v>
      </c>
      <c r="L2133" s="211">
        <v>0</v>
      </c>
      <c r="M2133" s="211">
        <v>0</v>
      </c>
      <c r="N2133" s="211">
        <v>0</v>
      </c>
      <c r="O2133" s="211">
        <f>IFERROR(
  IF(LOOKUP(2,1/($R$16:$R2133&lt;&gt;""),$R$16:$R2133)="12.2026",
    VLOOKUP(LOOKUP(2,1/($B$16:$B2133&lt;&gt;""),$B$16:$B2133), [1]Лист1!$C$12:$D$1205, 2, 0),
  IF(LOOKUP(2,1/($R$16:$R2133&lt;&gt;""),$R$16:$R2133)="12.2027",
    VLOOKUP(LOOKUP(2,1/($B$16:$B2133&lt;&gt;""),$B$16:$B2133), [1]Лист1!$C$1209:$D$2016, 2, 0),
  IF(LOOKUP(2,1/($R$16:$R2133&lt;&gt;""),$R$16:$R2133)="12.2028",
    VLOOKUP(LOOKUP(2,1/($B$16:$B2133&lt;&gt;""),$B$16:$B2133), [1]Лист1!$C$2020:$D$2907, 2, 0),
  ""))), "")</f>
        <v>15097.16</v>
      </c>
      <c r="P2133" s="211">
        <f t="shared" si="671"/>
        <v>30.248767782007612</v>
      </c>
      <c r="Q2133" s="211">
        <v>9673</v>
      </c>
      <c r="R2133" s="218" t="s">
        <v>565</v>
      </c>
      <c r="S2133" s="49"/>
      <c r="T2133" s="49"/>
      <c r="U2133" s="49"/>
    </row>
    <row r="2134" spans="1:21" s="21" customFormat="1" ht="30" customHeight="1" x14ac:dyDescent="0.25">
      <c r="A2134" s="212">
        <f>IF(B2134&lt;&gt;"",MAX(A$1:A2133)+1,"")</f>
        <v>1930</v>
      </c>
      <c r="B2134" s="223" t="s">
        <v>321</v>
      </c>
      <c r="C2134" s="210">
        <v>1962</v>
      </c>
      <c r="D2134" s="212" t="s">
        <v>1844</v>
      </c>
      <c r="E2134" s="210" t="s">
        <v>16</v>
      </c>
      <c r="F2134" s="210">
        <v>2</v>
      </c>
      <c r="G2134" s="210">
        <v>1</v>
      </c>
      <c r="H2134" s="211">
        <v>507.53</v>
      </c>
      <c r="I2134" s="211">
        <v>0</v>
      </c>
      <c r="J2134" s="211">
        <v>283.93</v>
      </c>
      <c r="K2134" s="211">
        <f t="shared" si="673"/>
        <v>2354056.09</v>
      </c>
      <c r="L2134" s="211">
        <v>0</v>
      </c>
      <c r="M2134" s="211">
        <v>0</v>
      </c>
      <c r="N2134" s="211">
        <v>0</v>
      </c>
      <c r="O2134" s="211">
        <f>IFERROR(
  IF(LOOKUP(2,1/($R$16:$R2134&lt;&gt;""),$R$16:$R2134)="12.2026",
    VLOOKUP(LOOKUP(2,1/($B$16:$B2134&lt;&gt;""),$B$16:$B2134), [1]Лист1!$C$12:$D$1205, 2, 0),
  IF(LOOKUP(2,1/($R$16:$R2134&lt;&gt;""),$R$16:$R2134)="12.2027",
    VLOOKUP(LOOKUP(2,1/($B$16:$B2134&lt;&gt;""),$B$16:$B2134), [1]Лист1!$C$1209:$D$2016, 2, 0),
  IF(LOOKUP(2,1/($R$16:$R2134&lt;&gt;""),$R$16:$R2134)="12.2028",
    VLOOKUP(LOOKUP(2,1/($B$16:$B2134&lt;&gt;""),$B$16:$B2134), [1]Лист1!$C$2020:$D$2907, 2, 0),
  ""))), "")</f>
        <v>2354056.09</v>
      </c>
      <c r="P2134" s="211">
        <f t="shared" si="671"/>
        <v>4638.2599846314506</v>
      </c>
      <c r="Q2134" s="211">
        <v>9673</v>
      </c>
      <c r="R2134" s="218" t="s">
        <v>564</v>
      </c>
      <c r="S2134" s="38"/>
      <c r="T2134" s="20"/>
      <c r="U2134" s="20"/>
    </row>
    <row r="2135" spans="1:21" s="21" customFormat="1" ht="30" customHeight="1" x14ac:dyDescent="0.25">
      <c r="A2135" s="285">
        <f>IF(B2135&lt;&gt;"",MAX(A$1:A2134)+1,"")</f>
        <v>1931</v>
      </c>
      <c r="B2135" s="283" t="s">
        <v>1450</v>
      </c>
      <c r="C2135" s="287">
        <v>1963</v>
      </c>
      <c r="D2135" s="285" t="s">
        <v>1844</v>
      </c>
      <c r="E2135" s="287" t="s">
        <v>16</v>
      </c>
      <c r="F2135" s="287">
        <v>4</v>
      </c>
      <c r="G2135" s="287">
        <v>3</v>
      </c>
      <c r="H2135" s="282">
        <v>959.55</v>
      </c>
      <c r="I2135" s="282">
        <v>0</v>
      </c>
      <c r="J2135" s="282">
        <v>509.55</v>
      </c>
      <c r="K2135" s="282">
        <f t="shared" si="670"/>
        <v>58664.59</v>
      </c>
      <c r="L2135" s="282">
        <v>0</v>
      </c>
      <c r="M2135" s="282">
        <v>0</v>
      </c>
      <c r="N2135" s="282">
        <v>0</v>
      </c>
      <c r="O2135" s="282">
        <f>IFERROR(
  IF(LOOKUP(2,1/($R$16:$R2135&lt;&gt;""),$R$16:$R2135)="12.2026",
    VLOOKUP(LOOKUP(2,1/($B$16:$B2135&lt;&gt;""),$B$16:$B2135), [1]Лист1!$C$12:$D$1205, 2, 0),
  IF(LOOKUP(2,1/($R$16:$R2135&lt;&gt;""),$R$16:$R2135)="12.2027",
    VLOOKUP(LOOKUP(2,1/($B$16:$B2135&lt;&gt;""),$B$16:$B2135), [1]Лист1!$C$1209:$D$2016, 2, 0),
  IF(LOOKUP(2,1/($R$16:$R2135&lt;&gt;""),$R$16:$R2135)="12.2028",
    VLOOKUP(LOOKUP(2,1/($B$16:$B2135&lt;&gt;""),$B$16:$B2135), [1]Лист1!$C$2020:$D$2907, 2, 0),
  ""))), "")</f>
        <v>58664.59</v>
      </c>
      <c r="P2135" s="282">
        <f t="shared" si="671"/>
        <v>61.137606169558644</v>
      </c>
      <c r="Q2135" s="282">
        <v>9673</v>
      </c>
      <c r="R2135" s="294" t="s">
        <v>564</v>
      </c>
      <c r="S2135" s="38"/>
      <c r="T2135" s="20"/>
      <c r="U2135" s="20"/>
    </row>
    <row r="2136" spans="1:21" ht="30" customHeight="1" x14ac:dyDescent="0.25">
      <c r="A2136" s="212">
        <f>IF(B2136&lt;&gt;"",MAX(A$1:A2135)+1,"")</f>
        <v>1932</v>
      </c>
      <c r="B2136" s="223" t="s">
        <v>1278</v>
      </c>
      <c r="C2136" s="210">
        <v>1960</v>
      </c>
      <c r="D2136" s="212" t="s">
        <v>1844</v>
      </c>
      <c r="E2136" s="210" t="s">
        <v>16</v>
      </c>
      <c r="F2136" s="210">
        <v>2</v>
      </c>
      <c r="G2136" s="210">
        <v>1</v>
      </c>
      <c r="H2136" s="211">
        <v>499.08</v>
      </c>
      <c r="I2136" s="211">
        <v>0</v>
      </c>
      <c r="J2136" s="211">
        <v>279.68</v>
      </c>
      <c r="K2136" s="211">
        <f t="shared" si="670"/>
        <v>13565.02</v>
      </c>
      <c r="L2136" s="211">
        <v>0</v>
      </c>
      <c r="M2136" s="211">
        <v>0</v>
      </c>
      <c r="N2136" s="211">
        <v>0</v>
      </c>
      <c r="O2136" s="211">
        <f>IFERROR(
  IF(LOOKUP(2,1/($R$16:$R2136&lt;&gt;""),$R$16:$R2136)="12.2026",
    VLOOKUP(LOOKUP(2,1/($B$16:$B2136&lt;&gt;""),$B$16:$B2136), [1]Лист1!$C$12:$D$1205, 2, 0),
  IF(LOOKUP(2,1/($R$16:$R2136&lt;&gt;""),$R$16:$R2136)="12.2027",
    VLOOKUP(LOOKUP(2,1/($B$16:$B2136&lt;&gt;""),$B$16:$B2136), [1]Лист1!$C$1209:$D$2016, 2, 0),
  IF(LOOKUP(2,1/($R$16:$R2136&lt;&gt;""),$R$16:$R2136)="12.2028",
    VLOOKUP(LOOKUP(2,1/($B$16:$B2136&lt;&gt;""),$B$16:$B2136), [1]Лист1!$C$2020:$D$2907, 2, 0),
  ""))), "")</f>
        <v>13565.02</v>
      </c>
      <c r="P2136" s="211">
        <f t="shared" si="671"/>
        <v>27.180051294381663</v>
      </c>
      <c r="Q2136" s="211">
        <v>9673</v>
      </c>
      <c r="R2136" s="218" t="s">
        <v>565</v>
      </c>
    </row>
    <row r="2137" spans="1:21" s="21" customFormat="1" ht="30" customHeight="1" x14ac:dyDescent="0.25">
      <c r="A2137" s="212">
        <f>IF(B2137&lt;&gt;"",MAX(A$1:A2136)+1,"")</f>
        <v>1933</v>
      </c>
      <c r="B2137" s="223" t="s">
        <v>1279</v>
      </c>
      <c r="C2137" s="210">
        <v>1950</v>
      </c>
      <c r="D2137" s="212" t="s">
        <v>1844</v>
      </c>
      <c r="E2137" s="210" t="s">
        <v>16</v>
      </c>
      <c r="F2137" s="210">
        <v>2</v>
      </c>
      <c r="G2137" s="210">
        <v>1</v>
      </c>
      <c r="H2137" s="211">
        <v>513</v>
      </c>
      <c r="I2137" s="211">
        <v>0</v>
      </c>
      <c r="J2137" s="211">
        <v>288.54000000000002</v>
      </c>
      <c r="K2137" s="211">
        <f t="shared" si="670"/>
        <v>17873.990000000002</v>
      </c>
      <c r="L2137" s="211">
        <v>0</v>
      </c>
      <c r="M2137" s="211">
        <v>0</v>
      </c>
      <c r="N2137" s="211">
        <v>0</v>
      </c>
      <c r="O2137" s="211">
        <f>IFERROR(
  IF(LOOKUP(2,1/($R$16:$R2137&lt;&gt;""),$R$16:$R2137)="12.2026",
    VLOOKUP(LOOKUP(2,1/($B$16:$B2137&lt;&gt;""),$B$16:$B2137), [1]Лист1!$C$12:$D$1205, 2, 0),
  IF(LOOKUP(2,1/($R$16:$R2137&lt;&gt;""),$R$16:$R2137)="12.2027",
    VLOOKUP(LOOKUP(2,1/($B$16:$B2137&lt;&gt;""),$B$16:$B2137), [1]Лист1!$C$1209:$D$2016, 2, 0),
  IF(LOOKUP(2,1/($R$16:$R2137&lt;&gt;""),$R$16:$R2137)="12.2028",
    VLOOKUP(LOOKUP(2,1/($B$16:$B2137&lt;&gt;""),$B$16:$B2137), [1]Лист1!$C$2020:$D$2907, 2, 0),
  ""))), "")</f>
        <v>17873.990000000002</v>
      </c>
      <c r="P2137" s="211">
        <f t="shared" si="671"/>
        <v>34.842085769980507</v>
      </c>
      <c r="Q2137" s="211">
        <v>9673</v>
      </c>
      <c r="R2137" s="218" t="s">
        <v>565</v>
      </c>
      <c r="S2137" s="38"/>
      <c r="T2137" s="20"/>
      <c r="U2137" s="20"/>
    </row>
    <row r="2138" spans="1:21" s="21" customFormat="1" ht="30" customHeight="1" x14ac:dyDescent="0.25">
      <c r="A2138" s="212">
        <f>IF(B2138&lt;&gt;"",MAX(A$1:A2137)+1,"")</f>
        <v>1934</v>
      </c>
      <c r="B2138" s="223" t="s">
        <v>314</v>
      </c>
      <c r="C2138" s="210">
        <v>1963</v>
      </c>
      <c r="D2138" s="212" t="s">
        <v>1844</v>
      </c>
      <c r="E2138" s="210" t="s">
        <v>16</v>
      </c>
      <c r="F2138" s="210">
        <v>2</v>
      </c>
      <c r="G2138" s="210">
        <v>2</v>
      </c>
      <c r="H2138" s="211">
        <v>1127.82</v>
      </c>
      <c r="I2138" s="211">
        <v>0</v>
      </c>
      <c r="J2138" s="211">
        <v>642.12</v>
      </c>
      <c r="K2138" s="211">
        <f t="shared" si="670"/>
        <v>5043338.42</v>
      </c>
      <c r="L2138" s="211">
        <v>0</v>
      </c>
      <c r="M2138" s="211">
        <v>0</v>
      </c>
      <c r="N2138" s="211">
        <v>0</v>
      </c>
      <c r="O2138" s="211">
        <f>IFERROR(
  IF(LOOKUP(2,1/($R$16:$R2138&lt;&gt;""),$R$16:$R2138)="12.2026",
    VLOOKUP(LOOKUP(2,1/($B$16:$B2138&lt;&gt;""),$B$16:$B2138), [1]Лист1!$C$12:$D$1205, 2, 0),
  IF(LOOKUP(2,1/($R$16:$R2138&lt;&gt;""),$R$16:$R2138)="12.2027",
    VLOOKUP(LOOKUP(2,1/($B$16:$B2138&lt;&gt;""),$B$16:$B2138), [1]Лист1!$C$1209:$D$2016, 2, 0),
  IF(LOOKUP(2,1/($R$16:$R2138&lt;&gt;""),$R$16:$R2138)="12.2028",
    VLOOKUP(LOOKUP(2,1/($B$16:$B2138&lt;&gt;""),$B$16:$B2138), [1]Лист1!$C$2020:$D$2907, 2, 0),
  ""))), "")</f>
        <v>5043338.42</v>
      </c>
      <c r="P2138" s="211">
        <f t="shared" si="671"/>
        <v>4471.7582770300223</v>
      </c>
      <c r="Q2138" s="211">
        <v>9673</v>
      </c>
      <c r="R2138" s="218" t="s">
        <v>564</v>
      </c>
      <c r="S2138" s="38"/>
      <c r="T2138" s="20"/>
      <c r="U2138" s="20"/>
    </row>
    <row r="2139" spans="1:21" s="21" customFormat="1" ht="30" customHeight="1" x14ac:dyDescent="0.25">
      <c r="A2139" s="309">
        <f>IF(B2139&lt;&gt;"",MAX(A$1:A2138)+1,"")</f>
        <v>1935</v>
      </c>
      <c r="B2139" s="317" t="s">
        <v>315</v>
      </c>
      <c r="C2139" s="307">
        <v>1962</v>
      </c>
      <c r="D2139" s="309" t="s">
        <v>1844</v>
      </c>
      <c r="E2139" s="307" t="s">
        <v>16</v>
      </c>
      <c r="F2139" s="307">
        <v>2</v>
      </c>
      <c r="G2139" s="307">
        <v>1</v>
      </c>
      <c r="H2139" s="311">
        <v>505.5</v>
      </c>
      <c r="I2139" s="311">
        <v>0</v>
      </c>
      <c r="J2139" s="311">
        <v>284.5</v>
      </c>
      <c r="K2139" s="211">
        <f t="shared" si="670"/>
        <v>2021355</v>
      </c>
      <c r="L2139" s="211">
        <v>0</v>
      </c>
      <c r="M2139" s="211">
        <v>0</v>
      </c>
      <c r="N2139" s="211">
        <v>0</v>
      </c>
      <c r="O2139" s="211">
        <f>IFERROR(
  IF(LOOKUP(2,1/($R$16:$R2139&lt;&gt;""),$R$16:$R2139)="12.2026",
    VLOOKUP(LOOKUP(2,1/($B$16:$B2139&lt;&gt;""),$B$16:$B2139), [1]Лист1!$C$12:$D$1205, 2, 0),
  IF(LOOKUP(2,1/($R$16:$R2139&lt;&gt;""),$R$16:$R2139)="12.2027",
    VLOOKUP(LOOKUP(2,1/($B$16:$B2139&lt;&gt;""),$B$16:$B2139), [1]Лист1!$C$1209:$D$2016, 2, 0),
  IF(LOOKUP(2,1/($R$16:$R2139&lt;&gt;""),$R$16:$R2139)="12.2028",
    VLOOKUP(LOOKUP(2,1/($B$16:$B2139&lt;&gt;""),$B$16:$B2139), [1]Лист1!$C$2020:$D$2907, 2, 0),
  ""))), "")</f>
        <v>2021355</v>
      </c>
      <c r="P2139" s="211">
        <f t="shared" si="671"/>
        <v>3998.7240356083084</v>
      </c>
      <c r="Q2139" s="211">
        <v>9673</v>
      </c>
      <c r="R2139" s="218" t="s">
        <v>565</v>
      </c>
      <c r="S2139" s="38"/>
      <c r="T2139" s="20"/>
      <c r="U2139" s="20"/>
    </row>
    <row r="2140" spans="1:21" s="21" customFormat="1" ht="30" customHeight="1" x14ac:dyDescent="0.25">
      <c r="A2140" s="310"/>
      <c r="B2140" s="318"/>
      <c r="C2140" s="308"/>
      <c r="D2140" s="310"/>
      <c r="E2140" s="308"/>
      <c r="F2140" s="308"/>
      <c r="G2140" s="308"/>
      <c r="H2140" s="312"/>
      <c r="I2140" s="312"/>
      <c r="J2140" s="312"/>
      <c r="K2140" s="211">
        <f t="shared" si="670"/>
        <v>1983032</v>
      </c>
      <c r="L2140" s="211">
        <v>0</v>
      </c>
      <c r="M2140" s="211">
        <v>0</v>
      </c>
      <c r="N2140" s="211">
        <v>0</v>
      </c>
      <c r="O2140" s="211">
        <f>IFERROR(
  IF(LOOKUP(2,1/($R$16:$R2140&lt;&gt;""),$R$16:$R2140)="12.2026",
    VLOOKUP(LOOKUP(2,1/($B$16:$B2140&lt;&gt;""),$B$16:$B2140), [1]Лист1!$C$12:$D$1205, 2, 0),
  IF(LOOKUP(2,1/($R$16:$R2140&lt;&gt;""),$R$16:$R2140)="12.2027",
    VLOOKUP(LOOKUP(2,1/($B$16:$B2140&lt;&gt;""),$B$16:$B2140), [1]Лист1!$C$1209:$D$2016, 2, 0),
  IF(LOOKUP(2,1/($R$16:$R2140&lt;&gt;""),$R$16:$R2140)="12.2028",
    VLOOKUP(LOOKUP(2,1/($B$16:$B2140&lt;&gt;""),$B$16:$B2140), [1]Лист1!$C$2020:$D$2907, 2, 0),
  ""))), "")</f>
        <v>1983032</v>
      </c>
      <c r="P2140" s="211">
        <f>K2140/H2139</f>
        <v>3922.9119683481699</v>
      </c>
      <c r="Q2140" s="211">
        <v>9673</v>
      </c>
      <c r="R2140" s="218" t="s">
        <v>564</v>
      </c>
      <c r="S2140" s="38"/>
      <c r="T2140" s="20"/>
      <c r="U2140" s="20"/>
    </row>
    <row r="2141" spans="1:21" s="21" customFormat="1" ht="30" customHeight="1" x14ac:dyDescent="0.25">
      <c r="A2141" s="212">
        <f>IF(B2141&lt;&gt;"",MAX(A$1:A2140)+1,"")</f>
        <v>1936</v>
      </c>
      <c r="B2141" s="223" t="s">
        <v>1451</v>
      </c>
      <c r="C2141" s="210">
        <v>1968</v>
      </c>
      <c r="D2141" s="212" t="s">
        <v>1844</v>
      </c>
      <c r="E2141" s="210" t="s">
        <v>75</v>
      </c>
      <c r="F2141" s="210">
        <v>2</v>
      </c>
      <c r="G2141" s="210">
        <v>2</v>
      </c>
      <c r="H2141" s="211">
        <v>508.03</v>
      </c>
      <c r="I2141" s="211">
        <v>0</v>
      </c>
      <c r="J2141" s="211">
        <v>503.27</v>
      </c>
      <c r="K2141" s="211">
        <f t="shared" si="670"/>
        <v>63891.02</v>
      </c>
      <c r="L2141" s="211">
        <v>0</v>
      </c>
      <c r="M2141" s="211">
        <v>0</v>
      </c>
      <c r="N2141" s="211">
        <v>0</v>
      </c>
      <c r="O2141" s="211">
        <f>IFERROR(
  IF(LOOKUP(2,1/($R$16:$R2141&lt;&gt;""),$R$16:$R2141)="12.2026",
    VLOOKUP(LOOKUP(2,1/($B$16:$B2141&lt;&gt;""),$B$16:$B2141), [1]Лист1!$C$12:$D$1205, 2, 0),
  IF(LOOKUP(2,1/($R$16:$R2141&lt;&gt;""),$R$16:$R2141)="12.2027",
    VLOOKUP(LOOKUP(2,1/($B$16:$B2141&lt;&gt;""),$B$16:$B2141), [1]Лист1!$C$1209:$D$2016, 2, 0),
  IF(LOOKUP(2,1/($R$16:$R2141&lt;&gt;""),$R$16:$R2141)="12.2028",
    VLOOKUP(LOOKUP(2,1/($B$16:$B2141&lt;&gt;""),$B$16:$B2141), [1]Лист1!$C$2020:$D$2907, 2, 0),
  ""))), "")</f>
        <v>63891.02</v>
      </c>
      <c r="P2141" s="211">
        <f>K2141/H2141</f>
        <v>125.76229750211601</v>
      </c>
      <c r="Q2141" s="211">
        <v>9673</v>
      </c>
      <c r="R2141" s="218" t="s">
        <v>564</v>
      </c>
      <c r="S2141" s="38"/>
      <c r="T2141" s="20"/>
      <c r="U2141" s="20"/>
    </row>
    <row r="2142" spans="1:21" ht="30" customHeight="1" x14ac:dyDescent="0.25">
      <c r="A2142" s="309">
        <f>IF(B2142&lt;&gt;"",MAX(A$1:A2141)+1,"")</f>
        <v>1937</v>
      </c>
      <c r="B2142" s="317" t="s">
        <v>316</v>
      </c>
      <c r="C2142" s="307">
        <v>1963</v>
      </c>
      <c r="D2142" s="309" t="s">
        <v>1844</v>
      </c>
      <c r="E2142" s="307" t="s">
        <v>75</v>
      </c>
      <c r="F2142" s="307">
        <v>2</v>
      </c>
      <c r="G2142" s="307">
        <v>1</v>
      </c>
      <c r="H2142" s="311">
        <v>854.09</v>
      </c>
      <c r="I2142" s="311">
        <v>0</v>
      </c>
      <c r="J2142" s="311">
        <v>509.99</v>
      </c>
      <c r="K2142" s="211">
        <f t="shared" si="670"/>
        <v>6679997.7999999998</v>
      </c>
      <c r="L2142" s="211">
        <v>0</v>
      </c>
      <c r="M2142" s="211">
        <v>0</v>
      </c>
      <c r="N2142" s="211">
        <v>0</v>
      </c>
      <c r="O2142" s="211">
        <f>IFERROR(
  IF(LOOKUP(2,1/($R$16:$R2142&lt;&gt;""),$R$16:$R2142)="12.2026",
    VLOOKUP(LOOKUP(2,1/($B$16:$B2142&lt;&gt;""),$B$16:$B2142), [1]Лист1!$C$12:$D$1205, 2, 0),
  IF(LOOKUP(2,1/($R$16:$R2142&lt;&gt;""),$R$16:$R2142)="12.2027",
    VLOOKUP(LOOKUP(2,1/($B$16:$B2142&lt;&gt;""),$B$16:$B2142), [1]Лист1!$C$1209:$D$2016, 2, 0),
  IF(LOOKUP(2,1/($R$16:$R2142&lt;&gt;""),$R$16:$R2142)="12.2028",
    VLOOKUP(LOOKUP(2,1/($B$16:$B2142&lt;&gt;""),$B$16:$B2142), [1]Лист1!$C$2020:$D$2907, 2, 0),
  ""))), "")</f>
        <v>6679997.7999999998</v>
      </c>
      <c r="P2142" s="211">
        <f>K2142/H2142</f>
        <v>7821.1872285122172</v>
      </c>
      <c r="Q2142" s="211">
        <v>9673</v>
      </c>
      <c r="R2142" s="218" t="s">
        <v>565</v>
      </c>
    </row>
    <row r="2143" spans="1:21" ht="30" customHeight="1" x14ac:dyDescent="0.25">
      <c r="A2143" s="310"/>
      <c r="B2143" s="318"/>
      <c r="C2143" s="308"/>
      <c r="D2143" s="310"/>
      <c r="E2143" s="308"/>
      <c r="F2143" s="308"/>
      <c r="G2143" s="308"/>
      <c r="H2143" s="312"/>
      <c r="I2143" s="312"/>
      <c r="J2143" s="312"/>
      <c r="K2143" s="211">
        <f t="shared" si="670"/>
        <v>1718037.77</v>
      </c>
      <c r="L2143" s="211">
        <v>0</v>
      </c>
      <c r="M2143" s="211">
        <v>0</v>
      </c>
      <c r="N2143" s="211">
        <v>0</v>
      </c>
      <c r="O2143" s="211">
        <f>IFERROR(
  IF(LOOKUP(2,1/($R$16:$R2143&lt;&gt;""),$R$16:$R2143)="12.2026",
    VLOOKUP(LOOKUP(2,1/($B$16:$B2143&lt;&gt;""),$B$16:$B2143), [1]Лист1!$C$12:$D$1205, 2, 0),
  IF(LOOKUP(2,1/($R$16:$R2143&lt;&gt;""),$R$16:$R2143)="12.2027",
    VLOOKUP(LOOKUP(2,1/($B$16:$B2143&lt;&gt;""),$B$16:$B2143), [1]Лист1!$C$1209:$D$2016, 2, 0),
  IF(LOOKUP(2,1/($R$16:$R2143&lt;&gt;""),$R$16:$R2143)="12.2028",
    VLOOKUP(LOOKUP(2,1/($B$16:$B2143&lt;&gt;""),$B$16:$B2143), [1]Лист1!$C$2020:$D$2907, 2, 0),
  ""))), "")</f>
        <v>1718037.77</v>
      </c>
      <c r="P2143" s="211">
        <f>K2143/H2142</f>
        <v>2011.5418398529428</v>
      </c>
      <c r="Q2143" s="237">
        <v>9673</v>
      </c>
      <c r="R2143" s="218" t="s">
        <v>563</v>
      </c>
    </row>
    <row r="2144" spans="1:21" ht="30" customHeight="1" x14ac:dyDescent="0.25">
      <c r="A2144" s="212">
        <f>IF(B2144&lt;&gt;"",MAX(A$1:A2143)+1,"")</f>
        <v>1938</v>
      </c>
      <c r="B2144" s="223" t="s">
        <v>1452</v>
      </c>
      <c r="C2144" s="210">
        <v>1963</v>
      </c>
      <c r="D2144" s="212" t="s">
        <v>1844</v>
      </c>
      <c r="E2144" s="210" t="s">
        <v>75</v>
      </c>
      <c r="F2144" s="210">
        <v>2</v>
      </c>
      <c r="G2144" s="210">
        <v>2</v>
      </c>
      <c r="H2144" s="211">
        <v>853.47</v>
      </c>
      <c r="I2144" s="211">
        <v>0</v>
      </c>
      <c r="J2144" s="211">
        <v>508.62</v>
      </c>
      <c r="K2144" s="211">
        <f t="shared" si="670"/>
        <v>12882.07</v>
      </c>
      <c r="L2144" s="211">
        <v>0</v>
      </c>
      <c r="M2144" s="211">
        <v>0</v>
      </c>
      <c r="N2144" s="211">
        <v>0</v>
      </c>
      <c r="O2144" s="211">
        <f>IFERROR(
  IF(LOOKUP(2,1/($R$16:$R2144&lt;&gt;""),$R$16:$R2144)="12.2026",
    VLOOKUP(LOOKUP(2,1/($B$16:$B2144&lt;&gt;""),$B$16:$B2144), [1]Лист1!$C$12:$D$1205, 2, 0),
  IF(LOOKUP(2,1/($R$16:$R2144&lt;&gt;""),$R$16:$R2144)="12.2027",
    VLOOKUP(LOOKUP(2,1/($B$16:$B2144&lt;&gt;""),$B$16:$B2144), [1]Лист1!$C$1209:$D$2016, 2, 0),
  IF(LOOKUP(2,1/($R$16:$R2144&lt;&gt;""),$R$16:$R2144)="12.2028",
    VLOOKUP(LOOKUP(2,1/($B$16:$B2144&lt;&gt;""),$B$16:$B2144), [1]Лист1!$C$2020:$D$2907, 2, 0),
  ""))), "")</f>
        <v>12882.07</v>
      </c>
      <c r="P2144" s="211">
        <f>K2144/H2144</f>
        <v>15.093758421502805</v>
      </c>
      <c r="Q2144" s="211">
        <v>9673</v>
      </c>
      <c r="R2144" s="218" t="s">
        <v>564</v>
      </c>
      <c r="S2144" s="49"/>
      <c r="T2144" s="49"/>
      <c r="U2144" s="49"/>
    </row>
    <row r="2145" spans="1:21" s="21" customFormat="1" ht="30" customHeight="1" x14ac:dyDescent="0.25">
      <c r="A2145" s="309">
        <f>IF(B2145&lt;&gt;"",MAX(A$1:A2144)+1,"")</f>
        <v>1939</v>
      </c>
      <c r="B2145" s="317" t="s">
        <v>317</v>
      </c>
      <c r="C2145" s="307">
        <v>1963</v>
      </c>
      <c r="D2145" s="309" t="s">
        <v>1844</v>
      </c>
      <c r="E2145" s="307" t="s">
        <v>75</v>
      </c>
      <c r="F2145" s="307">
        <v>2</v>
      </c>
      <c r="G2145" s="307">
        <v>1</v>
      </c>
      <c r="H2145" s="311">
        <v>533.53</v>
      </c>
      <c r="I2145" s="311">
        <v>0</v>
      </c>
      <c r="J2145" s="311">
        <v>533.53</v>
      </c>
      <c r="K2145" s="211">
        <f t="shared" si="670"/>
        <v>6564455.75</v>
      </c>
      <c r="L2145" s="211">
        <v>0</v>
      </c>
      <c r="M2145" s="211">
        <v>0</v>
      </c>
      <c r="N2145" s="211">
        <v>0</v>
      </c>
      <c r="O2145" s="211">
        <f>IFERROR(
  IF(LOOKUP(2,1/($R$16:$R2145&lt;&gt;""),$R$16:$R2145)="12.2026",
    VLOOKUP(LOOKUP(2,1/($B$16:$B2145&lt;&gt;""),$B$16:$B2145), [1]Лист1!$C$12:$D$1205, 2, 0),
  IF(LOOKUP(2,1/($R$16:$R2145&lt;&gt;""),$R$16:$R2145)="12.2027",
    VLOOKUP(LOOKUP(2,1/($B$16:$B2145&lt;&gt;""),$B$16:$B2145), [1]Лист1!$C$1209:$D$2016, 2, 0),
  IF(LOOKUP(2,1/($R$16:$R2145&lt;&gt;""),$R$16:$R2145)="12.2028",
    VLOOKUP(LOOKUP(2,1/($B$16:$B2145&lt;&gt;""),$B$16:$B2145), [1]Лист1!$C$2020:$D$2907, 2, 0),
  ""))), "")</f>
        <v>6564455.75</v>
      </c>
      <c r="P2145" s="211">
        <f>K2145/H2145</f>
        <v>12303.817498547411</v>
      </c>
      <c r="Q2145" s="211">
        <v>9673</v>
      </c>
      <c r="R2145" s="218" t="s">
        <v>565</v>
      </c>
      <c r="S2145" s="38"/>
      <c r="T2145" s="20"/>
      <c r="U2145" s="20"/>
    </row>
    <row r="2146" spans="1:21" s="21" customFormat="1" ht="30" customHeight="1" x14ac:dyDescent="0.25">
      <c r="A2146" s="310"/>
      <c r="B2146" s="318"/>
      <c r="C2146" s="308"/>
      <c r="D2146" s="310"/>
      <c r="E2146" s="308"/>
      <c r="F2146" s="308"/>
      <c r="G2146" s="308"/>
      <c r="H2146" s="312"/>
      <c r="I2146" s="312"/>
      <c r="J2146" s="312"/>
      <c r="K2146" s="211">
        <f t="shared" si="670"/>
        <v>1091984.0899999999</v>
      </c>
      <c r="L2146" s="211">
        <v>0</v>
      </c>
      <c r="M2146" s="211">
        <v>0</v>
      </c>
      <c r="N2146" s="211">
        <v>0</v>
      </c>
      <c r="O2146" s="211">
        <f>IFERROR(
  IF(LOOKUP(2,1/($R$16:$R2146&lt;&gt;""),$R$16:$R2146)="12.2026",
    VLOOKUP(LOOKUP(2,1/($B$16:$B2146&lt;&gt;""),$B$16:$B2146), [1]Лист1!$C$12:$D$1205, 2, 0),
  IF(LOOKUP(2,1/($R$16:$R2146&lt;&gt;""),$R$16:$R2146)="12.2027",
    VLOOKUP(LOOKUP(2,1/($B$16:$B2146&lt;&gt;""),$B$16:$B2146), [1]Лист1!$C$1209:$D$2016, 2, 0),
  IF(LOOKUP(2,1/($R$16:$R2146&lt;&gt;""),$R$16:$R2146)="12.2028",
    VLOOKUP(LOOKUP(2,1/($B$16:$B2146&lt;&gt;""),$B$16:$B2146), [1]Лист1!$C$2020:$D$2907, 2, 0),
  ""))), "")</f>
        <v>1091984.0899999999</v>
      </c>
      <c r="P2146" s="211">
        <f>K2146/H2145</f>
        <v>2046.7154424306036</v>
      </c>
      <c r="Q2146" s="237">
        <v>9673</v>
      </c>
      <c r="R2146" s="218" t="s">
        <v>563</v>
      </c>
      <c r="S2146" s="38"/>
      <c r="T2146" s="20"/>
      <c r="U2146" s="20"/>
    </row>
    <row r="2147" spans="1:21" s="21" customFormat="1" ht="30" customHeight="1" x14ac:dyDescent="0.25">
      <c r="A2147" s="309">
        <f>IF(B2147&lt;&gt;"",MAX(A$1:A2146)+1,"")</f>
        <v>1940</v>
      </c>
      <c r="B2147" s="317" t="s">
        <v>318</v>
      </c>
      <c r="C2147" s="307">
        <v>1963</v>
      </c>
      <c r="D2147" s="309" t="s">
        <v>1844</v>
      </c>
      <c r="E2147" s="307" t="s">
        <v>75</v>
      </c>
      <c r="F2147" s="307">
        <v>2</v>
      </c>
      <c r="G2147" s="307">
        <v>1</v>
      </c>
      <c r="H2147" s="311">
        <v>849.26</v>
      </c>
      <c r="I2147" s="311">
        <v>0</v>
      </c>
      <c r="J2147" s="311">
        <v>506.06</v>
      </c>
      <c r="K2147" s="211">
        <f t="shared" si="670"/>
        <v>6507725.6200000001</v>
      </c>
      <c r="L2147" s="211">
        <v>0</v>
      </c>
      <c r="M2147" s="211">
        <v>0</v>
      </c>
      <c r="N2147" s="211">
        <v>0</v>
      </c>
      <c r="O2147" s="211">
        <f>IFERROR(
  IF(LOOKUP(2,1/($R$16:$R2147&lt;&gt;""),$R$16:$R2147)="12.2026",
    VLOOKUP(LOOKUP(2,1/($B$16:$B2147&lt;&gt;""),$B$16:$B2147), [1]Лист1!$C$12:$D$1205, 2, 0),
  IF(LOOKUP(2,1/($R$16:$R2147&lt;&gt;""),$R$16:$R2147)="12.2027",
    VLOOKUP(LOOKUP(2,1/($B$16:$B2147&lt;&gt;""),$B$16:$B2147), [1]Лист1!$C$1209:$D$2016, 2, 0),
  IF(LOOKUP(2,1/($R$16:$R2147&lt;&gt;""),$R$16:$R2147)="12.2028",
    VLOOKUP(LOOKUP(2,1/($B$16:$B2147&lt;&gt;""),$B$16:$B2147), [1]Лист1!$C$2020:$D$2907, 2, 0),
  ""))), "")</f>
        <v>6507725.6200000001</v>
      </c>
      <c r="P2147" s="211">
        <f>K2147/H2147</f>
        <v>7662.8189482608386</v>
      </c>
      <c r="Q2147" s="211">
        <v>9673</v>
      </c>
      <c r="R2147" s="218" t="s">
        <v>565</v>
      </c>
      <c r="S2147" s="38"/>
      <c r="T2147" s="20"/>
      <c r="U2147" s="20"/>
    </row>
    <row r="2148" spans="1:21" s="21" customFormat="1" ht="30" customHeight="1" x14ac:dyDescent="0.25">
      <c r="A2148" s="310"/>
      <c r="B2148" s="318"/>
      <c r="C2148" s="308"/>
      <c r="D2148" s="310"/>
      <c r="E2148" s="308"/>
      <c r="F2148" s="308"/>
      <c r="G2148" s="308"/>
      <c r="H2148" s="312"/>
      <c r="I2148" s="312"/>
      <c r="J2148" s="312"/>
      <c r="K2148" s="211">
        <f t="shared" si="670"/>
        <v>1708604.78</v>
      </c>
      <c r="L2148" s="211">
        <v>0</v>
      </c>
      <c r="M2148" s="211">
        <v>0</v>
      </c>
      <c r="N2148" s="211">
        <v>0</v>
      </c>
      <c r="O2148" s="211">
        <f>IFERROR(
  IF(LOOKUP(2,1/($R$16:$R2148&lt;&gt;""),$R$16:$R2148)="12.2026",
    VLOOKUP(LOOKUP(2,1/($B$16:$B2148&lt;&gt;""),$B$16:$B2148), [1]Лист1!$C$12:$D$1205, 2, 0),
  IF(LOOKUP(2,1/($R$16:$R2148&lt;&gt;""),$R$16:$R2148)="12.2027",
    VLOOKUP(LOOKUP(2,1/($B$16:$B2148&lt;&gt;""),$B$16:$B2148), [1]Лист1!$C$1209:$D$2016, 2, 0),
  IF(LOOKUP(2,1/($R$16:$R2148&lt;&gt;""),$R$16:$R2148)="12.2028",
    VLOOKUP(LOOKUP(2,1/($B$16:$B2148&lt;&gt;""),$B$16:$B2148), [1]Лист1!$C$2020:$D$2907, 2, 0),
  ""))), "")</f>
        <v>1708604.78</v>
      </c>
      <c r="P2148" s="211">
        <f>K2148/H2147</f>
        <v>2011.8747851070343</v>
      </c>
      <c r="Q2148" s="237">
        <v>9673</v>
      </c>
      <c r="R2148" s="218" t="s">
        <v>563</v>
      </c>
      <c r="S2148" s="38"/>
      <c r="T2148" s="20"/>
      <c r="U2148" s="20"/>
    </row>
    <row r="2149" spans="1:21" s="21" customFormat="1" ht="30" customHeight="1" x14ac:dyDescent="0.25">
      <c r="A2149" s="212">
        <f>IF(B2149&lt;&gt;"",MAX(A$1:A2148)+1,"")</f>
        <v>1941</v>
      </c>
      <c r="B2149" s="223" t="s">
        <v>1453</v>
      </c>
      <c r="C2149" s="210">
        <v>1961</v>
      </c>
      <c r="D2149" s="212" t="s">
        <v>1844</v>
      </c>
      <c r="E2149" s="210" t="s">
        <v>18</v>
      </c>
      <c r="F2149" s="210">
        <v>4</v>
      </c>
      <c r="G2149" s="210">
        <v>3</v>
      </c>
      <c r="H2149" s="211">
        <v>4166.03</v>
      </c>
      <c r="I2149" s="211">
        <v>85.5</v>
      </c>
      <c r="J2149" s="211">
        <v>1899.09</v>
      </c>
      <c r="K2149" s="211">
        <f t="shared" si="670"/>
        <v>137241.37</v>
      </c>
      <c r="L2149" s="211">
        <v>0</v>
      </c>
      <c r="M2149" s="211">
        <v>0</v>
      </c>
      <c r="N2149" s="211">
        <v>0</v>
      </c>
      <c r="O2149" s="211">
        <f>IFERROR(
  IF(LOOKUP(2,1/($R$16:$R2149&lt;&gt;""),$R$16:$R2149)="12.2026",
    VLOOKUP(LOOKUP(2,1/($B$16:$B2149&lt;&gt;""),$B$16:$B2149), [1]Лист1!$C$12:$D$1205, 2, 0),
  IF(LOOKUP(2,1/($R$16:$R2149&lt;&gt;""),$R$16:$R2149)="12.2027",
    VLOOKUP(LOOKUP(2,1/($B$16:$B2149&lt;&gt;""),$B$16:$B2149), [1]Лист1!$C$1209:$D$2016, 2, 0),
  IF(LOOKUP(2,1/($R$16:$R2149&lt;&gt;""),$R$16:$R2149)="12.2028",
    VLOOKUP(LOOKUP(2,1/($B$16:$B2149&lt;&gt;""),$B$16:$B2149), [1]Лист1!$C$2020:$D$2907, 2, 0),
  ""))), "")</f>
        <v>137241.37</v>
      </c>
      <c r="P2149" s="211">
        <f t="shared" ref="P2149:P2160" si="674">K2149/H2149</f>
        <v>32.94296248466766</v>
      </c>
      <c r="Q2149" s="211">
        <v>9673</v>
      </c>
      <c r="R2149" s="218" t="s">
        <v>564</v>
      </c>
      <c r="S2149" s="38"/>
      <c r="T2149" s="20"/>
      <c r="U2149" s="20"/>
    </row>
    <row r="2150" spans="1:21" s="21" customFormat="1" ht="30" customHeight="1" x14ac:dyDescent="0.25">
      <c r="A2150" s="212">
        <f>IF(B2150&lt;&gt;"",MAX(A$1:A2149)+1,"")</f>
        <v>1942</v>
      </c>
      <c r="B2150" s="223" t="s">
        <v>1454</v>
      </c>
      <c r="C2150" s="210">
        <v>1961</v>
      </c>
      <c r="D2150" s="212" t="s">
        <v>1844</v>
      </c>
      <c r="E2150" s="210" t="s">
        <v>18</v>
      </c>
      <c r="F2150" s="210">
        <v>4</v>
      </c>
      <c r="G2150" s="210">
        <v>3</v>
      </c>
      <c r="H2150" s="211">
        <v>4290.05</v>
      </c>
      <c r="I2150" s="211">
        <v>0</v>
      </c>
      <c r="J2150" s="211">
        <v>2062.4299999999998</v>
      </c>
      <c r="K2150" s="211">
        <f t="shared" si="670"/>
        <v>140439.12</v>
      </c>
      <c r="L2150" s="211">
        <v>0</v>
      </c>
      <c r="M2150" s="211">
        <v>0</v>
      </c>
      <c r="N2150" s="211">
        <v>0</v>
      </c>
      <c r="O2150" s="211">
        <f>IFERROR(
  IF(LOOKUP(2,1/($R$16:$R2150&lt;&gt;""),$R$16:$R2150)="12.2026",
    VLOOKUP(LOOKUP(2,1/($B$16:$B2150&lt;&gt;""),$B$16:$B2150), [1]Лист1!$C$12:$D$1205, 2, 0),
  IF(LOOKUP(2,1/($R$16:$R2150&lt;&gt;""),$R$16:$R2150)="12.2027",
    VLOOKUP(LOOKUP(2,1/($B$16:$B2150&lt;&gt;""),$B$16:$B2150), [1]Лист1!$C$1209:$D$2016, 2, 0),
  IF(LOOKUP(2,1/($R$16:$R2150&lt;&gt;""),$R$16:$R2150)="12.2028",
    VLOOKUP(LOOKUP(2,1/($B$16:$B2150&lt;&gt;""),$B$16:$B2150), [1]Лист1!$C$2020:$D$2907, 2, 0),
  ""))), "")</f>
        <v>140439.12</v>
      </c>
      <c r="P2150" s="211">
        <f t="shared" si="674"/>
        <v>32.736010069812707</v>
      </c>
      <c r="Q2150" s="211">
        <v>9673</v>
      </c>
      <c r="R2150" s="218" t="s">
        <v>564</v>
      </c>
      <c r="S2150" s="38"/>
      <c r="T2150" s="20"/>
      <c r="U2150" s="20"/>
    </row>
    <row r="2151" spans="1:21" ht="30" customHeight="1" x14ac:dyDescent="0.25">
      <c r="A2151" s="212">
        <f>IF(B2151&lt;&gt;"",MAX(A$1:A2150)+1,"")</f>
        <v>1943</v>
      </c>
      <c r="B2151" s="58" t="s">
        <v>1600</v>
      </c>
      <c r="C2151" s="210">
        <v>1971</v>
      </c>
      <c r="D2151" s="212" t="s">
        <v>1844</v>
      </c>
      <c r="E2151" s="210" t="s">
        <v>16</v>
      </c>
      <c r="F2151" s="210">
        <v>5</v>
      </c>
      <c r="G2151" s="210">
        <v>4</v>
      </c>
      <c r="H2151" s="211">
        <v>4432.34</v>
      </c>
      <c r="I2151" s="211">
        <v>0</v>
      </c>
      <c r="J2151" s="211">
        <v>3152.1</v>
      </c>
      <c r="K2151" s="211">
        <f t="shared" si="670"/>
        <v>30836676.300000001</v>
      </c>
      <c r="L2151" s="211">
        <v>0</v>
      </c>
      <c r="M2151" s="211">
        <v>0</v>
      </c>
      <c r="N2151" s="211">
        <v>0</v>
      </c>
      <c r="O2151" s="211">
        <f>IFERROR(
  IF(LOOKUP(2,1/($R$16:$R2151&lt;&gt;""),$R$16:$R2151)="12.2026",
    VLOOKUP(LOOKUP(2,1/($B$16:$B2151&lt;&gt;""),$B$16:$B2151), [1]Лист1!$C$12:$D$1205, 2, 0),
  IF(LOOKUP(2,1/($R$16:$R2151&lt;&gt;""),$R$16:$R2151)="12.2027",
    VLOOKUP(LOOKUP(2,1/($B$16:$B2151&lt;&gt;""),$B$16:$B2151), [1]Лист1!$C$1209:$D$2016, 2, 0),
  IF(LOOKUP(2,1/($R$16:$R2151&lt;&gt;""),$R$16:$R2151)="12.2028",
    VLOOKUP(LOOKUP(2,1/($B$16:$B2151&lt;&gt;""),$B$16:$B2151), [1]Лист1!$C$2020:$D$2907, 2, 0),
  ""))), "")</f>
        <v>30836676.300000001</v>
      </c>
      <c r="P2151" s="211">
        <f t="shared" si="674"/>
        <v>6957.2001019777363</v>
      </c>
      <c r="Q2151" s="211">
        <v>9673</v>
      </c>
      <c r="R2151" s="218" t="s">
        <v>563</v>
      </c>
      <c r="S2151" s="49"/>
      <c r="T2151" s="49"/>
      <c r="U2151" s="49"/>
    </row>
    <row r="2152" spans="1:21" s="21" customFormat="1" ht="30" customHeight="1" x14ac:dyDescent="0.25">
      <c r="A2152" s="212">
        <f>IF(B2152&lt;&gt;"",MAX(A$1:A2151)+1,"")</f>
        <v>1944</v>
      </c>
      <c r="B2152" s="58" t="s">
        <v>1601</v>
      </c>
      <c r="C2152" s="210">
        <v>1970</v>
      </c>
      <c r="D2152" s="212" t="s">
        <v>1844</v>
      </c>
      <c r="E2152" s="210" t="s">
        <v>16</v>
      </c>
      <c r="F2152" s="210">
        <v>5</v>
      </c>
      <c r="G2152" s="210">
        <v>2</v>
      </c>
      <c r="H2152" s="211">
        <v>2365.36</v>
      </c>
      <c r="I2152" s="211">
        <v>89.7</v>
      </c>
      <c r="J2152" s="211">
        <v>1730.9</v>
      </c>
      <c r="K2152" s="211">
        <f t="shared" si="670"/>
        <v>17485925.200000003</v>
      </c>
      <c r="L2152" s="211">
        <v>0</v>
      </c>
      <c r="M2152" s="211">
        <v>0</v>
      </c>
      <c r="N2152" s="211">
        <v>0</v>
      </c>
      <c r="O2152" s="211">
        <f>IFERROR(
  IF(LOOKUP(2,1/($R$16:$R2152&lt;&gt;""),$R$16:$R2152)="12.2026",
    VLOOKUP(LOOKUP(2,1/($B$16:$B2152&lt;&gt;""),$B$16:$B2152), [1]Лист1!$C$12:$D$1205, 2, 0),
  IF(LOOKUP(2,1/($R$16:$R2152&lt;&gt;""),$R$16:$R2152)="12.2027",
    VLOOKUP(LOOKUP(2,1/($B$16:$B2152&lt;&gt;""),$B$16:$B2152), [1]Лист1!$C$1209:$D$2016, 2, 0),
  IF(LOOKUP(2,1/($R$16:$R2152&lt;&gt;""),$R$16:$R2152)="12.2028",
    VLOOKUP(LOOKUP(2,1/($B$16:$B2152&lt;&gt;""),$B$16:$B2152), [1]Лист1!$C$2020:$D$2907, 2, 0),
  ""))), "")</f>
        <v>17485925.200000003</v>
      </c>
      <c r="P2152" s="211">
        <f t="shared" si="674"/>
        <v>7392.5005918760789</v>
      </c>
      <c r="Q2152" s="211">
        <v>9673</v>
      </c>
      <c r="R2152" s="218" t="s">
        <v>563</v>
      </c>
      <c r="S2152" s="38"/>
      <c r="T2152" s="20"/>
      <c r="U2152" s="20"/>
    </row>
    <row r="2153" spans="1:21" s="21" customFormat="1" ht="30" customHeight="1" x14ac:dyDescent="0.25">
      <c r="A2153" s="212">
        <f>IF(B2153&lt;&gt;"",MAX(A$1:A2152)+1,"")</f>
        <v>1945</v>
      </c>
      <c r="B2153" s="58" t="s">
        <v>1602</v>
      </c>
      <c r="C2153" s="210">
        <v>1971</v>
      </c>
      <c r="D2153" s="212" t="s">
        <v>1844</v>
      </c>
      <c r="E2153" s="210" t="s">
        <v>16</v>
      </c>
      <c r="F2153" s="210">
        <v>5</v>
      </c>
      <c r="G2153" s="210">
        <v>6</v>
      </c>
      <c r="H2153" s="211">
        <v>6003.76</v>
      </c>
      <c r="I2153" s="211">
        <v>599.70000000000005</v>
      </c>
      <c r="J2153" s="211">
        <v>4192.3999999999996</v>
      </c>
      <c r="K2153" s="211">
        <f t="shared" si="670"/>
        <v>44284881.200000003</v>
      </c>
      <c r="L2153" s="211">
        <v>0</v>
      </c>
      <c r="M2153" s="211">
        <v>0</v>
      </c>
      <c r="N2153" s="211">
        <v>0</v>
      </c>
      <c r="O2153" s="211">
        <f>IFERROR(
  IF(LOOKUP(2,1/($R$16:$R2153&lt;&gt;""),$R$16:$R2153)="12.2026",
    VLOOKUP(LOOKUP(2,1/($B$16:$B2153&lt;&gt;""),$B$16:$B2153), [1]Лист1!$C$12:$D$1205, 2, 0),
  IF(LOOKUP(2,1/($R$16:$R2153&lt;&gt;""),$R$16:$R2153)="12.2027",
    VLOOKUP(LOOKUP(2,1/($B$16:$B2153&lt;&gt;""),$B$16:$B2153), [1]Лист1!$C$1209:$D$2016, 2, 0),
  IF(LOOKUP(2,1/($R$16:$R2153&lt;&gt;""),$R$16:$R2153)="12.2028",
    VLOOKUP(LOOKUP(2,1/($B$16:$B2153&lt;&gt;""),$B$16:$B2153), [1]Лист1!$C$2020:$D$2907, 2, 0),
  ""))), "")</f>
        <v>44284881.200000003</v>
      </c>
      <c r="P2153" s="211">
        <f t="shared" si="674"/>
        <v>7376.1911202313222</v>
      </c>
      <c r="Q2153" s="211">
        <v>9673</v>
      </c>
      <c r="R2153" s="218" t="s">
        <v>563</v>
      </c>
      <c r="S2153" s="38"/>
      <c r="T2153" s="20"/>
      <c r="U2153" s="20"/>
    </row>
    <row r="2154" spans="1:21" ht="30" customHeight="1" x14ac:dyDescent="0.25">
      <c r="A2154" s="212">
        <f>IF(B2154&lt;&gt;"",MAX(A$1:A2153)+1,"")</f>
        <v>1946</v>
      </c>
      <c r="B2154" s="223" t="s">
        <v>1283</v>
      </c>
      <c r="C2154" s="210">
        <v>1959</v>
      </c>
      <c r="D2154" s="212" t="s">
        <v>1844</v>
      </c>
      <c r="E2154" s="210" t="s">
        <v>16</v>
      </c>
      <c r="F2154" s="210">
        <v>2</v>
      </c>
      <c r="G2154" s="210">
        <v>2</v>
      </c>
      <c r="H2154" s="211">
        <v>643.20000000000005</v>
      </c>
      <c r="I2154" s="211">
        <v>0</v>
      </c>
      <c r="J2154" s="211">
        <v>403.4</v>
      </c>
      <c r="K2154" s="211">
        <f t="shared" si="670"/>
        <v>17148.29</v>
      </c>
      <c r="L2154" s="211">
        <v>0</v>
      </c>
      <c r="M2154" s="211">
        <v>0</v>
      </c>
      <c r="N2154" s="211">
        <v>0</v>
      </c>
      <c r="O2154" s="211">
        <f>IFERROR(
  IF(LOOKUP(2,1/($R$16:$R2154&lt;&gt;""),$R$16:$R2154)="12.2026",
    VLOOKUP(LOOKUP(2,1/($B$16:$B2154&lt;&gt;""),$B$16:$B2154), [1]Лист1!$C$12:$D$1205, 2, 0),
  IF(LOOKUP(2,1/($R$16:$R2154&lt;&gt;""),$R$16:$R2154)="12.2027",
    VLOOKUP(LOOKUP(2,1/($B$16:$B2154&lt;&gt;""),$B$16:$B2154), [1]Лист1!$C$1209:$D$2016, 2, 0),
  IF(LOOKUP(2,1/($R$16:$R2154&lt;&gt;""),$R$16:$R2154)="12.2028",
    VLOOKUP(LOOKUP(2,1/($B$16:$B2154&lt;&gt;""),$B$16:$B2154), [1]Лист1!$C$2020:$D$2907, 2, 0),
  ""))), "")</f>
        <v>17148.29</v>
      </c>
      <c r="P2154" s="211">
        <f t="shared" si="674"/>
        <v>26.660898631840794</v>
      </c>
      <c r="Q2154" s="211">
        <v>9673</v>
      </c>
      <c r="R2154" s="218" t="s">
        <v>565</v>
      </c>
    </row>
    <row r="2155" spans="1:21" s="21" customFormat="1" ht="30" customHeight="1" x14ac:dyDescent="0.25">
      <c r="A2155" s="212">
        <f>IF(B2155&lt;&gt;"",MAX(A$1:A2154)+1,"")</f>
        <v>1947</v>
      </c>
      <c r="B2155" s="223" t="s">
        <v>494</v>
      </c>
      <c r="C2155" s="210">
        <v>1959</v>
      </c>
      <c r="D2155" s="212" t="s">
        <v>1844</v>
      </c>
      <c r="E2155" s="210" t="s">
        <v>16</v>
      </c>
      <c r="F2155" s="210">
        <v>2</v>
      </c>
      <c r="G2155" s="210">
        <v>1</v>
      </c>
      <c r="H2155" s="211">
        <v>1413.7</v>
      </c>
      <c r="I2155" s="211">
        <v>0</v>
      </c>
      <c r="J2155" s="211">
        <v>573.6</v>
      </c>
      <c r="K2155" s="211">
        <f t="shared" si="670"/>
        <v>8699236.8000000007</v>
      </c>
      <c r="L2155" s="211">
        <v>0</v>
      </c>
      <c r="M2155" s="211">
        <v>0</v>
      </c>
      <c r="N2155" s="211">
        <v>0</v>
      </c>
      <c r="O2155" s="211">
        <f>IFERROR(
  IF(LOOKUP(2,1/($R$16:$R2155&lt;&gt;""),$R$16:$R2155)="12.2026",
    VLOOKUP(LOOKUP(2,1/($B$16:$B2155&lt;&gt;""),$B$16:$B2155), [1]Лист1!$C$12:$D$1205, 2, 0),
  IF(LOOKUP(2,1/($R$16:$R2155&lt;&gt;""),$R$16:$R2155)="12.2027",
    VLOOKUP(LOOKUP(2,1/($B$16:$B2155&lt;&gt;""),$B$16:$B2155), [1]Лист1!$C$1209:$D$2016, 2, 0),
  IF(LOOKUP(2,1/($R$16:$R2155&lt;&gt;""),$R$16:$R2155)="12.2028",
    VLOOKUP(LOOKUP(2,1/($B$16:$B2155&lt;&gt;""),$B$16:$B2155), [1]Лист1!$C$2020:$D$2907, 2, 0),
  ""))), "")</f>
        <v>8699236.8000000007</v>
      </c>
      <c r="P2155" s="211">
        <f t="shared" si="674"/>
        <v>6153.523944259744</v>
      </c>
      <c r="Q2155" s="211">
        <v>9673</v>
      </c>
      <c r="R2155" s="218" t="s">
        <v>564</v>
      </c>
      <c r="S2155" s="38"/>
      <c r="T2155" s="20"/>
      <c r="U2155" s="20"/>
    </row>
    <row r="2156" spans="1:21" ht="30" customHeight="1" x14ac:dyDescent="0.25">
      <c r="A2156" s="212">
        <f>IF(B2156&lt;&gt;"",MAX(A$1:A2155)+1,"")</f>
        <v>1948</v>
      </c>
      <c r="B2156" s="223" t="s">
        <v>322</v>
      </c>
      <c r="C2156" s="210">
        <v>1946</v>
      </c>
      <c r="D2156" s="212" t="s">
        <v>1844</v>
      </c>
      <c r="E2156" s="210" t="s">
        <v>16</v>
      </c>
      <c r="F2156" s="210">
        <v>2</v>
      </c>
      <c r="G2156" s="210">
        <v>1</v>
      </c>
      <c r="H2156" s="211">
        <v>546.1</v>
      </c>
      <c r="I2156" s="211">
        <v>0</v>
      </c>
      <c r="J2156" s="211">
        <v>206.3</v>
      </c>
      <c r="K2156" s="211">
        <f t="shared" si="670"/>
        <v>2447896.94</v>
      </c>
      <c r="L2156" s="211">
        <v>0</v>
      </c>
      <c r="M2156" s="211">
        <v>0</v>
      </c>
      <c r="N2156" s="211">
        <v>0</v>
      </c>
      <c r="O2156" s="211">
        <f>IFERROR(
  IF(LOOKUP(2,1/($R$16:$R2156&lt;&gt;""),$R$16:$R2156)="12.2026",
    VLOOKUP(LOOKUP(2,1/($B$16:$B2156&lt;&gt;""),$B$16:$B2156), [1]Лист1!$C$12:$D$1205, 2, 0),
  IF(LOOKUP(2,1/($R$16:$R2156&lt;&gt;""),$R$16:$R2156)="12.2027",
    VLOOKUP(LOOKUP(2,1/($B$16:$B2156&lt;&gt;""),$B$16:$B2156), [1]Лист1!$C$1209:$D$2016, 2, 0),
  IF(LOOKUP(2,1/($R$16:$R2156&lt;&gt;""),$R$16:$R2156)="12.2028",
    VLOOKUP(LOOKUP(2,1/($B$16:$B2156&lt;&gt;""),$B$16:$B2156), [1]Лист1!$C$2020:$D$2907, 2, 0),
  ""))), "")</f>
        <v>2447896.94</v>
      </c>
      <c r="P2156" s="211">
        <f t="shared" si="674"/>
        <v>4482.5067570042111</v>
      </c>
      <c r="Q2156" s="211">
        <v>9673</v>
      </c>
      <c r="R2156" s="218" t="s">
        <v>565</v>
      </c>
      <c r="S2156" s="49"/>
      <c r="T2156" s="49"/>
      <c r="U2156" s="49"/>
    </row>
    <row r="2157" spans="1:21" s="21" customFormat="1" ht="30" customHeight="1" x14ac:dyDescent="0.25">
      <c r="A2157" s="212">
        <f>IF(B2157&lt;&gt;"",MAX(A$1:A2156)+1,"")</f>
        <v>1949</v>
      </c>
      <c r="B2157" s="223" t="s">
        <v>1284</v>
      </c>
      <c r="C2157" s="210">
        <v>1959</v>
      </c>
      <c r="D2157" s="212" t="s">
        <v>1844</v>
      </c>
      <c r="E2157" s="210" t="s">
        <v>16</v>
      </c>
      <c r="F2157" s="210">
        <v>2</v>
      </c>
      <c r="G2157" s="210">
        <v>2</v>
      </c>
      <c r="H2157" s="211">
        <v>496.4</v>
      </c>
      <c r="I2157" s="211">
        <v>0</v>
      </c>
      <c r="J2157" s="211">
        <v>274.39999999999998</v>
      </c>
      <c r="K2157" s="211">
        <f t="shared" si="670"/>
        <v>13657.57</v>
      </c>
      <c r="L2157" s="211">
        <v>0</v>
      </c>
      <c r="M2157" s="211">
        <v>0</v>
      </c>
      <c r="N2157" s="211">
        <v>0</v>
      </c>
      <c r="O2157" s="211">
        <f>IFERROR(
  IF(LOOKUP(2,1/($R$16:$R2157&lt;&gt;""),$R$16:$R2157)="12.2026",
    VLOOKUP(LOOKUP(2,1/($B$16:$B2157&lt;&gt;""),$B$16:$B2157), [1]Лист1!$C$12:$D$1205, 2, 0),
  IF(LOOKUP(2,1/($R$16:$R2157&lt;&gt;""),$R$16:$R2157)="12.2027",
    VLOOKUP(LOOKUP(2,1/($B$16:$B2157&lt;&gt;""),$B$16:$B2157), [1]Лист1!$C$1209:$D$2016, 2, 0),
  IF(LOOKUP(2,1/($R$16:$R2157&lt;&gt;""),$R$16:$R2157)="12.2028",
    VLOOKUP(LOOKUP(2,1/($B$16:$B2157&lt;&gt;""),$B$16:$B2157), [1]Лист1!$C$2020:$D$2907, 2, 0),
  ""))), "")</f>
        <v>13657.57</v>
      </c>
      <c r="P2157" s="211">
        <f t="shared" si="674"/>
        <v>27.513235294117649</v>
      </c>
      <c r="Q2157" s="211">
        <v>9673</v>
      </c>
      <c r="R2157" s="218" t="s">
        <v>565</v>
      </c>
      <c r="S2157" s="38"/>
      <c r="T2157" s="20"/>
      <c r="U2157" s="20"/>
    </row>
    <row r="2158" spans="1:21" ht="30" customHeight="1" x14ac:dyDescent="0.25">
      <c r="A2158" s="212">
        <f>IF(B2158&lt;&gt;"",MAX(A$1:A2157)+1,"")</f>
        <v>1950</v>
      </c>
      <c r="B2158" s="223" t="s">
        <v>1455</v>
      </c>
      <c r="C2158" s="210">
        <v>1961</v>
      </c>
      <c r="D2158" s="212" t="s">
        <v>1844</v>
      </c>
      <c r="E2158" s="210" t="s">
        <v>16</v>
      </c>
      <c r="F2158" s="210">
        <v>2</v>
      </c>
      <c r="G2158" s="210">
        <v>2</v>
      </c>
      <c r="H2158" s="211">
        <v>1569.82</v>
      </c>
      <c r="I2158" s="211">
        <v>0</v>
      </c>
      <c r="J2158" s="211">
        <v>702.09</v>
      </c>
      <c r="K2158" s="211">
        <f t="shared" si="670"/>
        <v>84792.27</v>
      </c>
      <c r="L2158" s="211">
        <v>0</v>
      </c>
      <c r="M2158" s="211">
        <v>0</v>
      </c>
      <c r="N2158" s="211">
        <v>0</v>
      </c>
      <c r="O2158" s="211">
        <f>IFERROR(
  IF(LOOKUP(2,1/($R$16:$R2158&lt;&gt;""),$R$16:$R2158)="12.2026",
    VLOOKUP(LOOKUP(2,1/($B$16:$B2158&lt;&gt;""),$B$16:$B2158), [1]Лист1!$C$12:$D$1205, 2, 0),
  IF(LOOKUP(2,1/($R$16:$R2158&lt;&gt;""),$R$16:$R2158)="12.2027",
    VLOOKUP(LOOKUP(2,1/($B$16:$B2158&lt;&gt;""),$B$16:$B2158), [1]Лист1!$C$1209:$D$2016, 2, 0),
  IF(LOOKUP(2,1/($R$16:$R2158&lt;&gt;""),$R$16:$R2158)="12.2028",
    VLOOKUP(LOOKUP(2,1/($B$16:$B2158&lt;&gt;""),$B$16:$B2158), [1]Лист1!$C$2020:$D$2907, 2, 0),
  ""))), "")</f>
        <v>84792.27</v>
      </c>
      <c r="P2158" s="211">
        <f t="shared" si="674"/>
        <v>54.014007975436677</v>
      </c>
      <c r="Q2158" s="211">
        <v>9673</v>
      </c>
      <c r="R2158" s="218" t="s">
        <v>564</v>
      </c>
    </row>
    <row r="2159" spans="1:21" s="21" customFormat="1" ht="30" customHeight="1" x14ac:dyDescent="0.25">
      <c r="A2159" s="212">
        <f>IF(B2159&lt;&gt;"",MAX(A$1:A2158)+1,"")</f>
        <v>1951</v>
      </c>
      <c r="B2159" s="223" t="s">
        <v>1285</v>
      </c>
      <c r="C2159" s="210">
        <v>1958</v>
      </c>
      <c r="D2159" s="212" t="s">
        <v>1844</v>
      </c>
      <c r="E2159" s="210" t="s">
        <v>16</v>
      </c>
      <c r="F2159" s="210">
        <v>2</v>
      </c>
      <c r="G2159" s="210">
        <v>1</v>
      </c>
      <c r="H2159" s="211">
        <v>543.9</v>
      </c>
      <c r="I2159" s="211">
        <v>0</v>
      </c>
      <c r="J2159" s="211">
        <v>304.39999999999998</v>
      </c>
      <c r="K2159" s="211">
        <f t="shared" si="670"/>
        <v>14884.5</v>
      </c>
      <c r="L2159" s="211">
        <v>0</v>
      </c>
      <c r="M2159" s="211">
        <v>0</v>
      </c>
      <c r="N2159" s="211">
        <v>0</v>
      </c>
      <c r="O2159" s="211">
        <f>IFERROR(
  IF(LOOKUP(2,1/($R$16:$R2159&lt;&gt;""),$R$16:$R2159)="12.2026",
    VLOOKUP(LOOKUP(2,1/($B$16:$B2159&lt;&gt;""),$B$16:$B2159), [1]Лист1!$C$12:$D$1205, 2, 0),
  IF(LOOKUP(2,1/($R$16:$R2159&lt;&gt;""),$R$16:$R2159)="12.2027",
    VLOOKUP(LOOKUP(2,1/($B$16:$B2159&lt;&gt;""),$B$16:$B2159), [1]Лист1!$C$1209:$D$2016, 2, 0),
  IF(LOOKUP(2,1/($R$16:$R2159&lt;&gt;""),$R$16:$R2159)="12.2028",
    VLOOKUP(LOOKUP(2,1/($B$16:$B2159&lt;&gt;""),$B$16:$B2159), [1]Лист1!$C$2020:$D$2907, 2, 0),
  ""))), "")</f>
        <v>14884.5</v>
      </c>
      <c r="P2159" s="211">
        <f t="shared" si="674"/>
        <v>27.366243794815226</v>
      </c>
      <c r="Q2159" s="211">
        <v>9673</v>
      </c>
      <c r="R2159" s="218" t="s">
        <v>565</v>
      </c>
      <c r="S2159" s="38"/>
      <c r="T2159" s="20"/>
      <c r="U2159" s="20"/>
    </row>
    <row r="2160" spans="1:21" s="21" customFormat="1" ht="30" customHeight="1" x14ac:dyDescent="0.25">
      <c r="A2160" s="212">
        <f>IF(B2160&lt;&gt;"",MAX(A$1:A2159)+1,"")</f>
        <v>1952</v>
      </c>
      <c r="B2160" s="223" t="s">
        <v>1603</v>
      </c>
      <c r="C2160" s="210">
        <v>1970</v>
      </c>
      <c r="D2160" s="212" t="s">
        <v>1844</v>
      </c>
      <c r="E2160" s="210" t="s">
        <v>16</v>
      </c>
      <c r="F2160" s="210">
        <v>5</v>
      </c>
      <c r="G2160" s="210">
        <v>4</v>
      </c>
      <c r="H2160" s="211">
        <v>3993.34</v>
      </c>
      <c r="I2160" s="211">
        <v>492.2</v>
      </c>
      <c r="J2160" s="211">
        <v>2540.91</v>
      </c>
      <c r="K2160" s="211">
        <f t="shared" si="670"/>
        <v>28502363.300000001</v>
      </c>
      <c r="L2160" s="211">
        <v>0</v>
      </c>
      <c r="M2160" s="211">
        <v>0</v>
      </c>
      <c r="N2160" s="211">
        <v>0</v>
      </c>
      <c r="O2160" s="211">
        <f>IFERROR(
  IF(LOOKUP(2,1/($R$16:$R2160&lt;&gt;""),$R$16:$R2160)="12.2026",
    VLOOKUP(LOOKUP(2,1/($B$16:$B2160&lt;&gt;""),$B$16:$B2160), [1]Лист1!$C$12:$D$1205, 2, 0),
  IF(LOOKUP(2,1/($R$16:$R2160&lt;&gt;""),$R$16:$R2160)="12.2027",
    VLOOKUP(LOOKUP(2,1/($B$16:$B2160&lt;&gt;""),$B$16:$B2160), [1]Лист1!$C$1209:$D$2016, 2, 0),
  IF(LOOKUP(2,1/($R$16:$R2160&lt;&gt;""),$R$16:$R2160)="12.2028",
    VLOOKUP(LOOKUP(2,1/($B$16:$B2160&lt;&gt;""),$B$16:$B2160), [1]Лист1!$C$2020:$D$2907, 2, 0),
  ""))), "")</f>
        <v>28502363.300000001</v>
      </c>
      <c r="P2160" s="211">
        <f t="shared" si="674"/>
        <v>7137.474720409482</v>
      </c>
      <c r="Q2160" s="211">
        <v>9673</v>
      </c>
      <c r="R2160" s="218" t="s">
        <v>563</v>
      </c>
      <c r="S2160" s="38"/>
      <c r="T2160" s="20"/>
      <c r="U2160" s="20"/>
    </row>
    <row r="2161" spans="1:21" s="21" customFormat="1" ht="30" customHeight="1" x14ac:dyDescent="0.25">
      <c r="A2161" s="309">
        <f>IF(B2161&lt;&gt;"",MAX(A$1:A2160)+1,"")</f>
        <v>1953</v>
      </c>
      <c r="B2161" s="317" t="s">
        <v>323</v>
      </c>
      <c r="C2161" s="307">
        <v>1967</v>
      </c>
      <c r="D2161" s="309" t="s">
        <v>1844</v>
      </c>
      <c r="E2161" s="307" t="s">
        <v>18</v>
      </c>
      <c r="F2161" s="307">
        <v>5</v>
      </c>
      <c r="G2161" s="307">
        <v>6</v>
      </c>
      <c r="H2161" s="311">
        <v>6009.1</v>
      </c>
      <c r="I2161" s="311">
        <v>137.5</v>
      </c>
      <c r="J2161" s="311">
        <v>4340.8</v>
      </c>
      <c r="K2161" s="211">
        <f t="shared" ref="K2161:K2165" si="675">SUM(L2161:O2161)</f>
        <v>24935744.829999998</v>
      </c>
      <c r="L2161" s="211">
        <v>0</v>
      </c>
      <c r="M2161" s="211">
        <v>0</v>
      </c>
      <c r="N2161" s="211">
        <v>0</v>
      </c>
      <c r="O2161" s="211">
        <f>IFERROR(
  IF(LOOKUP(2,1/($R$16:$R2161&lt;&gt;""),$R$16:$R2161)="12.2026",
    VLOOKUP(LOOKUP(2,1/($B$16:$B2161&lt;&gt;""),$B$16:$B2161), [1]Лист1!$C$12:$D$1205, 2, 0),
  IF(LOOKUP(2,1/($R$16:$R2161&lt;&gt;""),$R$16:$R2161)="12.2027",
    VLOOKUP(LOOKUP(2,1/($B$16:$B2161&lt;&gt;""),$B$16:$B2161), [1]Лист1!$C$1209:$D$2016, 2, 0),
  IF(LOOKUP(2,1/($R$16:$R2161&lt;&gt;""),$R$16:$R2161)="12.2028",
    VLOOKUP(LOOKUP(2,1/($B$16:$B2161&lt;&gt;""),$B$16:$B2161), [1]Лист1!$C$2020:$D$2907, 2, 0),
  ""))), "")</f>
        <v>24935744.829999998</v>
      </c>
      <c r="P2161" s="211">
        <f t="shared" ref="P2161:P2164" si="676">K2161/H2161</f>
        <v>4149.6638148807633</v>
      </c>
      <c r="Q2161" s="211">
        <v>9673</v>
      </c>
      <c r="R2161" s="218" t="s">
        <v>565</v>
      </c>
      <c r="S2161" s="38"/>
      <c r="T2161" s="20"/>
      <c r="U2161" s="20"/>
    </row>
    <row r="2162" spans="1:21" s="21" customFormat="1" ht="30" customHeight="1" x14ac:dyDescent="0.25">
      <c r="A2162" s="310"/>
      <c r="B2162" s="318"/>
      <c r="C2162" s="308"/>
      <c r="D2162" s="310"/>
      <c r="E2162" s="308"/>
      <c r="F2162" s="308"/>
      <c r="G2162" s="308"/>
      <c r="H2162" s="312"/>
      <c r="I2162" s="312"/>
      <c r="J2162" s="312"/>
      <c r="K2162" s="211">
        <f t="shared" si="675"/>
        <v>11339273</v>
      </c>
      <c r="L2162" s="211">
        <v>0</v>
      </c>
      <c r="M2162" s="211">
        <v>0</v>
      </c>
      <c r="N2162" s="211">
        <v>0</v>
      </c>
      <c r="O2162" s="211">
        <f>IFERROR(
  IF(LOOKUP(2,1/($R$16:$R2162&lt;&gt;""),$R$16:$R2162)="12.2026",
    VLOOKUP(LOOKUP(2,1/($B$16:$B2162&lt;&gt;""),$B$16:$B2162), [1]Лист1!$C$12:$D$1205, 2, 0),
  IF(LOOKUP(2,1/($R$16:$R2162&lt;&gt;""),$R$16:$R2162)="12.2027",
    VLOOKUP(LOOKUP(2,1/($B$16:$B2162&lt;&gt;""),$B$16:$B2162), [1]Лист1!$C$1209:$D$2016, 2, 0),
  IF(LOOKUP(2,1/($R$16:$R2162&lt;&gt;""),$R$16:$R2162)="12.2028",
    VLOOKUP(LOOKUP(2,1/($B$16:$B2162&lt;&gt;""),$B$16:$B2162), [1]Лист1!$C$2020:$D$2907, 2, 0),
  ""))), "")</f>
        <v>11339273</v>
      </c>
      <c r="P2162" s="211">
        <f>K2162/H2161</f>
        <v>1887.0168577657219</v>
      </c>
      <c r="Q2162" s="237">
        <v>9673</v>
      </c>
      <c r="R2162" s="218" t="s">
        <v>563</v>
      </c>
      <c r="S2162" s="38"/>
      <c r="T2162" s="20"/>
      <c r="U2162" s="20"/>
    </row>
    <row r="2163" spans="1:21" s="21" customFormat="1" ht="30" customHeight="1" x14ac:dyDescent="0.25">
      <c r="A2163" s="212">
        <f>IF(B2163&lt;&gt;"",MAX(A$1:A2162)+1,"")</f>
        <v>1954</v>
      </c>
      <c r="B2163" s="223" t="s">
        <v>1459</v>
      </c>
      <c r="C2163" s="210">
        <v>1968</v>
      </c>
      <c r="D2163" s="212" t="s">
        <v>1844</v>
      </c>
      <c r="E2163" s="210" t="s">
        <v>16</v>
      </c>
      <c r="F2163" s="210">
        <v>5</v>
      </c>
      <c r="G2163" s="210">
        <v>4</v>
      </c>
      <c r="H2163" s="211">
        <v>4755.6000000000004</v>
      </c>
      <c r="I2163" s="211">
        <v>0</v>
      </c>
      <c r="J2163" s="211">
        <v>3634.55</v>
      </c>
      <c r="K2163" s="211">
        <f t="shared" si="675"/>
        <v>134925.9</v>
      </c>
      <c r="L2163" s="211">
        <v>0</v>
      </c>
      <c r="M2163" s="211">
        <v>0</v>
      </c>
      <c r="N2163" s="211">
        <v>0</v>
      </c>
      <c r="O2163" s="211">
        <f>IFERROR(
  IF(LOOKUP(2,1/($R$16:$R2163&lt;&gt;""),$R$16:$R2163)="12.2026",
    VLOOKUP(LOOKUP(2,1/($B$16:$B2163&lt;&gt;""),$B$16:$B2163), [1]Лист1!$C$12:$D$1205, 2, 0),
  IF(LOOKUP(2,1/($R$16:$R2163&lt;&gt;""),$R$16:$R2163)="12.2027",
    VLOOKUP(LOOKUP(2,1/($B$16:$B2163&lt;&gt;""),$B$16:$B2163), [1]Лист1!$C$1209:$D$2016, 2, 0),
  IF(LOOKUP(2,1/($R$16:$R2163&lt;&gt;""),$R$16:$R2163)="12.2028",
    VLOOKUP(LOOKUP(2,1/($B$16:$B2163&lt;&gt;""),$B$16:$B2163), [1]Лист1!$C$2020:$D$2907, 2, 0),
  ""))), "")</f>
        <v>134925.9</v>
      </c>
      <c r="P2163" s="211">
        <f t="shared" si="676"/>
        <v>28.372003532677262</v>
      </c>
      <c r="Q2163" s="211">
        <v>9673</v>
      </c>
      <c r="R2163" s="218" t="s">
        <v>564</v>
      </c>
      <c r="S2163" s="38"/>
      <c r="T2163" s="20"/>
      <c r="U2163" s="20"/>
    </row>
    <row r="2164" spans="1:21" ht="30" customHeight="1" x14ac:dyDescent="0.25">
      <c r="A2164" s="309">
        <f>IF(B2164&lt;&gt;"",MAX(A$1:A2163)+1,"")</f>
        <v>1955</v>
      </c>
      <c r="B2164" s="317" t="s">
        <v>324</v>
      </c>
      <c r="C2164" s="307">
        <v>1967</v>
      </c>
      <c r="D2164" s="309" t="s">
        <v>1844</v>
      </c>
      <c r="E2164" s="307" t="s">
        <v>18</v>
      </c>
      <c r="F2164" s="307">
        <v>5</v>
      </c>
      <c r="G2164" s="307">
        <v>4</v>
      </c>
      <c r="H2164" s="311">
        <v>4748.26</v>
      </c>
      <c r="I2164" s="311">
        <v>0</v>
      </c>
      <c r="J2164" s="311">
        <v>3592.86</v>
      </c>
      <c r="K2164" s="191">
        <f t="shared" si="675"/>
        <v>14149363.140000002</v>
      </c>
      <c r="L2164" s="191">
        <v>0</v>
      </c>
      <c r="M2164" s="191">
        <v>0</v>
      </c>
      <c r="N2164" s="191">
        <v>0</v>
      </c>
      <c r="O2164" s="211">
        <f>IFERROR(
  IF(LOOKUP(2,1/($R$16:$R2164&lt;&gt;""),$R$16:$R2164)="12.2026",
    VLOOKUP(LOOKUP(2,1/($B$16:$B2164&lt;&gt;""),$B$16:$B2164), [1]Лист1!$C$12:$D$1205, 2, 0),
  IF(LOOKUP(2,1/($R$16:$R2164&lt;&gt;""),$R$16:$R2164)="12.2027",
    VLOOKUP(LOOKUP(2,1/($B$16:$B2164&lt;&gt;""),$B$16:$B2164), [1]Лист1!$C$1209:$D$2016, 2, 0),
  IF(LOOKUP(2,1/($R$16:$R2164&lt;&gt;""),$R$16:$R2164)="12.2028",
    VLOOKUP(LOOKUP(2,1/($B$16:$B2164&lt;&gt;""),$B$16:$B2164), [1]Лист1!$C$2020:$D$2907, 2, 0),
  ""))), "")</f>
        <v>14149363.140000002</v>
      </c>
      <c r="P2164" s="191">
        <f t="shared" si="676"/>
        <v>2979.9048788398281</v>
      </c>
      <c r="Q2164" s="191">
        <v>9673</v>
      </c>
      <c r="R2164" s="101" t="s">
        <v>565</v>
      </c>
    </row>
    <row r="2165" spans="1:21" s="112" customFormat="1" ht="30" customHeight="1" x14ac:dyDescent="0.25">
      <c r="A2165" s="310"/>
      <c r="B2165" s="318"/>
      <c r="C2165" s="308"/>
      <c r="D2165" s="310"/>
      <c r="E2165" s="308"/>
      <c r="F2165" s="308"/>
      <c r="G2165" s="308"/>
      <c r="H2165" s="312"/>
      <c r="I2165" s="312"/>
      <c r="J2165" s="312"/>
      <c r="K2165" s="211">
        <f t="shared" si="675"/>
        <v>14157950</v>
      </c>
      <c r="L2165" s="211">
        <v>0</v>
      </c>
      <c r="M2165" s="211">
        <v>0</v>
      </c>
      <c r="N2165" s="211">
        <v>0</v>
      </c>
      <c r="O2165" s="211">
        <f>IFERROR(
  IF(LOOKUP(2,1/($R$16:$R2165&lt;&gt;""),$R$16:$R2165)="12.2026",
    VLOOKUP(LOOKUP(2,1/($B$16:$B2165&lt;&gt;""),$B$16:$B2165), [1]Лист1!$C$12:$D$1205, 2, 0),
  IF(LOOKUP(2,1/($R$16:$R2165&lt;&gt;""),$R$16:$R2165)="12.2027",
    VLOOKUP(LOOKUP(2,1/($B$16:$B2165&lt;&gt;""),$B$16:$B2165), [1]Лист1!$C$1209:$D$2016, 2, 0),
  IF(LOOKUP(2,1/($R$16:$R2165&lt;&gt;""),$R$16:$R2165)="12.2028",
    VLOOKUP(LOOKUP(2,1/($B$16:$B2165&lt;&gt;""),$B$16:$B2165), [1]Лист1!$C$2020:$D$2907, 2, 0),
  ""))), "")</f>
        <v>14157950</v>
      </c>
      <c r="P2165" s="211">
        <f>K2165/H2164</f>
        <v>2981.7133012935265</v>
      </c>
      <c r="Q2165" s="237">
        <v>9673</v>
      </c>
      <c r="R2165" s="218" t="s">
        <v>563</v>
      </c>
      <c r="S2165" s="141"/>
      <c r="T2165" s="111"/>
      <c r="U2165" s="111"/>
    </row>
    <row r="2166" spans="1:21" s="21" customFormat="1" ht="30" customHeight="1" x14ac:dyDescent="0.25">
      <c r="A2166" s="212">
        <f>IF(B2166&lt;&gt;"",MAX(A$1:A2165)+1,"")</f>
        <v>1956</v>
      </c>
      <c r="B2166" s="223" t="s">
        <v>1460</v>
      </c>
      <c r="C2166" s="210">
        <v>1967</v>
      </c>
      <c r="D2166" s="212" t="s">
        <v>1844</v>
      </c>
      <c r="E2166" s="210" t="s">
        <v>18</v>
      </c>
      <c r="F2166" s="210">
        <v>5</v>
      </c>
      <c r="G2166" s="210">
        <v>4</v>
      </c>
      <c r="H2166" s="211">
        <v>4754.24</v>
      </c>
      <c r="I2166" s="211">
        <v>0</v>
      </c>
      <c r="J2166" s="211">
        <v>3566.47</v>
      </c>
      <c r="K2166" s="211">
        <f t="shared" ref="K2166:K2205" si="677">SUM(L2166:O2166)</f>
        <v>9189950</v>
      </c>
      <c r="L2166" s="211">
        <v>0</v>
      </c>
      <c r="M2166" s="211">
        <v>0</v>
      </c>
      <c r="N2166" s="211">
        <v>0</v>
      </c>
      <c r="O2166" s="211">
        <f>IFERROR(
  IF(LOOKUP(2,1/($R$16:$R2166&lt;&gt;""),$R$16:$R2166)="12.2026",
    VLOOKUP(LOOKUP(2,1/($B$16:$B2166&lt;&gt;""),$B$16:$B2166), [1]Лист1!$C$12:$D$1205, 2, 0),
  IF(LOOKUP(2,1/($R$16:$R2166&lt;&gt;""),$R$16:$R2166)="12.2027",
    VLOOKUP(LOOKUP(2,1/($B$16:$B2166&lt;&gt;""),$B$16:$B2166), [1]Лист1!$C$1209:$D$2016, 2, 0),
  IF(LOOKUP(2,1/($R$16:$R2166&lt;&gt;""),$R$16:$R2166)="12.2028",
    VLOOKUP(LOOKUP(2,1/($B$16:$B2166&lt;&gt;""),$B$16:$B2166), [1]Лист1!$C$2020:$D$2907, 2, 0),
  ""))), "")</f>
        <v>9189950</v>
      </c>
      <c r="P2166" s="211">
        <f t="shared" ref="P2166:P2205" si="678">K2166/H2166</f>
        <v>1933.0008581813288</v>
      </c>
      <c r="Q2166" s="211">
        <v>9673</v>
      </c>
      <c r="R2166" s="218" t="s">
        <v>564</v>
      </c>
      <c r="S2166" s="38"/>
      <c r="T2166" s="20"/>
      <c r="U2166" s="20"/>
    </row>
    <row r="2167" spans="1:21" ht="30" customHeight="1" x14ac:dyDescent="0.25">
      <c r="A2167" s="212">
        <f>IF(B2167&lt;&gt;"",MAX(A$1:A2166)+1,"")</f>
        <v>1957</v>
      </c>
      <c r="B2167" s="223" t="s">
        <v>1461</v>
      </c>
      <c r="C2167" s="210">
        <v>1968</v>
      </c>
      <c r="D2167" s="212" t="s">
        <v>1844</v>
      </c>
      <c r="E2167" s="210" t="s">
        <v>18</v>
      </c>
      <c r="F2167" s="210">
        <v>5</v>
      </c>
      <c r="G2167" s="210">
        <v>6</v>
      </c>
      <c r="H2167" s="211">
        <v>5859.4</v>
      </c>
      <c r="I2167" s="211">
        <v>0</v>
      </c>
      <c r="J2167" s="211">
        <v>4468.5</v>
      </c>
      <c r="K2167" s="211">
        <f t="shared" si="677"/>
        <v>44257429</v>
      </c>
      <c r="L2167" s="211">
        <v>0</v>
      </c>
      <c r="M2167" s="211">
        <v>0</v>
      </c>
      <c r="N2167" s="211">
        <v>0</v>
      </c>
      <c r="O2167" s="211">
        <f>IFERROR(
  IF(LOOKUP(2,1/($R$16:$R2167&lt;&gt;""),$R$16:$R2167)="12.2026",
    VLOOKUP(LOOKUP(2,1/($B$16:$B2167&lt;&gt;""),$B$16:$B2167), [1]Лист1!$C$12:$D$1205, 2, 0),
  IF(LOOKUP(2,1/($R$16:$R2167&lt;&gt;""),$R$16:$R2167)="12.2027",
    VLOOKUP(LOOKUP(2,1/($B$16:$B2167&lt;&gt;""),$B$16:$B2167), [1]Лист1!$C$1209:$D$2016, 2, 0),
  IF(LOOKUP(2,1/($R$16:$R2167&lt;&gt;""),$R$16:$R2167)="12.2028",
    VLOOKUP(LOOKUP(2,1/($B$16:$B2167&lt;&gt;""),$B$16:$B2167), [1]Лист1!$C$2020:$D$2907, 2, 0),
  ""))), "")</f>
        <v>44257429</v>
      </c>
      <c r="P2167" s="211">
        <f t="shared" si="678"/>
        <v>7553.2356555278702</v>
      </c>
      <c r="Q2167" s="211">
        <v>9673</v>
      </c>
      <c r="R2167" s="218" t="s">
        <v>564</v>
      </c>
      <c r="S2167" s="49"/>
      <c r="T2167" s="49"/>
      <c r="U2167" s="49"/>
    </row>
    <row r="2168" spans="1:21" s="112" customFormat="1" ht="30" customHeight="1" x14ac:dyDescent="0.25">
      <c r="A2168" s="212">
        <f>IF(B2168&lt;&gt;"",MAX(A$1:A2167)+1,"")</f>
        <v>1958</v>
      </c>
      <c r="B2168" s="223" t="s">
        <v>1604</v>
      </c>
      <c r="C2168" s="210">
        <v>1969</v>
      </c>
      <c r="D2168" s="212" t="s">
        <v>1844</v>
      </c>
      <c r="E2168" s="210" t="s">
        <v>18</v>
      </c>
      <c r="F2168" s="210">
        <v>5</v>
      </c>
      <c r="G2168" s="210">
        <v>6</v>
      </c>
      <c r="H2168" s="211">
        <v>6068.7</v>
      </c>
      <c r="I2168" s="211">
        <v>72.900000000000006</v>
      </c>
      <c r="J2168" s="211">
        <v>3985.8</v>
      </c>
      <c r="K2168" s="211">
        <f t="shared" ref="K2168:K2173" si="679">SUM(L2168:O2168)</f>
        <v>44169118.5</v>
      </c>
      <c r="L2168" s="211">
        <v>0</v>
      </c>
      <c r="M2168" s="211">
        <v>0</v>
      </c>
      <c r="N2168" s="211">
        <v>0</v>
      </c>
      <c r="O2168" s="211">
        <f>IFERROR(
  IF(LOOKUP(2,1/($R$16:$R2168&lt;&gt;""),$R$16:$R2168)="12.2026",
    VLOOKUP(LOOKUP(2,1/($B$16:$B2168&lt;&gt;""),$B$16:$B2168), [1]Лист1!$C$12:$D$1205, 2, 0),
  IF(LOOKUP(2,1/($R$16:$R2168&lt;&gt;""),$R$16:$R2168)="12.2027",
    VLOOKUP(LOOKUP(2,1/($B$16:$B2168&lt;&gt;""),$B$16:$B2168), [1]Лист1!$C$1209:$D$2016, 2, 0),
  IF(LOOKUP(2,1/($R$16:$R2168&lt;&gt;""),$R$16:$R2168)="12.2028",
    VLOOKUP(LOOKUP(2,1/($B$16:$B2168&lt;&gt;""),$B$16:$B2168), [1]Лист1!$C$2020:$D$2907, 2, 0),
  ""))), "")</f>
        <v>44169118.5</v>
      </c>
      <c r="P2168" s="211">
        <f t="shared" si="678"/>
        <v>7278.184537050769</v>
      </c>
      <c r="Q2168" s="211">
        <v>9673</v>
      </c>
      <c r="R2168" s="218" t="s">
        <v>563</v>
      </c>
    </row>
    <row r="2169" spans="1:21" s="21" customFormat="1" ht="30" customHeight="1" x14ac:dyDescent="0.25">
      <c r="A2169" s="212">
        <f>IF(B2169&lt;&gt;"",MAX(A$1:A2168)+1,"")</f>
        <v>1959</v>
      </c>
      <c r="B2169" s="223" t="s">
        <v>1605</v>
      </c>
      <c r="C2169" s="210">
        <v>1970</v>
      </c>
      <c r="D2169" s="212" t="s">
        <v>1844</v>
      </c>
      <c r="E2169" s="210" t="s">
        <v>16</v>
      </c>
      <c r="F2169" s="210">
        <v>5</v>
      </c>
      <c r="G2169" s="210">
        <v>6</v>
      </c>
      <c r="H2169" s="211">
        <v>7600.1</v>
      </c>
      <c r="I2169" s="211">
        <v>2137.1</v>
      </c>
      <c r="J2169" s="211">
        <v>3830.35</v>
      </c>
      <c r="K2169" s="211">
        <f t="shared" si="679"/>
        <v>52303097.5</v>
      </c>
      <c r="L2169" s="211">
        <v>0</v>
      </c>
      <c r="M2169" s="211">
        <v>0</v>
      </c>
      <c r="N2169" s="211">
        <v>0</v>
      </c>
      <c r="O2169" s="211">
        <f>IFERROR(
  IF(LOOKUP(2,1/($R$16:$R2169&lt;&gt;""),$R$16:$R2169)="12.2026",
    VLOOKUP(LOOKUP(2,1/($B$16:$B2169&lt;&gt;""),$B$16:$B2169), [1]Лист1!$C$12:$D$1205, 2, 0),
  IF(LOOKUP(2,1/($R$16:$R2169&lt;&gt;""),$R$16:$R2169)="12.2027",
    VLOOKUP(LOOKUP(2,1/($B$16:$B2169&lt;&gt;""),$B$16:$B2169), [1]Лист1!$C$1209:$D$2016, 2, 0),
  IF(LOOKUP(2,1/($R$16:$R2169&lt;&gt;""),$R$16:$R2169)="12.2028",
    VLOOKUP(LOOKUP(2,1/($B$16:$B2169&lt;&gt;""),$B$16:$B2169), [1]Лист1!$C$2020:$D$2907, 2, 0),
  ""))), "")</f>
        <v>52303097.5</v>
      </c>
      <c r="P2169" s="211">
        <f t="shared" si="678"/>
        <v>6881.8959618952376</v>
      </c>
      <c r="Q2169" s="211">
        <v>9673</v>
      </c>
      <c r="R2169" s="218" t="s">
        <v>563</v>
      </c>
      <c r="S2169" s="38"/>
      <c r="T2169" s="20"/>
      <c r="U2169" s="20"/>
    </row>
    <row r="2170" spans="1:21" ht="30" customHeight="1" x14ac:dyDescent="0.25">
      <c r="A2170" s="212">
        <f>IF(B2170&lt;&gt;"",MAX(A$1:A2169)+1,"")</f>
        <v>1960</v>
      </c>
      <c r="B2170" s="223" t="s">
        <v>1456</v>
      </c>
      <c r="C2170" s="210">
        <v>1968</v>
      </c>
      <c r="D2170" s="212" t="s">
        <v>1844</v>
      </c>
      <c r="E2170" s="210" t="s">
        <v>16</v>
      </c>
      <c r="F2170" s="212">
        <v>5</v>
      </c>
      <c r="G2170" s="212">
        <v>4</v>
      </c>
      <c r="H2170" s="211">
        <v>2977.1</v>
      </c>
      <c r="I2170" s="211">
        <v>0</v>
      </c>
      <c r="J2170" s="211">
        <v>2679.6</v>
      </c>
      <c r="K2170" s="211">
        <f t="shared" si="679"/>
        <v>24178055.5</v>
      </c>
      <c r="L2170" s="211">
        <v>0</v>
      </c>
      <c r="M2170" s="211">
        <v>0</v>
      </c>
      <c r="N2170" s="211">
        <v>0</v>
      </c>
      <c r="O2170" s="211">
        <f>IFERROR(
  IF(LOOKUP(2,1/($R$16:$R2170&lt;&gt;""),$R$16:$R2170)="12.2026",
    VLOOKUP(LOOKUP(2,1/($B$16:$B2170&lt;&gt;""),$B$16:$B2170), [1]Лист1!$C$12:$D$1205, 2, 0),
  IF(LOOKUP(2,1/($R$16:$R2170&lt;&gt;""),$R$16:$R2170)="12.2027",
    VLOOKUP(LOOKUP(2,1/($B$16:$B2170&lt;&gt;""),$B$16:$B2170), [1]Лист1!$C$1209:$D$2016, 2, 0),
  IF(LOOKUP(2,1/($R$16:$R2170&lt;&gt;""),$R$16:$R2170)="12.2028",
    VLOOKUP(LOOKUP(2,1/($B$16:$B2170&lt;&gt;""),$B$16:$B2170), [1]Лист1!$C$2020:$D$2907, 2, 0),
  ""))), "")</f>
        <v>24178055.5</v>
      </c>
      <c r="P2170" s="211">
        <f t="shared" si="678"/>
        <v>8121.3447650398039</v>
      </c>
      <c r="Q2170" s="211">
        <v>9673</v>
      </c>
      <c r="R2170" s="218" t="s">
        <v>564</v>
      </c>
    </row>
    <row r="2171" spans="1:21" ht="30" customHeight="1" x14ac:dyDescent="0.25">
      <c r="A2171" s="212">
        <f>IF(B2171&lt;&gt;"",MAX(A$1:A2170)+1,"")</f>
        <v>1961</v>
      </c>
      <c r="B2171" s="223" t="s">
        <v>1457</v>
      </c>
      <c r="C2171" s="210">
        <v>1968</v>
      </c>
      <c r="D2171" s="212" t="s">
        <v>1844</v>
      </c>
      <c r="E2171" s="210" t="s">
        <v>16</v>
      </c>
      <c r="F2171" s="210">
        <v>5</v>
      </c>
      <c r="G2171" s="210">
        <v>4</v>
      </c>
      <c r="H2171" s="211">
        <v>3712.2</v>
      </c>
      <c r="I2171" s="211">
        <v>0</v>
      </c>
      <c r="J2171" s="211">
        <v>2659.3</v>
      </c>
      <c r="K2171" s="211">
        <f t="shared" si="679"/>
        <v>107941.81</v>
      </c>
      <c r="L2171" s="211">
        <v>0</v>
      </c>
      <c r="M2171" s="211">
        <v>0</v>
      </c>
      <c r="N2171" s="211">
        <v>0</v>
      </c>
      <c r="O2171" s="211">
        <f>IFERROR(
  IF(LOOKUP(2,1/($R$16:$R2171&lt;&gt;""),$R$16:$R2171)="12.2026",
    VLOOKUP(LOOKUP(2,1/($B$16:$B2171&lt;&gt;""),$B$16:$B2171), [1]Лист1!$C$12:$D$1205, 2, 0),
  IF(LOOKUP(2,1/($R$16:$R2171&lt;&gt;""),$R$16:$R2171)="12.2027",
    VLOOKUP(LOOKUP(2,1/($B$16:$B2171&lt;&gt;""),$B$16:$B2171), [1]Лист1!$C$1209:$D$2016, 2, 0),
  IF(LOOKUP(2,1/($R$16:$R2171&lt;&gt;""),$R$16:$R2171)="12.2028",
    VLOOKUP(LOOKUP(2,1/($B$16:$B2171&lt;&gt;""),$B$16:$B2171), [1]Лист1!$C$2020:$D$2907, 2, 0),
  ""))), "")</f>
        <v>107941.81</v>
      </c>
      <c r="P2171" s="211">
        <f t="shared" si="678"/>
        <v>29.07758472065083</v>
      </c>
      <c r="Q2171" s="211">
        <v>9673</v>
      </c>
      <c r="R2171" s="218" t="s">
        <v>564</v>
      </c>
      <c r="S2171" s="49"/>
      <c r="T2171" s="49"/>
      <c r="U2171" s="49"/>
    </row>
    <row r="2172" spans="1:21" ht="30" customHeight="1" x14ac:dyDescent="0.25">
      <c r="A2172" s="212">
        <f>IF(B2172&lt;&gt;"",MAX(A$1:A2171)+1,"")</f>
        <v>1962</v>
      </c>
      <c r="B2172" s="223" t="s">
        <v>1458</v>
      </c>
      <c r="C2172" s="210">
        <v>1968</v>
      </c>
      <c r="D2172" s="212" t="s">
        <v>1844</v>
      </c>
      <c r="E2172" s="210" t="s">
        <v>16</v>
      </c>
      <c r="F2172" s="210">
        <v>5</v>
      </c>
      <c r="G2172" s="210">
        <v>4</v>
      </c>
      <c r="H2172" s="211">
        <v>2962.8</v>
      </c>
      <c r="I2172" s="211">
        <v>0</v>
      </c>
      <c r="J2172" s="211">
        <v>2674.2</v>
      </c>
      <c r="K2172" s="211">
        <f t="shared" si="679"/>
        <v>24052153.800000001</v>
      </c>
      <c r="L2172" s="211">
        <v>0</v>
      </c>
      <c r="M2172" s="211">
        <v>0</v>
      </c>
      <c r="N2172" s="211">
        <v>0</v>
      </c>
      <c r="O2172" s="211">
        <f>IFERROR(
  IF(LOOKUP(2,1/($R$16:$R2172&lt;&gt;""),$R$16:$R2172)="12.2026",
    VLOOKUP(LOOKUP(2,1/($B$16:$B2172&lt;&gt;""),$B$16:$B2172), [1]Лист1!$C$12:$D$1205, 2, 0),
  IF(LOOKUP(2,1/($R$16:$R2172&lt;&gt;""),$R$16:$R2172)="12.2027",
    VLOOKUP(LOOKUP(2,1/($B$16:$B2172&lt;&gt;""),$B$16:$B2172), [1]Лист1!$C$1209:$D$2016, 2, 0),
  IF(LOOKUP(2,1/($R$16:$R2172&lt;&gt;""),$R$16:$R2172)="12.2028",
    VLOOKUP(LOOKUP(2,1/($B$16:$B2172&lt;&gt;""),$B$16:$B2172), [1]Лист1!$C$2020:$D$2907, 2, 0),
  ""))), "")</f>
        <v>24052153.800000001</v>
      </c>
      <c r="P2172" s="211">
        <f t="shared" si="678"/>
        <v>8118.0484001620089</v>
      </c>
      <c r="Q2172" s="211">
        <v>9673</v>
      </c>
      <c r="R2172" s="218" t="s">
        <v>564</v>
      </c>
      <c r="S2172" s="48"/>
    </row>
    <row r="2173" spans="1:21" ht="30" customHeight="1" x14ac:dyDescent="0.25">
      <c r="A2173" s="212">
        <f>IF(B2173&lt;&gt;"",MAX(A$1:A2172)+1,"")</f>
        <v>1963</v>
      </c>
      <c r="B2173" s="223" t="s">
        <v>1913</v>
      </c>
      <c r="C2173" s="210">
        <v>1988</v>
      </c>
      <c r="D2173" s="212" t="s">
        <v>1844</v>
      </c>
      <c r="E2173" s="210" t="s">
        <v>16</v>
      </c>
      <c r="F2173" s="210">
        <v>9</v>
      </c>
      <c r="G2173" s="210">
        <v>2</v>
      </c>
      <c r="H2173" s="211">
        <v>10572.9</v>
      </c>
      <c r="I2173" s="211">
        <v>502.1</v>
      </c>
      <c r="J2173" s="211">
        <v>7930.5</v>
      </c>
      <c r="K2173" s="211">
        <f t="shared" si="679"/>
        <v>7292125.6699999999</v>
      </c>
      <c r="L2173" s="211">
        <v>0</v>
      </c>
      <c r="M2173" s="211">
        <v>0</v>
      </c>
      <c r="N2173" s="211">
        <v>0</v>
      </c>
      <c r="O2173" s="211">
        <f>IFERROR(
  IF(LOOKUP(2,1/($R$16:$R2173&lt;&gt;""),$R$16:$R2173)="12.2026",
    VLOOKUP(LOOKUP(2,1/($B$16:$B2173&lt;&gt;""),$B$16:$B2173), [1]Лист1!$C$12:$D$1205, 2, 0),
  IF(LOOKUP(2,1/($R$16:$R2173&lt;&gt;""),$R$16:$R2173)="12.2027",
    VLOOKUP(LOOKUP(2,1/($B$16:$B2173&lt;&gt;""),$B$16:$B2173), [1]Лист1!$C$1209:$D$2016, 2, 0),
  IF(LOOKUP(2,1/($R$16:$R2173&lt;&gt;""),$R$16:$R2173)="12.2028",
    VLOOKUP(LOOKUP(2,1/($B$16:$B2173&lt;&gt;""),$B$16:$B2173), [1]Лист1!$C$2020:$D$2907, 2, 0),
  ""))), "")</f>
        <v>7292125.6699999999</v>
      </c>
      <c r="P2173" s="211">
        <f t="shared" si="678"/>
        <v>689.69967274825262</v>
      </c>
      <c r="Q2173" s="211">
        <v>9673</v>
      </c>
      <c r="R2173" s="218" t="s">
        <v>565</v>
      </c>
      <c r="S2173" s="49"/>
      <c r="T2173" s="49"/>
      <c r="U2173" s="49"/>
    </row>
    <row r="2174" spans="1:21" s="21" customFormat="1" ht="30" customHeight="1" x14ac:dyDescent="0.25">
      <c r="A2174" s="285">
        <f>IF(B2174&lt;&gt;"",MAX(A$1:A2173)+1,"")</f>
        <v>1964</v>
      </c>
      <c r="B2174" s="283" t="s">
        <v>1608</v>
      </c>
      <c r="C2174" s="287">
        <v>1970</v>
      </c>
      <c r="D2174" s="285" t="s">
        <v>1844</v>
      </c>
      <c r="E2174" s="287" t="s">
        <v>18</v>
      </c>
      <c r="F2174" s="287">
        <v>5</v>
      </c>
      <c r="G2174" s="287">
        <v>8</v>
      </c>
      <c r="H2174" s="282">
        <v>6808.2</v>
      </c>
      <c r="I2174" s="282">
        <v>0</v>
      </c>
      <c r="J2174" s="282">
        <v>4793.1000000000004</v>
      </c>
      <c r="K2174" s="282">
        <f t="shared" ref="K2174:K2181" si="680">SUM(L2174:O2174)</f>
        <v>38223887</v>
      </c>
      <c r="L2174" s="282">
        <v>0</v>
      </c>
      <c r="M2174" s="282">
        <v>0</v>
      </c>
      <c r="N2174" s="282">
        <v>0</v>
      </c>
      <c r="O2174" s="282">
        <f>IFERROR(
  IF(LOOKUP(2,1/($R$16:$R2174&lt;&gt;""),$R$16:$R2174)="12.2026",
    VLOOKUP(LOOKUP(2,1/($B$16:$B2174&lt;&gt;""),$B$16:$B2174), [1]Лист1!$C$12:$D$1205, 2, 0),
  IF(LOOKUP(2,1/($R$16:$R2174&lt;&gt;""),$R$16:$R2174)="12.2027",
    VLOOKUP(LOOKUP(2,1/($B$16:$B2174&lt;&gt;""),$B$16:$B2174), [1]Лист1!$C$1209:$D$2016, 2, 0),
  IF(LOOKUP(2,1/($R$16:$R2174&lt;&gt;""),$R$16:$R2174)="12.2028",
    VLOOKUP(LOOKUP(2,1/($B$16:$B2174&lt;&gt;""),$B$16:$B2174), [1]Лист1!$C$2020:$D$2907, 2, 0),
  ""))), "")</f>
        <v>38223887</v>
      </c>
      <c r="P2174" s="282">
        <f t="shared" ref="P2174:P2181" si="681">K2174/H2174</f>
        <v>5614.3895596486591</v>
      </c>
      <c r="Q2174" s="282">
        <v>9673</v>
      </c>
      <c r="R2174" s="294" t="s">
        <v>563</v>
      </c>
      <c r="S2174" s="38"/>
      <c r="T2174" s="20"/>
      <c r="U2174" s="20"/>
    </row>
    <row r="2175" spans="1:21" ht="30" customHeight="1" x14ac:dyDescent="0.25">
      <c r="A2175" s="212">
        <f>IF(B2175&lt;&gt;"",MAX(A$1:A2174)+1,"")</f>
        <v>1965</v>
      </c>
      <c r="B2175" s="58" t="s">
        <v>1609</v>
      </c>
      <c r="C2175" s="210">
        <v>1972</v>
      </c>
      <c r="D2175" s="212" t="s">
        <v>1844</v>
      </c>
      <c r="E2175" s="210" t="s">
        <v>16</v>
      </c>
      <c r="F2175" s="210">
        <v>5</v>
      </c>
      <c r="G2175" s="210">
        <v>8</v>
      </c>
      <c r="H2175" s="211">
        <v>8120.2</v>
      </c>
      <c r="I2175" s="211">
        <v>0</v>
      </c>
      <c r="J2175" s="211">
        <v>5131.1000000000004</v>
      </c>
      <c r="K2175" s="211">
        <f t="shared" si="680"/>
        <v>55480677</v>
      </c>
      <c r="L2175" s="211">
        <v>0</v>
      </c>
      <c r="M2175" s="211">
        <v>0</v>
      </c>
      <c r="N2175" s="211">
        <v>0</v>
      </c>
      <c r="O2175" s="211">
        <f>IFERROR(
  IF(LOOKUP(2,1/($R$16:$R2175&lt;&gt;""),$R$16:$R2175)="12.2026",
    VLOOKUP(LOOKUP(2,1/($B$16:$B2175&lt;&gt;""),$B$16:$B2175), [1]Лист1!$C$12:$D$1205, 2, 0),
  IF(LOOKUP(2,1/($R$16:$R2175&lt;&gt;""),$R$16:$R2175)="12.2027",
    VLOOKUP(LOOKUP(2,1/($B$16:$B2175&lt;&gt;""),$B$16:$B2175), [1]Лист1!$C$1209:$D$2016, 2, 0),
  IF(LOOKUP(2,1/($R$16:$R2175&lt;&gt;""),$R$16:$R2175)="12.2028",
    VLOOKUP(LOOKUP(2,1/($B$16:$B2175&lt;&gt;""),$B$16:$B2175), [1]Лист1!$C$2020:$D$2907, 2, 0),
  ""))), "")</f>
        <v>55480677</v>
      </c>
      <c r="P2175" s="211">
        <f t="shared" si="681"/>
        <v>6832.4274032659296</v>
      </c>
      <c r="Q2175" s="211">
        <v>9673</v>
      </c>
      <c r="R2175" s="218" t="s">
        <v>563</v>
      </c>
      <c r="S2175" s="49"/>
      <c r="T2175" s="49"/>
      <c r="U2175" s="49"/>
    </row>
    <row r="2176" spans="1:21" s="33" customFormat="1" ht="30" customHeight="1" x14ac:dyDescent="0.25">
      <c r="A2176" s="212">
        <f>IF(B2176&lt;&gt;"",MAX(A$1:A2175)+1,"")</f>
        <v>1966</v>
      </c>
      <c r="B2176" s="223" t="s">
        <v>1610</v>
      </c>
      <c r="C2176" s="210">
        <v>1971</v>
      </c>
      <c r="D2176" s="212" t="s">
        <v>1844</v>
      </c>
      <c r="E2176" s="210" t="s">
        <v>16</v>
      </c>
      <c r="F2176" s="210">
        <v>5</v>
      </c>
      <c r="G2176" s="210">
        <v>8</v>
      </c>
      <c r="H2176" s="211">
        <v>6638.8</v>
      </c>
      <c r="I2176" s="211">
        <v>0</v>
      </c>
      <c r="J2176" s="211">
        <v>6055.67</v>
      </c>
      <c r="K2176" s="211">
        <f t="shared" si="680"/>
        <v>44061542</v>
      </c>
      <c r="L2176" s="211">
        <v>0</v>
      </c>
      <c r="M2176" s="211">
        <v>0</v>
      </c>
      <c r="N2176" s="211">
        <v>0</v>
      </c>
      <c r="O2176" s="211">
        <f>IFERROR(
  IF(LOOKUP(2,1/($R$16:$R2176&lt;&gt;""),$R$16:$R2176)="12.2026",
    VLOOKUP(LOOKUP(2,1/($B$16:$B2176&lt;&gt;""),$B$16:$B2176), [1]Лист1!$C$12:$D$1205, 2, 0),
  IF(LOOKUP(2,1/($R$16:$R2176&lt;&gt;""),$R$16:$R2176)="12.2027",
    VLOOKUP(LOOKUP(2,1/($B$16:$B2176&lt;&gt;""),$B$16:$B2176), [1]Лист1!$C$1209:$D$2016, 2, 0),
  IF(LOOKUP(2,1/($R$16:$R2176&lt;&gt;""),$R$16:$R2176)="12.2028",
    VLOOKUP(LOOKUP(2,1/($B$16:$B2176&lt;&gt;""),$B$16:$B2176), [1]Лист1!$C$2020:$D$2907, 2, 0),
  ""))), "")</f>
        <v>44061542</v>
      </c>
      <c r="P2176" s="211">
        <f t="shared" si="681"/>
        <v>6636.9738506959084</v>
      </c>
      <c r="Q2176" s="211">
        <v>9673</v>
      </c>
      <c r="R2176" s="218" t="s">
        <v>563</v>
      </c>
      <c r="S2176" s="32"/>
      <c r="T2176" s="32"/>
      <c r="U2176" s="32"/>
    </row>
    <row r="2177" spans="1:21" s="33" customFormat="1" ht="30" customHeight="1" x14ac:dyDescent="0.25">
      <c r="A2177" s="212">
        <f>IF(B2177&lt;&gt;"",MAX(A$1:A2176)+1,"")</f>
        <v>1967</v>
      </c>
      <c r="B2177" s="223" t="s">
        <v>1611</v>
      </c>
      <c r="C2177" s="210">
        <v>1971</v>
      </c>
      <c r="D2177" s="212" t="s">
        <v>1844</v>
      </c>
      <c r="E2177" s="210" t="s">
        <v>18</v>
      </c>
      <c r="F2177" s="210">
        <v>5</v>
      </c>
      <c r="G2177" s="210">
        <v>8</v>
      </c>
      <c r="H2177" s="211">
        <v>6140.5</v>
      </c>
      <c r="I2177" s="211">
        <v>0</v>
      </c>
      <c r="J2177" s="211">
        <v>5818.38</v>
      </c>
      <c r="K2177" s="211">
        <f t="shared" si="680"/>
        <v>46397359.5</v>
      </c>
      <c r="L2177" s="211">
        <v>0</v>
      </c>
      <c r="M2177" s="211">
        <v>0</v>
      </c>
      <c r="N2177" s="211">
        <v>0</v>
      </c>
      <c r="O2177" s="211">
        <f>IFERROR(
  IF(LOOKUP(2,1/($R$16:$R2177&lt;&gt;""),$R$16:$R2177)="12.2026",
    VLOOKUP(LOOKUP(2,1/($B$16:$B2177&lt;&gt;""),$B$16:$B2177), [1]Лист1!$C$12:$D$1205, 2, 0),
  IF(LOOKUP(2,1/($R$16:$R2177&lt;&gt;""),$R$16:$R2177)="12.2027",
    VLOOKUP(LOOKUP(2,1/($B$16:$B2177&lt;&gt;""),$B$16:$B2177), [1]Лист1!$C$1209:$D$2016, 2, 0),
  IF(LOOKUP(2,1/($R$16:$R2177&lt;&gt;""),$R$16:$R2177)="12.2028",
    VLOOKUP(LOOKUP(2,1/($B$16:$B2177&lt;&gt;""),$B$16:$B2177), [1]Лист1!$C$2020:$D$2907, 2, 0),
  ""))), "")</f>
        <v>46397359.5</v>
      </c>
      <c r="P2177" s="211">
        <f t="shared" si="681"/>
        <v>7555.9579024509403</v>
      </c>
      <c r="Q2177" s="211">
        <v>9673</v>
      </c>
      <c r="R2177" s="218" t="s">
        <v>563</v>
      </c>
      <c r="S2177" s="32"/>
      <c r="T2177" s="32"/>
      <c r="U2177" s="32"/>
    </row>
    <row r="2178" spans="1:21" s="33" customFormat="1" ht="30" customHeight="1" x14ac:dyDescent="0.25">
      <c r="A2178" s="212">
        <f>IF(B2178&lt;&gt;"",MAX(A$1:A2177)+1,"")</f>
        <v>1968</v>
      </c>
      <c r="B2178" s="223" t="s">
        <v>1612</v>
      </c>
      <c r="C2178" s="210">
        <v>1972</v>
      </c>
      <c r="D2178" s="212" t="s">
        <v>1844</v>
      </c>
      <c r="E2178" s="210" t="s">
        <v>18</v>
      </c>
      <c r="F2178" s="210">
        <v>5</v>
      </c>
      <c r="G2178" s="210">
        <v>8</v>
      </c>
      <c r="H2178" s="211">
        <v>5797.3</v>
      </c>
      <c r="I2178" s="211">
        <v>0</v>
      </c>
      <c r="J2178" s="211">
        <v>5797.3</v>
      </c>
      <c r="K2178" s="211">
        <f t="shared" si="680"/>
        <v>43541401.5</v>
      </c>
      <c r="L2178" s="211">
        <v>0</v>
      </c>
      <c r="M2178" s="211">
        <v>0</v>
      </c>
      <c r="N2178" s="211">
        <v>0</v>
      </c>
      <c r="O2178" s="211">
        <f>IFERROR(
  IF(LOOKUP(2,1/($R$16:$R2178&lt;&gt;""),$R$16:$R2178)="12.2026",
    VLOOKUP(LOOKUP(2,1/($B$16:$B2178&lt;&gt;""),$B$16:$B2178), [1]Лист1!$C$12:$D$1205, 2, 0),
  IF(LOOKUP(2,1/($R$16:$R2178&lt;&gt;""),$R$16:$R2178)="12.2027",
    VLOOKUP(LOOKUP(2,1/($B$16:$B2178&lt;&gt;""),$B$16:$B2178), [1]Лист1!$C$1209:$D$2016, 2, 0),
  IF(LOOKUP(2,1/($R$16:$R2178&lt;&gt;""),$R$16:$R2178)="12.2028",
    VLOOKUP(LOOKUP(2,1/($B$16:$B2178&lt;&gt;""),$B$16:$B2178), [1]Лист1!$C$2020:$D$2907, 2, 0),
  ""))), "")</f>
        <v>43541401.5</v>
      </c>
      <c r="P2178" s="211">
        <f t="shared" si="681"/>
        <v>7510.6345195177064</v>
      </c>
      <c r="Q2178" s="211">
        <v>9673</v>
      </c>
      <c r="R2178" s="218" t="s">
        <v>563</v>
      </c>
      <c r="S2178" s="32"/>
      <c r="T2178" s="32"/>
      <c r="U2178" s="32"/>
    </row>
    <row r="2179" spans="1:21" s="33" customFormat="1" ht="30" customHeight="1" x14ac:dyDescent="0.25">
      <c r="A2179" s="212">
        <f>IF(B2179&lt;&gt;"",MAX(A$1:A2178)+1,"")</f>
        <v>1969</v>
      </c>
      <c r="B2179" s="58" t="s">
        <v>1613</v>
      </c>
      <c r="C2179" s="210">
        <v>1970</v>
      </c>
      <c r="D2179" s="212" t="s">
        <v>1844</v>
      </c>
      <c r="E2179" s="210" t="s">
        <v>18</v>
      </c>
      <c r="F2179" s="210">
        <v>5</v>
      </c>
      <c r="G2179" s="210">
        <v>8</v>
      </c>
      <c r="H2179" s="211">
        <v>6840.1</v>
      </c>
      <c r="I2179" s="211">
        <v>0</v>
      </c>
      <c r="J2179" s="211">
        <v>5554.6</v>
      </c>
      <c r="K2179" s="211">
        <f t="shared" si="680"/>
        <v>48415119.5</v>
      </c>
      <c r="L2179" s="211">
        <v>0</v>
      </c>
      <c r="M2179" s="211">
        <v>0</v>
      </c>
      <c r="N2179" s="211">
        <v>0</v>
      </c>
      <c r="O2179" s="211">
        <f>IFERROR(
  IF(LOOKUP(2,1/($R$16:$R2179&lt;&gt;""),$R$16:$R2179)="12.2026",
    VLOOKUP(LOOKUP(2,1/($B$16:$B2179&lt;&gt;""),$B$16:$B2179), [1]Лист1!$C$12:$D$1205, 2, 0),
  IF(LOOKUP(2,1/($R$16:$R2179&lt;&gt;""),$R$16:$R2179)="12.2027",
    VLOOKUP(LOOKUP(2,1/($B$16:$B2179&lt;&gt;""),$B$16:$B2179), [1]Лист1!$C$1209:$D$2016, 2, 0),
  IF(LOOKUP(2,1/($R$16:$R2179&lt;&gt;""),$R$16:$R2179)="12.2028",
    VLOOKUP(LOOKUP(2,1/($B$16:$B2179&lt;&gt;""),$B$16:$B2179), [1]Лист1!$C$2020:$D$2907, 2, 0),
  ""))), "")</f>
        <v>48415119.5</v>
      </c>
      <c r="P2179" s="211">
        <f t="shared" si="681"/>
        <v>7078.1303635911754</v>
      </c>
      <c r="Q2179" s="211">
        <v>9673</v>
      </c>
      <c r="R2179" s="218" t="s">
        <v>563</v>
      </c>
      <c r="S2179" s="32"/>
      <c r="T2179" s="32"/>
      <c r="U2179" s="32"/>
    </row>
    <row r="2180" spans="1:21" s="33" customFormat="1" ht="30" customHeight="1" x14ac:dyDescent="0.25">
      <c r="A2180" s="212">
        <f>IF(B2180&lt;&gt;"",MAX(A$1:A2179)+1,"")</f>
        <v>1970</v>
      </c>
      <c r="B2180" s="58" t="s">
        <v>1614</v>
      </c>
      <c r="C2180" s="210">
        <v>1973</v>
      </c>
      <c r="D2180" s="212" t="s">
        <v>1844</v>
      </c>
      <c r="E2180" s="210" t="s">
        <v>18</v>
      </c>
      <c r="F2180" s="210">
        <v>5</v>
      </c>
      <c r="G2180" s="210">
        <v>2</v>
      </c>
      <c r="H2180" s="211">
        <v>4764.3900000000003</v>
      </c>
      <c r="I2180" s="211">
        <v>0</v>
      </c>
      <c r="J2180" s="211">
        <v>3138.7</v>
      </c>
      <c r="K2180" s="211">
        <f t="shared" si="680"/>
        <v>33002758.050000004</v>
      </c>
      <c r="L2180" s="211">
        <v>0</v>
      </c>
      <c r="M2180" s="211">
        <v>0</v>
      </c>
      <c r="N2180" s="211">
        <v>0</v>
      </c>
      <c r="O2180" s="211">
        <f>IFERROR(
  IF(LOOKUP(2,1/($R$16:$R2180&lt;&gt;""),$R$16:$R2180)="12.2026",
    VLOOKUP(LOOKUP(2,1/($B$16:$B2180&lt;&gt;""),$B$16:$B2180), [1]Лист1!$C$12:$D$1205, 2, 0),
  IF(LOOKUP(2,1/($R$16:$R2180&lt;&gt;""),$R$16:$R2180)="12.2027",
    VLOOKUP(LOOKUP(2,1/($B$16:$B2180&lt;&gt;""),$B$16:$B2180), [1]Лист1!$C$1209:$D$2016, 2, 0),
  IF(LOOKUP(2,1/($R$16:$R2180&lt;&gt;""),$R$16:$R2180)="12.2028",
    VLOOKUP(LOOKUP(2,1/($B$16:$B2180&lt;&gt;""),$B$16:$B2180), [1]Лист1!$C$2020:$D$2907, 2, 0),
  ""))), "")</f>
        <v>33002758.050000004</v>
      </c>
      <c r="P2180" s="211">
        <f t="shared" si="681"/>
        <v>6926.9640079842338</v>
      </c>
      <c r="Q2180" s="211">
        <v>9673</v>
      </c>
      <c r="R2180" s="218" t="s">
        <v>563</v>
      </c>
      <c r="S2180" s="32"/>
      <c r="T2180" s="32"/>
      <c r="U2180" s="32"/>
    </row>
    <row r="2181" spans="1:21" s="33" customFormat="1" ht="30" customHeight="1" x14ac:dyDescent="0.25">
      <c r="A2181" s="212">
        <f>IF(B2181&lt;&gt;"",MAX(A$1:A2180)+1,"")</f>
        <v>1971</v>
      </c>
      <c r="B2181" s="58" t="s">
        <v>1615</v>
      </c>
      <c r="C2181" s="210">
        <v>1970</v>
      </c>
      <c r="D2181" s="212" t="s">
        <v>1844</v>
      </c>
      <c r="E2181" s="210" t="s">
        <v>18</v>
      </c>
      <c r="F2181" s="210">
        <v>5</v>
      </c>
      <c r="G2181" s="210">
        <v>8</v>
      </c>
      <c r="H2181" s="211">
        <v>6528.22</v>
      </c>
      <c r="I2181" s="211">
        <v>0</v>
      </c>
      <c r="J2181" s="211">
        <v>5399.02</v>
      </c>
      <c r="K2181" s="211">
        <f t="shared" si="680"/>
        <v>45408902.900000006</v>
      </c>
      <c r="L2181" s="211">
        <v>0</v>
      </c>
      <c r="M2181" s="211">
        <v>0</v>
      </c>
      <c r="N2181" s="211">
        <v>0</v>
      </c>
      <c r="O2181" s="211">
        <f>IFERROR(
  IF(LOOKUP(2,1/($R$16:$R2181&lt;&gt;""),$R$16:$R2181)="12.2026",
    VLOOKUP(LOOKUP(2,1/($B$16:$B2181&lt;&gt;""),$B$16:$B2181), [1]Лист1!$C$12:$D$1205, 2, 0),
  IF(LOOKUP(2,1/($R$16:$R2181&lt;&gt;""),$R$16:$R2181)="12.2027",
    VLOOKUP(LOOKUP(2,1/($B$16:$B2181&lt;&gt;""),$B$16:$B2181), [1]Лист1!$C$1209:$D$2016, 2, 0),
  IF(LOOKUP(2,1/($R$16:$R2181&lt;&gt;""),$R$16:$R2181)="12.2028",
    VLOOKUP(LOOKUP(2,1/($B$16:$B2181&lt;&gt;""),$B$16:$B2181), [1]Лист1!$C$2020:$D$2907, 2, 0),
  ""))), "")</f>
        <v>45408902.900000006</v>
      </c>
      <c r="P2181" s="211">
        <f t="shared" si="681"/>
        <v>6955.7862480124759</v>
      </c>
      <c r="Q2181" s="211">
        <v>9673</v>
      </c>
      <c r="R2181" s="218" t="s">
        <v>563</v>
      </c>
      <c r="S2181" s="32"/>
      <c r="T2181" s="32"/>
      <c r="U2181" s="32"/>
    </row>
    <row r="2182" spans="1:21" s="21" customFormat="1" ht="30" customHeight="1" x14ac:dyDescent="0.25">
      <c r="A2182" s="212">
        <f>IF(B2182&lt;&gt;"",MAX(A$1:A2181)+1,"")</f>
        <v>1972</v>
      </c>
      <c r="B2182" s="58" t="s">
        <v>1606</v>
      </c>
      <c r="C2182" s="210">
        <v>1972</v>
      </c>
      <c r="D2182" s="212" t="s">
        <v>1844</v>
      </c>
      <c r="E2182" s="210" t="s">
        <v>16</v>
      </c>
      <c r="F2182" s="210">
        <v>5</v>
      </c>
      <c r="G2182" s="210">
        <v>4</v>
      </c>
      <c r="H2182" s="211">
        <v>4307.7</v>
      </c>
      <c r="I2182" s="211">
        <v>0</v>
      </c>
      <c r="J2182" s="211">
        <v>3066.3</v>
      </c>
      <c r="K2182" s="211">
        <f t="shared" si="677"/>
        <v>29949793.5</v>
      </c>
      <c r="L2182" s="211">
        <v>0</v>
      </c>
      <c r="M2182" s="211">
        <v>0</v>
      </c>
      <c r="N2182" s="211">
        <v>0</v>
      </c>
      <c r="O2182" s="211">
        <f>IFERROR(
  IF(LOOKUP(2,1/($R$16:$R2182&lt;&gt;""),$R$16:$R2182)="12.2026",
    VLOOKUP(LOOKUP(2,1/($B$16:$B2182&lt;&gt;""),$B$16:$B2182), [1]Лист1!$C$12:$D$1205, 2, 0),
  IF(LOOKUP(2,1/($R$16:$R2182&lt;&gt;""),$R$16:$R2182)="12.2027",
    VLOOKUP(LOOKUP(2,1/($B$16:$B2182&lt;&gt;""),$B$16:$B2182), [1]Лист1!$C$1209:$D$2016, 2, 0),
  IF(LOOKUP(2,1/($R$16:$R2182&lt;&gt;""),$R$16:$R2182)="12.2028",
    VLOOKUP(LOOKUP(2,1/($B$16:$B2182&lt;&gt;""),$B$16:$B2182), [1]Лист1!$C$2020:$D$2907, 2, 0),
  ""))), "")</f>
        <v>29949793.5</v>
      </c>
      <c r="P2182" s="211">
        <f t="shared" si="678"/>
        <v>6952.6182185388961</v>
      </c>
      <c r="Q2182" s="211">
        <v>9673</v>
      </c>
      <c r="R2182" s="218" t="s">
        <v>563</v>
      </c>
      <c r="S2182" s="38"/>
      <c r="T2182" s="20"/>
      <c r="U2182" s="20"/>
    </row>
    <row r="2183" spans="1:21" ht="30" customHeight="1" x14ac:dyDescent="0.25">
      <c r="A2183" s="212">
        <f>IF(B2183&lt;&gt;"",MAX(A$1:A2182)+1,"")</f>
        <v>1973</v>
      </c>
      <c r="B2183" s="58" t="s">
        <v>1607</v>
      </c>
      <c r="C2183" s="210">
        <v>1973</v>
      </c>
      <c r="D2183" s="212" t="s">
        <v>1844</v>
      </c>
      <c r="E2183" s="210" t="s">
        <v>16</v>
      </c>
      <c r="F2183" s="210">
        <v>5</v>
      </c>
      <c r="G2183" s="210">
        <v>8</v>
      </c>
      <c r="H2183" s="211">
        <v>6984.5</v>
      </c>
      <c r="I2183" s="211">
        <v>893.1</v>
      </c>
      <c r="J2183" s="211">
        <v>5324.4</v>
      </c>
      <c r="K2183" s="211">
        <f t="shared" si="677"/>
        <v>51279187.5</v>
      </c>
      <c r="L2183" s="211">
        <v>0</v>
      </c>
      <c r="M2183" s="211">
        <v>0</v>
      </c>
      <c r="N2183" s="211">
        <v>0</v>
      </c>
      <c r="O2183" s="211">
        <f>IFERROR(
  IF(LOOKUP(2,1/($R$16:$R2183&lt;&gt;""),$R$16:$R2183)="12.2026",
    VLOOKUP(LOOKUP(2,1/($B$16:$B2183&lt;&gt;""),$B$16:$B2183), [1]Лист1!$C$12:$D$1205, 2, 0),
  IF(LOOKUP(2,1/($R$16:$R2183&lt;&gt;""),$R$16:$R2183)="12.2027",
    VLOOKUP(LOOKUP(2,1/($B$16:$B2183&lt;&gt;""),$B$16:$B2183), [1]Лист1!$C$1209:$D$2016, 2, 0),
  IF(LOOKUP(2,1/($R$16:$R2183&lt;&gt;""),$R$16:$R2183)="12.2028",
    VLOOKUP(LOOKUP(2,1/($B$16:$B2183&lt;&gt;""),$B$16:$B2183), [1]Лист1!$C$2020:$D$2907, 2, 0),
  ""))), "")</f>
        <v>51279187.5</v>
      </c>
      <c r="P2183" s="211">
        <f t="shared" si="678"/>
        <v>7341.8551793256493</v>
      </c>
      <c r="Q2183" s="211">
        <v>9673</v>
      </c>
      <c r="R2183" s="218" t="s">
        <v>563</v>
      </c>
    </row>
    <row r="2184" spans="1:21" ht="30" customHeight="1" x14ac:dyDescent="0.25">
      <c r="A2184" s="212">
        <f>IF(B2184&lt;&gt;"",MAX(A$1:A2183)+1,"")</f>
        <v>1974</v>
      </c>
      <c r="B2184" s="223" t="s">
        <v>2245</v>
      </c>
      <c r="C2184" s="210">
        <v>1977</v>
      </c>
      <c r="D2184" s="212" t="s">
        <v>1844</v>
      </c>
      <c r="E2184" s="210" t="s">
        <v>18</v>
      </c>
      <c r="F2184" s="210">
        <v>9</v>
      </c>
      <c r="G2184" s="210">
        <v>4</v>
      </c>
      <c r="H2184" s="211">
        <v>9591.7999999999993</v>
      </c>
      <c r="I2184" s="211">
        <v>86.9</v>
      </c>
      <c r="J2184" s="211">
        <v>8440.39</v>
      </c>
      <c r="K2184" s="211">
        <f t="shared" si="677"/>
        <v>14340000</v>
      </c>
      <c r="L2184" s="211">
        <v>0</v>
      </c>
      <c r="M2184" s="211">
        <v>0</v>
      </c>
      <c r="N2184" s="211">
        <v>0</v>
      </c>
      <c r="O2184" s="211">
        <f>IFERROR(
  IF(LOOKUP(2,1/($R$16:$R2184&lt;&gt;""),$R$16:$R2184)="12.2026",
    VLOOKUP(LOOKUP(2,1/($B$16:$B2184&lt;&gt;""),$B$16:$B2184), [1]Лист1!$C$12:$D$1205, 2, 0),
  IF(LOOKUP(2,1/($R$16:$R2184&lt;&gt;""),$R$16:$R2184)="12.2027",
    VLOOKUP(LOOKUP(2,1/($B$16:$B2184&lt;&gt;""),$B$16:$B2184), [1]Лист1!$C$1209:$D$2016, 2, 0),
  IF(LOOKUP(2,1/($R$16:$R2184&lt;&gt;""),$R$16:$R2184)="12.2028",
    VLOOKUP(LOOKUP(2,1/($B$16:$B2184&lt;&gt;""),$B$16:$B2184), [1]Лист1!$C$2020:$D$2907, 2, 0),
  ""))), "")</f>
        <v>14340000</v>
      </c>
      <c r="P2184" s="211">
        <f t="shared" si="678"/>
        <v>1495.0270022310724</v>
      </c>
      <c r="Q2184" s="211">
        <v>9673</v>
      </c>
      <c r="R2184" s="30" t="s">
        <v>565</v>
      </c>
      <c r="S2184" s="49"/>
      <c r="T2184" s="49"/>
      <c r="U2184" s="49"/>
    </row>
    <row r="2185" spans="1:21" s="21" customFormat="1" ht="30" customHeight="1" x14ac:dyDescent="0.25">
      <c r="A2185" s="212">
        <f>IF(B2185&lt;&gt;"",MAX(A$1:A2184)+1,"")</f>
        <v>1975</v>
      </c>
      <c r="B2185" s="223" t="s">
        <v>2052</v>
      </c>
      <c r="C2185" s="210">
        <v>1979</v>
      </c>
      <c r="D2185" s="212" t="s">
        <v>1844</v>
      </c>
      <c r="E2185" s="210" t="s">
        <v>18</v>
      </c>
      <c r="F2185" s="210">
        <v>9</v>
      </c>
      <c r="G2185" s="210">
        <v>4</v>
      </c>
      <c r="H2185" s="211">
        <v>10464.6</v>
      </c>
      <c r="I2185" s="211">
        <v>0</v>
      </c>
      <c r="J2185" s="211">
        <v>8315.66</v>
      </c>
      <c r="K2185" s="211">
        <f t="shared" si="677"/>
        <v>14308008.34</v>
      </c>
      <c r="L2185" s="211">
        <v>0</v>
      </c>
      <c r="M2185" s="211">
        <v>0</v>
      </c>
      <c r="N2185" s="211">
        <v>0</v>
      </c>
      <c r="O2185" s="211">
        <f>IFERROR(
  IF(LOOKUP(2,1/($R$16:$R2185&lt;&gt;""),$R$16:$R2185)="12.2026",
    VLOOKUP(LOOKUP(2,1/($B$16:$B2185&lt;&gt;""),$B$16:$B2185), [1]Лист1!$C$12:$D$1205, 2, 0),
  IF(LOOKUP(2,1/($R$16:$R2185&lt;&gt;""),$R$16:$R2185)="12.2027",
    VLOOKUP(LOOKUP(2,1/($B$16:$B2185&lt;&gt;""),$B$16:$B2185), [1]Лист1!$C$1209:$D$2016, 2, 0),
  IF(LOOKUP(2,1/($R$16:$R2185&lt;&gt;""),$R$16:$R2185)="12.2028",
    VLOOKUP(LOOKUP(2,1/($B$16:$B2185&lt;&gt;""),$B$16:$B2185), [1]Лист1!$C$2020:$D$2907, 2, 0),
  ""))), "")</f>
        <v>14308008.34</v>
      </c>
      <c r="P2185" s="211">
        <f t="shared" si="678"/>
        <v>1367.277138161038</v>
      </c>
      <c r="Q2185" s="211">
        <v>9673</v>
      </c>
      <c r="R2185" s="218" t="s">
        <v>564</v>
      </c>
      <c r="S2185" s="38"/>
      <c r="T2185" s="20"/>
      <c r="U2185" s="20"/>
    </row>
    <row r="2186" spans="1:21" s="21" customFormat="1" ht="30" customHeight="1" x14ac:dyDescent="0.25">
      <c r="A2186" s="309">
        <f>IF(B2186&lt;&gt;"",MAX(A$1:A2185)+1,"")</f>
        <v>1976</v>
      </c>
      <c r="B2186" s="317" t="s">
        <v>1914</v>
      </c>
      <c r="C2186" s="307">
        <v>1980</v>
      </c>
      <c r="D2186" s="309" t="s">
        <v>1844</v>
      </c>
      <c r="E2186" s="307" t="s">
        <v>16</v>
      </c>
      <c r="F2186" s="307">
        <v>12</v>
      </c>
      <c r="G2186" s="307">
        <v>1</v>
      </c>
      <c r="H2186" s="311">
        <v>5747.6</v>
      </c>
      <c r="I2186" s="311">
        <v>175.4</v>
      </c>
      <c r="J2186" s="311">
        <v>3941.5</v>
      </c>
      <c r="K2186" s="211">
        <f t="shared" ref="K2186" si="682">SUM(L2186:O2186)</f>
        <v>7278459.3499999996</v>
      </c>
      <c r="L2186" s="211">
        <v>0</v>
      </c>
      <c r="M2186" s="211">
        <v>0</v>
      </c>
      <c r="N2186" s="211">
        <v>0</v>
      </c>
      <c r="O2186" s="211">
        <f>IFERROR(
  IF(LOOKUP(2,1/($R$16:$R2186&lt;&gt;""),$R$16:$R2186)="12.2026",
    VLOOKUP(LOOKUP(2,1/($B$16:$B2186&lt;&gt;""),$B$16:$B2186), [1]Лист1!$C$12:$D$1205, 2, 0),
  IF(LOOKUP(2,1/($R$16:$R2186&lt;&gt;""),$R$16:$R2186)="12.2027",
    VLOOKUP(LOOKUP(2,1/($B$16:$B2186&lt;&gt;""),$B$16:$B2186), [1]Лист1!$C$1209:$D$2016, 2, 0),
  IF(LOOKUP(2,1/($R$16:$R2186&lt;&gt;""),$R$16:$R2186)="12.2028",
    VLOOKUP(LOOKUP(2,1/($B$16:$B2186&lt;&gt;""),$B$16:$B2186), [1]Лист1!$C$2020:$D$2907, 2, 0),
  ""))), "")</f>
        <v>7278459.3499999996</v>
      </c>
      <c r="P2186" s="211">
        <f t="shared" ref="P2186" si="683">K2186/H2186</f>
        <v>1266.3475798594195</v>
      </c>
      <c r="Q2186" s="211">
        <v>9673</v>
      </c>
      <c r="R2186" s="218" t="s">
        <v>565</v>
      </c>
      <c r="S2186" s="38"/>
      <c r="T2186" s="20"/>
      <c r="U2186" s="20"/>
    </row>
    <row r="2187" spans="1:21" s="21" customFormat="1" ht="30" customHeight="1" x14ac:dyDescent="0.25">
      <c r="A2187" s="310"/>
      <c r="B2187" s="318"/>
      <c r="C2187" s="308"/>
      <c r="D2187" s="310"/>
      <c r="E2187" s="308"/>
      <c r="F2187" s="308"/>
      <c r="G2187" s="308"/>
      <c r="H2187" s="312"/>
      <c r="I2187" s="312"/>
      <c r="J2187" s="312"/>
      <c r="K2187" s="211">
        <f t="shared" si="677"/>
        <v>35695102</v>
      </c>
      <c r="L2187" s="211">
        <v>0</v>
      </c>
      <c r="M2187" s="211">
        <v>0</v>
      </c>
      <c r="N2187" s="211">
        <v>0</v>
      </c>
      <c r="O2187" s="211">
        <f>IFERROR(
  IF(LOOKUP(2,1/($R$16:$R2187&lt;&gt;""),$R$16:$R2187)="12.2026",
    VLOOKUP(LOOKUP(2,1/($B$16:$B2187&lt;&gt;""),$B$16:$B2187), [1]Лист1!$C$12:$D$1205, 2, 0),
  IF(LOOKUP(2,1/($R$16:$R2187&lt;&gt;""),$R$16:$R2187)="12.2027",
    VLOOKUP(LOOKUP(2,1/($B$16:$B2187&lt;&gt;""),$B$16:$B2187), [1]Лист1!$C$1209:$D$2016, 2, 0),
  IF(LOOKUP(2,1/($R$16:$R2187&lt;&gt;""),$R$16:$R2187)="12.2028",
    VLOOKUP(LOOKUP(2,1/($B$16:$B2187&lt;&gt;""),$B$16:$B2187), [1]Лист1!$C$2020:$D$2907, 2, 0),
  ""))), "")</f>
        <v>35695102</v>
      </c>
      <c r="P2187" s="211">
        <f>K2187/H2186</f>
        <v>6210.4360080729348</v>
      </c>
      <c r="Q2187" s="211">
        <v>9673</v>
      </c>
      <c r="R2187" s="218" t="s">
        <v>563</v>
      </c>
      <c r="S2187" s="38"/>
      <c r="T2187" s="20"/>
      <c r="U2187" s="20"/>
    </row>
    <row r="2188" spans="1:21" ht="30" customHeight="1" x14ac:dyDescent="0.25">
      <c r="A2188" s="212">
        <f>IF(B2188&lt;&gt;"",MAX(A$1:A2187)+1,"")</f>
        <v>1977</v>
      </c>
      <c r="B2188" s="223" t="s">
        <v>2246</v>
      </c>
      <c r="C2188" s="210" t="s">
        <v>2330</v>
      </c>
      <c r="D2188" s="212" t="s">
        <v>1844</v>
      </c>
      <c r="E2188" s="210" t="s">
        <v>16</v>
      </c>
      <c r="F2188" s="210">
        <v>10</v>
      </c>
      <c r="G2188" s="210">
        <v>5</v>
      </c>
      <c r="H2188" s="211">
        <v>16357.9</v>
      </c>
      <c r="I2188" s="211">
        <v>0</v>
      </c>
      <c r="J2188" s="211">
        <v>14124.5</v>
      </c>
      <c r="K2188" s="211">
        <f t="shared" si="677"/>
        <v>17875000</v>
      </c>
      <c r="L2188" s="211">
        <v>0</v>
      </c>
      <c r="M2188" s="211">
        <v>0</v>
      </c>
      <c r="N2188" s="211">
        <v>0</v>
      </c>
      <c r="O2188" s="211">
        <f>IFERROR(
  IF(LOOKUP(2,1/($R$16:$R2188&lt;&gt;""),$R$16:$R2188)="12.2026",
    VLOOKUP(LOOKUP(2,1/($B$16:$B2188&lt;&gt;""),$B$16:$B2188), [1]Лист1!$C$12:$D$1205, 2, 0),
  IF(LOOKUP(2,1/($R$16:$R2188&lt;&gt;""),$R$16:$R2188)="12.2027",
    VLOOKUP(LOOKUP(2,1/($B$16:$B2188&lt;&gt;""),$B$16:$B2188), [1]Лист1!$C$1209:$D$2016, 2, 0),
  IF(LOOKUP(2,1/($R$16:$R2188&lt;&gt;""),$R$16:$R2188)="12.2028",
    VLOOKUP(LOOKUP(2,1/($B$16:$B2188&lt;&gt;""),$B$16:$B2188), [1]Лист1!$C$2020:$D$2907, 2, 0),
  ""))), "")</f>
        <v>17875000</v>
      </c>
      <c r="P2188" s="211">
        <f t="shared" si="678"/>
        <v>1092.7441786537393</v>
      </c>
      <c r="Q2188" s="211">
        <v>9673</v>
      </c>
      <c r="R2188" s="30" t="s">
        <v>565</v>
      </c>
    </row>
    <row r="2189" spans="1:21" s="21" customFormat="1" ht="30" customHeight="1" x14ac:dyDescent="0.25">
      <c r="A2189" s="212">
        <f>IF(B2189&lt;&gt;"",MAX(A$1:A2188)+1,"")</f>
        <v>1978</v>
      </c>
      <c r="B2189" s="223" t="s">
        <v>2247</v>
      </c>
      <c r="C2189" s="210">
        <v>1997</v>
      </c>
      <c r="D2189" s="212" t="s">
        <v>1844</v>
      </c>
      <c r="E2189" s="210" t="s">
        <v>18</v>
      </c>
      <c r="F2189" s="210">
        <v>9</v>
      </c>
      <c r="G2189" s="210">
        <v>4</v>
      </c>
      <c r="H2189" s="211">
        <v>9224.2000000000007</v>
      </c>
      <c r="I2189" s="211">
        <v>278</v>
      </c>
      <c r="J2189" s="211">
        <v>7729</v>
      </c>
      <c r="K2189" s="211">
        <f t="shared" si="677"/>
        <v>14340000</v>
      </c>
      <c r="L2189" s="211">
        <v>0</v>
      </c>
      <c r="M2189" s="211">
        <v>0</v>
      </c>
      <c r="N2189" s="211">
        <v>0</v>
      </c>
      <c r="O2189" s="211">
        <f>IFERROR(
  IF(LOOKUP(2,1/($R$16:$R2189&lt;&gt;""),$R$16:$R2189)="12.2026",
    VLOOKUP(LOOKUP(2,1/($B$16:$B2189&lt;&gt;""),$B$16:$B2189), [1]Лист1!$C$12:$D$1205, 2, 0),
  IF(LOOKUP(2,1/($R$16:$R2189&lt;&gt;""),$R$16:$R2189)="12.2027",
    VLOOKUP(LOOKUP(2,1/($B$16:$B2189&lt;&gt;""),$B$16:$B2189), [1]Лист1!$C$1209:$D$2016, 2, 0),
  IF(LOOKUP(2,1/($R$16:$R2189&lt;&gt;""),$R$16:$R2189)="12.2028",
    VLOOKUP(LOOKUP(2,1/($B$16:$B2189&lt;&gt;""),$B$16:$B2189), [1]Лист1!$C$2020:$D$2907, 2, 0),
  ""))), "")</f>
        <v>14340000</v>
      </c>
      <c r="P2189" s="211">
        <f t="shared" si="678"/>
        <v>1554.6063615272867</v>
      </c>
      <c r="Q2189" s="211">
        <v>9673</v>
      </c>
      <c r="R2189" s="30" t="s">
        <v>565</v>
      </c>
      <c r="S2189" s="38"/>
      <c r="T2189" s="20"/>
      <c r="U2189" s="20"/>
    </row>
    <row r="2190" spans="1:21" s="21" customFormat="1" ht="30" customHeight="1" x14ac:dyDescent="0.25">
      <c r="A2190" s="212">
        <f>IF(B2190&lt;&gt;"",MAX(A$1:A2189)+1,"")</f>
        <v>1979</v>
      </c>
      <c r="B2190" s="223" t="s">
        <v>2248</v>
      </c>
      <c r="C2190" s="210">
        <v>1986</v>
      </c>
      <c r="D2190" s="212" t="s">
        <v>1844</v>
      </c>
      <c r="E2190" s="210" t="s">
        <v>18</v>
      </c>
      <c r="F2190" s="210">
        <v>9</v>
      </c>
      <c r="G2190" s="210">
        <v>10</v>
      </c>
      <c r="H2190" s="211">
        <v>22739.7</v>
      </c>
      <c r="I2190" s="211">
        <v>0</v>
      </c>
      <c r="J2190" s="211">
        <v>19433.8</v>
      </c>
      <c r="K2190" s="211">
        <f t="shared" si="677"/>
        <v>35550000</v>
      </c>
      <c r="L2190" s="211">
        <v>0</v>
      </c>
      <c r="M2190" s="211">
        <v>0</v>
      </c>
      <c r="N2190" s="211">
        <v>0</v>
      </c>
      <c r="O2190" s="211">
        <f>IFERROR(
  IF(LOOKUP(2,1/($R$16:$R2190&lt;&gt;""),$R$16:$R2190)="12.2026",
    VLOOKUP(LOOKUP(2,1/($B$16:$B2190&lt;&gt;""),$B$16:$B2190), [1]Лист1!$C$12:$D$1205, 2, 0),
  IF(LOOKUP(2,1/($R$16:$R2190&lt;&gt;""),$R$16:$R2190)="12.2027",
    VLOOKUP(LOOKUP(2,1/($B$16:$B2190&lt;&gt;""),$B$16:$B2190), [1]Лист1!$C$1209:$D$2016, 2, 0),
  IF(LOOKUP(2,1/($R$16:$R2190&lt;&gt;""),$R$16:$R2190)="12.2028",
    VLOOKUP(LOOKUP(2,1/($B$16:$B2190&lt;&gt;""),$B$16:$B2190), [1]Лист1!$C$2020:$D$2907, 2, 0),
  ""))), "")</f>
        <v>35550000</v>
      </c>
      <c r="P2190" s="211">
        <f t="shared" si="678"/>
        <v>1563.3451628649455</v>
      </c>
      <c r="Q2190" s="211">
        <v>9673</v>
      </c>
      <c r="R2190" s="30" t="s">
        <v>565</v>
      </c>
      <c r="S2190" s="38"/>
      <c r="T2190" s="20"/>
      <c r="U2190" s="20"/>
    </row>
    <row r="2191" spans="1:21" s="33" customFormat="1" ht="30" customHeight="1" x14ac:dyDescent="0.25">
      <c r="A2191" s="212">
        <f>IF(B2191&lt;&gt;"",MAX(A$1:A2190)+1,"")</f>
        <v>1980</v>
      </c>
      <c r="B2191" s="223" t="s">
        <v>2249</v>
      </c>
      <c r="C2191" s="210">
        <v>1997</v>
      </c>
      <c r="D2191" s="212" t="s">
        <v>1844</v>
      </c>
      <c r="E2191" s="210" t="s">
        <v>16</v>
      </c>
      <c r="F2191" s="210">
        <v>10</v>
      </c>
      <c r="G2191" s="210">
        <v>5</v>
      </c>
      <c r="H2191" s="211">
        <v>9543.6</v>
      </c>
      <c r="I2191" s="211">
        <v>36.1</v>
      </c>
      <c r="J2191" s="211">
        <v>8468.7999999999993</v>
      </c>
      <c r="K2191" s="211">
        <f t="shared" si="677"/>
        <v>14340000</v>
      </c>
      <c r="L2191" s="211">
        <v>0</v>
      </c>
      <c r="M2191" s="211">
        <v>0</v>
      </c>
      <c r="N2191" s="211">
        <v>0</v>
      </c>
      <c r="O2191" s="211">
        <f>IFERROR(
  IF(LOOKUP(2,1/($R$16:$R2191&lt;&gt;""),$R$16:$R2191)="12.2026",
    VLOOKUP(LOOKUP(2,1/($B$16:$B2191&lt;&gt;""),$B$16:$B2191), [1]Лист1!$C$12:$D$1205, 2, 0),
  IF(LOOKUP(2,1/($R$16:$R2191&lt;&gt;""),$R$16:$R2191)="12.2027",
    VLOOKUP(LOOKUP(2,1/($B$16:$B2191&lt;&gt;""),$B$16:$B2191), [1]Лист1!$C$1209:$D$2016, 2, 0),
  IF(LOOKUP(2,1/($R$16:$R2191&lt;&gt;""),$R$16:$R2191)="12.2028",
    VLOOKUP(LOOKUP(2,1/($B$16:$B2191&lt;&gt;""),$B$16:$B2191), [1]Лист1!$C$2020:$D$2907, 2, 0),
  ""))), "")</f>
        <v>14340000</v>
      </c>
      <c r="P2191" s="211">
        <f t="shared" si="678"/>
        <v>1502.5776436564818</v>
      </c>
      <c r="Q2191" s="211">
        <v>9673</v>
      </c>
      <c r="R2191" s="30" t="s">
        <v>565</v>
      </c>
      <c r="S2191" s="32"/>
      <c r="T2191" s="32"/>
      <c r="U2191" s="32"/>
    </row>
    <row r="2192" spans="1:21" s="21" customFormat="1" ht="30" customHeight="1" x14ac:dyDescent="0.25">
      <c r="A2192" s="212">
        <f>IF(B2192&lt;&gt;"",MAX(A$1:A2191)+1,"")</f>
        <v>1981</v>
      </c>
      <c r="B2192" s="223" t="s">
        <v>2250</v>
      </c>
      <c r="C2192" s="210">
        <v>1982</v>
      </c>
      <c r="D2192" s="212" t="s">
        <v>1844</v>
      </c>
      <c r="E2192" s="210" t="s">
        <v>18</v>
      </c>
      <c r="F2192" s="210">
        <v>9</v>
      </c>
      <c r="G2192" s="210">
        <v>2</v>
      </c>
      <c r="H2192" s="211">
        <v>6426.7</v>
      </c>
      <c r="I2192" s="211">
        <v>0</v>
      </c>
      <c r="J2192" s="211">
        <v>5362.7</v>
      </c>
      <c r="K2192" s="211">
        <f t="shared" si="677"/>
        <v>7270000</v>
      </c>
      <c r="L2192" s="211">
        <v>0</v>
      </c>
      <c r="M2192" s="211">
        <v>0</v>
      </c>
      <c r="N2192" s="211">
        <v>0</v>
      </c>
      <c r="O2192" s="211">
        <f>IFERROR(
  IF(LOOKUP(2,1/($R$16:$R2192&lt;&gt;""),$R$16:$R2192)="12.2026",
    VLOOKUP(LOOKUP(2,1/($B$16:$B2192&lt;&gt;""),$B$16:$B2192), [1]Лист1!$C$12:$D$1205, 2, 0),
  IF(LOOKUP(2,1/($R$16:$R2192&lt;&gt;""),$R$16:$R2192)="12.2027",
    VLOOKUP(LOOKUP(2,1/($B$16:$B2192&lt;&gt;""),$B$16:$B2192), [1]Лист1!$C$1209:$D$2016, 2, 0),
  IF(LOOKUP(2,1/($R$16:$R2192&lt;&gt;""),$R$16:$R2192)="12.2028",
    VLOOKUP(LOOKUP(2,1/($B$16:$B2192&lt;&gt;""),$B$16:$B2192), [1]Лист1!$C$2020:$D$2907, 2, 0),
  ""))), "")</f>
        <v>7270000</v>
      </c>
      <c r="P2192" s="211">
        <f t="shared" si="678"/>
        <v>1131.218199075731</v>
      </c>
      <c r="Q2192" s="211">
        <v>9673</v>
      </c>
      <c r="R2192" s="30" t="s">
        <v>565</v>
      </c>
      <c r="S2192" s="38"/>
      <c r="T2192" s="20"/>
      <c r="U2192" s="20"/>
    </row>
    <row r="2193" spans="1:21" ht="30" customHeight="1" x14ac:dyDescent="0.25">
      <c r="A2193" s="212">
        <f>IF(B2193&lt;&gt;"",MAX(A$1:A2192)+1,"")</f>
        <v>1982</v>
      </c>
      <c r="B2193" s="223" t="s">
        <v>2251</v>
      </c>
      <c r="C2193" s="210">
        <v>2002</v>
      </c>
      <c r="D2193" s="212" t="s">
        <v>1844</v>
      </c>
      <c r="E2193" s="210" t="s">
        <v>18</v>
      </c>
      <c r="F2193" s="210">
        <v>10</v>
      </c>
      <c r="G2193" s="210">
        <v>5</v>
      </c>
      <c r="H2193" s="211">
        <v>12015.7</v>
      </c>
      <c r="I2193" s="211">
        <v>37.1</v>
      </c>
      <c r="J2193" s="211">
        <v>11010.12</v>
      </c>
      <c r="K2193" s="211">
        <f t="shared" si="677"/>
        <v>17875000</v>
      </c>
      <c r="L2193" s="211">
        <v>0</v>
      </c>
      <c r="M2193" s="211">
        <v>0</v>
      </c>
      <c r="N2193" s="211">
        <v>0</v>
      </c>
      <c r="O2193" s="211">
        <f>IFERROR(
  IF(LOOKUP(2,1/($R$16:$R2193&lt;&gt;""),$R$16:$R2193)="12.2026",
    VLOOKUP(LOOKUP(2,1/($B$16:$B2193&lt;&gt;""),$B$16:$B2193), [1]Лист1!$C$12:$D$1205, 2, 0),
  IF(LOOKUP(2,1/($R$16:$R2193&lt;&gt;""),$R$16:$R2193)="12.2027",
    VLOOKUP(LOOKUP(2,1/($B$16:$B2193&lt;&gt;""),$B$16:$B2193), [1]Лист1!$C$1209:$D$2016, 2, 0),
  IF(LOOKUP(2,1/($R$16:$R2193&lt;&gt;""),$R$16:$R2193)="12.2028",
    VLOOKUP(LOOKUP(2,1/($B$16:$B2193&lt;&gt;""),$B$16:$B2193), [1]Лист1!$C$2020:$D$2907, 2, 0),
  ""))), "")</f>
        <v>17875000</v>
      </c>
      <c r="P2193" s="211">
        <f t="shared" si="678"/>
        <v>1487.6370082475428</v>
      </c>
      <c r="Q2193" s="211">
        <v>9673</v>
      </c>
      <c r="R2193" s="30" t="s">
        <v>564</v>
      </c>
      <c r="S2193" s="49"/>
      <c r="T2193" s="49"/>
      <c r="U2193" s="49"/>
    </row>
    <row r="2194" spans="1:21" s="33" customFormat="1" ht="30" customHeight="1" x14ac:dyDescent="0.25">
      <c r="A2194" s="212">
        <f>IF(B2194&lt;&gt;"",MAX(A$1:A2193)+1,"")</f>
        <v>1983</v>
      </c>
      <c r="B2194" s="223" t="s">
        <v>2252</v>
      </c>
      <c r="C2194" s="210">
        <v>2002</v>
      </c>
      <c r="D2194" s="212" t="s">
        <v>1844</v>
      </c>
      <c r="E2194" s="210" t="s">
        <v>18</v>
      </c>
      <c r="F2194" s="210">
        <v>10</v>
      </c>
      <c r="G2194" s="210">
        <v>7</v>
      </c>
      <c r="H2194" s="211">
        <v>19050</v>
      </c>
      <c r="I2194" s="211">
        <v>0</v>
      </c>
      <c r="J2194" s="211">
        <v>16810.099999999999</v>
      </c>
      <c r="K2194" s="211">
        <f t="shared" si="677"/>
        <v>24945000</v>
      </c>
      <c r="L2194" s="211">
        <v>0</v>
      </c>
      <c r="M2194" s="211">
        <v>0</v>
      </c>
      <c r="N2194" s="211">
        <v>0</v>
      </c>
      <c r="O2194" s="211">
        <f>IFERROR(
  IF(LOOKUP(2,1/($R$16:$R2194&lt;&gt;""),$R$16:$R2194)="12.2026",
    VLOOKUP(LOOKUP(2,1/($B$16:$B2194&lt;&gt;""),$B$16:$B2194), [1]Лист1!$C$12:$D$1205, 2, 0),
  IF(LOOKUP(2,1/($R$16:$R2194&lt;&gt;""),$R$16:$R2194)="12.2027",
    VLOOKUP(LOOKUP(2,1/($B$16:$B2194&lt;&gt;""),$B$16:$B2194), [1]Лист1!$C$1209:$D$2016, 2, 0),
  IF(LOOKUP(2,1/($R$16:$R2194&lt;&gt;""),$R$16:$R2194)="12.2028",
    VLOOKUP(LOOKUP(2,1/($B$16:$B2194&lt;&gt;""),$B$16:$B2194), [1]Лист1!$C$2020:$D$2907, 2, 0),
  ""))), "")</f>
        <v>24945000</v>
      </c>
      <c r="P2194" s="211">
        <f t="shared" si="678"/>
        <v>1309.4488188976377</v>
      </c>
      <c r="Q2194" s="211">
        <v>9673</v>
      </c>
      <c r="R2194" s="30" t="s">
        <v>565</v>
      </c>
      <c r="S2194" s="32"/>
      <c r="T2194" s="32"/>
      <c r="U2194" s="32"/>
    </row>
    <row r="2195" spans="1:21" s="33" customFormat="1" ht="30" customHeight="1" x14ac:dyDescent="0.25">
      <c r="A2195" s="212">
        <f>IF(B2195&lt;&gt;"",MAX(A$1:A2194)+1,"")</f>
        <v>1984</v>
      </c>
      <c r="B2195" s="223" t="s">
        <v>2253</v>
      </c>
      <c r="C2195" s="210">
        <v>1987</v>
      </c>
      <c r="D2195" s="212" t="s">
        <v>1844</v>
      </c>
      <c r="E2195" s="210" t="s">
        <v>18</v>
      </c>
      <c r="F2195" s="210">
        <v>9</v>
      </c>
      <c r="G2195" s="210">
        <v>7</v>
      </c>
      <c r="H2195" s="211">
        <v>19492.48</v>
      </c>
      <c r="I2195" s="211">
        <v>30.1</v>
      </c>
      <c r="J2195" s="211">
        <v>13691.3</v>
      </c>
      <c r="K2195" s="211">
        <f t="shared" si="677"/>
        <v>24945000</v>
      </c>
      <c r="L2195" s="211">
        <v>0</v>
      </c>
      <c r="M2195" s="211">
        <v>0</v>
      </c>
      <c r="N2195" s="211">
        <v>0</v>
      </c>
      <c r="O2195" s="211">
        <f>IFERROR(
  IF(LOOKUP(2,1/($R$16:$R2195&lt;&gt;""),$R$16:$R2195)="12.2026",
    VLOOKUP(LOOKUP(2,1/($B$16:$B2195&lt;&gt;""),$B$16:$B2195), [1]Лист1!$C$12:$D$1205, 2, 0),
  IF(LOOKUP(2,1/($R$16:$R2195&lt;&gt;""),$R$16:$R2195)="12.2027",
    VLOOKUP(LOOKUP(2,1/($B$16:$B2195&lt;&gt;""),$B$16:$B2195), [1]Лист1!$C$1209:$D$2016, 2, 0),
  IF(LOOKUP(2,1/($R$16:$R2195&lt;&gt;""),$R$16:$R2195)="12.2028",
    VLOOKUP(LOOKUP(2,1/($B$16:$B2195&lt;&gt;""),$B$16:$B2195), [1]Лист1!$C$2020:$D$2907, 2, 0),
  ""))), "")</f>
        <v>24945000</v>
      </c>
      <c r="P2195" s="211">
        <f t="shared" si="678"/>
        <v>1279.7242834159636</v>
      </c>
      <c r="Q2195" s="211">
        <v>9673</v>
      </c>
      <c r="R2195" s="30" t="s">
        <v>565</v>
      </c>
      <c r="S2195" s="32"/>
      <c r="T2195" s="32"/>
      <c r="U2195" s="32"/>
    </row>
    <row r="2196" spans="1:21" s="33" customFormat="1" ht="30" customHeight="1" x14ac:dyDescent="0.25">
      <c r="A2196" s="212">
        <f>IF(B2196&lt;&gt;"",MAX(A$1:A2195)+1,"")</f>
        <v>1985</v>
      </c>
      <c r="B2196" s="223" t="s">
        <v>2254</v>
      </c>
      <c r="C2196" s="210">
        <v>1997</v>
      </c>
      <c r="D2196" s="212" t="s">
        <v>1844</v>
      </c>
      <c r="E2196" s="210" t="s">
        <v>18</v>
      </c>
      <c r="F2196" s="210">
        <v>10</v>
      </c>
      <c r="G2196" s="210">
        <v>7</v>
      </c>
      <c r="H2196" s="211">
        <v>16758.3</v>
      </c>
      <c r="I2196" s="211">
        <v>356.8</v>
      </c>
      <c r="J2196" s="211">
        <v>14331.5</v>
      </c>
      <c r="K2196" s="211">
        <f t="shared" si="677"/>
        <v>21410000</v>
      </c>
      <c r="L2196" s="211">
        <v>0</v>
      </c>
      <c r="M2196" s="211">
        <v>0</v>
      </c>
      <c r="N2196" s="211">
        <v>0</v>
      </c>
      <c r="O2196" s="211">
        <f>IFERROR(
  IF(LOOKUP(2,1/($R$16:$R2196&lt;&gt;""),$R$16:$R2196)="12.2026",
    VLOOKUP(LOOKUP(2,1/($B$16:$B2196&lt;&gt;""),$B$16:$B2196), [1]Лист1!$C$12:$D$1205, 2, 0),
  IF(LOOKUP(2,1/($R$16:$R2196&lt;&gt;""),$R$16:$R2196)="12.2027",
    VLOOKUP(LOOKUP(2,1/($B$16:$B2196&lt;&gt;""),$B$16:$B2196), [1]Лист1!$C$1209:$D$2016, 2, 0),
  IF(LOOKUP(2,1/($R$16:$R2196&lt;&gt;""),$R$16:$R2196)="12.2028",
    VLOOKUP(LOOKUP(2,1/($B$16:$B2196&lt;&gt;""),$B$16:$B2196), [1]Лист1!$C$2020:$D$2907, 2, 0),
  ""))), "")</f>
        <v>21410000</v>
      </c>
      <c r="P2196" s="211">
        <f t="shared" si="678"/>
        <v>1277.5758877690459</v>
      </c>
      <c r="Q2196" s="211">
        <v>9673</v>
      </c>
      <c r="R2196" s="30" t="s">
        <v>563</v>
      </c>
      <c r="S2196" s="32"/>
      <c r="T2196" s="32"/>
      <c r="U2196" s="32"/>
    </row>
    <row r="2197" spans="1:21" s="33" customFormat="1" ht="30" customHeight="1" x14ac:dyDescent="0.25">
      <c r="A2197" s="212">
        <f>IF(B2197&lt;&gt;"",MAX(A$1:A2196)+1,"")</f>
        <v>1986</v>
      </c>
      <c r="B2197" s="223" t="s">
        <v>1915</v>
      </c>
      <c r="C2197" s="210">
        <v>1985</v>
      </c>
      <c r="D2197" s="212" t="s">
        <v>1844</v>
      </c>
      <c r="E2197" s="210" t="s">
        <v>16</v>
      </c>
      <c r="F2197" s="210">
        <v>12</v>
      </c>
      <c r="G2197" s="210">
        <v>1</v>
      </c>
      <c r="H2197" s="211">
        <v>6286.9</v>
      </c>
      <c r="I2197" s="211">
        <v>910.3</v>
      </c>
      <c r="J2197" s="211">
        <v>3759.9</v>
      </c>
      <c r="K2197" s="211">
        <f t="shared" si="677"/>
        <v>7272638.7200000007</v>
      </c>
      <c r="L2197" s="211">
        <v>0</v>
      </c>
      <c r="M2197" s="211">
        <v>0</v>
      </c>
      <c r="N2197" s="211">
        <v>0</v>
      </c>
      <c r="O2197" s="211">
        <f>IFERROR(
  IF(LOOKUP(2,1/($R$16:$R2197&lt;&gt;""),$R$16:$R2197)="12.2026",
    VLOOKUP(LOOKUP(2,1/($B$16:$B2197&lt;&gt;""),$B$16:$B2197), [1]Лист1!$C$12:$D$1205, 2, 0),
  IF(LOOKUP(2,1/($R$16:$R2197&lt;&gt;""),$R$16:$R2197)="12.2027",
    VLOOKUP(LOOKUP(2,1/($B$16:$B2197&lt;&gt;""),$B$16:$B2197), [1]Лист1!$C$1209:$D$2016, 2, 0),
  IF(LOOKUP(2,1/($R$16:$R2197&lt;&gt;""),$R$16:$R2197)="12.2028",
    VLOOKUP(LOOKUP(2,1/($B$16:$B2197&lt;&gt;""),$B$16:$B2197), [1]Лист1!$C$2020:$D$2907, 2, 0),
  ""))), "")</f>
        <v>7272638.7200000007</v>
      </c>
      <c r="P2197" s="211">
        <f t="shared" si="678"/>
        <v>1156.7924923253115</v>
      </c>
      <c r="Q2197" s="211">
        <v>9673</v>
      </c>
      <c r="R2197" s="218" t="s">
        <v>565</v>
      </c>
      <c r="S2197" s="32"/>
      <c r="T2197" s="32"/>
      <c r="U2197" s="32"/>
    </row>
    <row r="2198" spans="1:21" s="33" customFormat="1" ht="30" customHeight="1" x14ac:dyDescent="0.25">
      <c r="A2198" s="212">
        <f>IF(B2198&lt;&gt;"",MAX(A$1:A2197)+1,"")</f>
        <v>1987</v>
      </c>
      <c r="B2198" s="223" t="s">
        <v>1916</v>
      </c>
      <c r="C2198" s="210">
        <v>1988</v>
      </c>
      <c r="D2198" s="212" t="s">
        <v>1844</v>
      </c>
      <c r="E2198" s="210" t="s">
        <v>18</v>
      </c>
      <c r="F2198" s="210">
        <v>9</v>
      </c>
      <c r="G2198" s="210">
        <v>8</v>
      </c>
      <c r="H2198" s="211">
        <v>23431.1</v>
      </c>
      <c r="I2198" s="211">
        <v>294.60000000000002</v>
      </c>
      <c r="J2198" s="211">
        <v>16451.849999999999</v>
      </c>
      <c r="K2198" s="211">
        <f t="shared" si="677"/>
        <v>28419583.449999999</v>
      </c>
      <c r="L2198" s="211">
        <v>0</v>
      </c>
      <c r="M2198" s="211">
        <v>0</v>
      </c>
      <c r="N2198" s="211">
        <v>0</v>
      </c>
      <c r="O2198" s="211">
        <f>IFERROR(
  IF(LOOKUP(2,1/($R$16:$R2198&lt;&gt;""),$R$16:$R2198)="12.2026",
    VLOOKUP(LOOKUP(2,1/($B$16:$B2198&lt;&gt;""),$B$16:$B2198), [1]Лист1!$C$12:$D$1205, 2, 0),
  IF(LOOKUP(2,1/($R$16:$R2198&lt;&gt;""),$R$16:$R2198)="12.2027",
    VLOOKUP(LOOKUP(2,1/($B$16:$B2198&lt;&gt;""),$B$16:$B2198), [1]Лист1!$C$1209:$D$2016, 2, 0),
  IF(LOOKUP(2,1/($R$16:$R2198&lt;&gt;""),$R$16:$R2198)="12.2028",
    VLOOKUP(LOOKUP(2,1/($B$16:$B2198&lt;&gt;""),$B$16:$B2198), [1]Лист1!$C$2020:$D$2907, 2, 0),
  ""))), "")</f>
        <v>28419583.449999999</v>
      </c>
      <c r="P2198" s="211">
        <f t="shared" si="678"/>
        <v>1212.9000964530048</v>
      </c>
      <c r="Q2198" s="211">
        <v>9673</v>
      </c>
      <c r="R2198" s="218" t="s">
        <v>565</v>
      </c>
      <c r="S2198" s="32"/>
      <c r="T2198" s="32"/>
      <c r="U2198" s="32"/>
    </row>
    <row r="2199" spans="1:21" ht="30" customHeight="1" x14ac:dyDescent="0.25">
      <c r="A2199" s="212">
        <f>IF(B2199&lt;&gt;"",MAX(A$1:A2198)+1,"")</f>
        <v>1988</v>
      </c>
      <c r="B2199" s="223" t="s">
        <v>2255</v>
      </c>
      <c r="C2199" s="210">
        <v>1994</v>
      </c>
      <c r="D2199" s="212" t="s">
        <v>1844</v>
      </c>
      <c r="E2199" s="210" t="s">
        <v>18</v>
      </c>
      <c r="F2199" s="210">
        <v>14</v>
      </c>
      <c r="G2199" s="210">
        <v>1</v>
      </c>
      <c r="H2199" s="211">
        <v>5361.9</v>
      </c>
      <c r="I2199" s="211">
        <v>71.2</v>
      </c>
      <c r="J2199" s="211">
        <v>3977.9</v>
      </c>
      <c r="K2199" s="211">
        <f t="shared" si="677"/>
        <v>7270000</v>
      </c>
      <c r="L2199" s="211">
        <v>0</v>
      </c>
      <c r="M2199" s="211">
        <v>0</v>
      </c>
      <c r="N2199" s="211">
        <v>0</v>
      </c>
      <c r="O2199" s="211">
        <f>IFERROR(
  IF(LOOKUP(2,1/($R$16:$R2199&lt;&gt;""),$R$16:$R2199)="12.2026",
    VLOOKUP(LOOKUP(2,1/($B$16:$B2199&lt;&gt;""),$B$16:$B2199), [1]Лист1!$C$12:$D$1205, 2, 0),
  IF(LOOKUP(2,1/($R$16:$R2199&lt;&gt;""),$R$16:$R2199)="12.2027",
    VLOOKUP(LOOKUP(2,1/($B$16:$B2199&lt;&gt;""),$B$16:$B2199), [1]Лист1!$C$1209:$D$2016, 2, 0),
  IF(LOOKUP(2,1/($R$16:$R2199&lt;&gt;""),$R$16:$R2199)="12.2028",
    VLOOKUP(LOOKUP(2,1/($B$16:$B2199&lt;&gt;""),$B$16:$B2199), [1]Лист1!$C$2020:$D$2907, 2, 0),
  ""))), "")</f>
        <v>7270000</v>
      </c>
      <c r="P2199" s="211">
        <f t="shared" si="678"/>
        <v>1355.8626606240325</v>
      </c>
      <c r="Q2199" s="211">
        <v>9673</v>
      </c>
      <c r="R2199" s="30" t="s">
        <v>565</v>
      </c>
      <c r="S2199" s="49"/>
      <c r="T2199" s="49"/>
      <c r="U2199" s="49"/>
    </row>
    <row r="2200" spans="1:21" ht="30" customHeight="1" x14ac:dyDescent="0.25">
      <c r="A2200" s="212">
        <f>IF(B2200&lt;&gt;"",MAX(A$1:A2199)+1,"")</f>
        <v>1989</v>
      </c>
      <c r="B2200" s="223" t="s">
        <v>2256</v>
      </c>
      <c r="C2200" s="210">
        <v>1990</v>
      </c>
      <c r="D2200" s="212" t="s">
        <v>1844</v>
      </c>
      <c r="E2200" s="210" t="s">
        <v>18</v>
      </c>
      <c r="F2200" s="210">
        <v>10</v>
      </c>
      <c r="G2200" s="210">
        <v>5</v>
      </c>
      <c r="H2200" s="211">
        <v>13591.5</v>
      </c>
      <c r="I2200" s="211">
        <v>37.5</v>
      </c>
      <c r="J2200" s="211">
        <v>11211.9</v>
      </c>
      <c r="K2200" s="211">
        <f t="shared" si="677"/>
        <v>17875000</v>
      </c>
      <c r="L2200" s="211">
        <v>0</v>
      </c>
      <c r="M2200" s="211">
        <v>0</v>
      </c>
      <c r="N2200" s="211">
        <v>0</v>
      </c>
      <c r="O2200" s="211">
        <f>IFERROR(
  IF(LOOKUP(2,1/($R$16:$R2200&lt;&gt;""),$R$16:$R2200)="12.2026",
    VLOOKUP(LOOKUP(2,1/($B$16:$B2200&lt;&gt;""),$B$16:$B2200), [1]Лист1!$C$12:$D$1205, 2, 0),
  IF(LOOKUP(2,1/($R$16:$R2200&lt;&gt;""),$R$16:$R2200)="12.2027",
    VLOOKUP(LOOKUP(2,1/($B$16:$B2200&lt;&gt;""),$B$16:$B2200), [1]Лист1!$C$1209:$D$2016, 2, 0),
  IF(LOOKUP(2,1/($R$16:$R2200&lt;&gt;""),$R$16:$R2200)="12.2028",
    VLOOKUP(LOOKUP(2,1/($B$16:$B2200&lt;&gt;""),$B$16:$B2200), [1]Лист1!$C$2020:$D$2907, 2, 0),
  ""))), "")</f>
        <v>17875000</v>
      </c>
      <c r="P2200" s="211">
        <f t="shared" si="678"/>
        <v>1315.1602104256337</v>
      </c>
      <c r="Q2200" s="211">
        <v>9673</v>
      </c>
      <c r="R2200" s="30" t="s">
        <v>564</v>
      </c>
      <c r="S2200" s="49"/>
      <c r="T2200" s="49"/>
      <c r="U2200" s="49"/>
    </row>
    <row r="2201" spans="1:21" s="33" customFormat="1" ht="30" customHeight="1" x14ac:dyDescent="0.25">
      <c r="A2201" s="212">
        <f>IF(B2201&lt;&gt;"",MAX(A$1:A2200)+1,"")</f>
        <v>1990</v>
      </c>
      <c r="B2201" s="223" t="s">
        <v>2257</v>
      </c>
      <c r="C2201" s="210">
        <v>1996</v>
      </c>
      <c r="D2201" s="212" t="s">
        <v>1844</v>
      </c>
      <c r="E2201" s="210" t="s">
        <v>2335</v>
      </c>
      <c r="F2201" s="210">
        <v>10</v>
      </c>
      <c r="G2201" s="210">
        <v>5</v>
      </c>
      <c r="H2201" s="211">
        <v>6484.2</v>
      </c>
      <c r="I2201" s="211">
        <v>0</v>
      </c>
      <c r="J2201" s="211">
        <v>6484.2</v>
      </c>
      <c r="K2201" s="211">
        <f t="shared" si="677"/>
        <v>17875000</v>
      </c>
      <c r="L2201" s="211">
        <v>0</v>
      </c>
      <c r="M2201" s="211">
        <v>0</v>
      </c>
      <c r="N2201" s="211">
        <v>0</v>
      </c>
      <c r="O2201" s="211">
        <f>IFERROR(
  IF(LOOKUP(2,1/($R$16:$R2201&lt;&gt;""),$R$16:$R2201)="12.2026",
    VLOOKUP(LOOKUP(2,1/($B$16:$B2201&lt;&gt;""),$B$16:$B2201), [1]Лист1!$C$12:$D$1205, 2, 0),
  IF(LOOKUP(2,1/($R$16:$R2201&lt;&gt;""),$R$16:$R2201)="12.2027",
    VLOOKUP(LOOKUP(2,1/($B$16:$B2201&lt;&gt;""),$B$16:$B2201), [1]Лист1!$C$1209:$D$2016, 2, 0),
  IF(LOOKUP(2,1/($R$16:$R2201&lt;&gt;""),$R$16:$R2201)="12.2028",
    VLOOKUP(LOOKUP(2,1/($B$16:$B2201&lt;&gt;""),$B$16:$B2201), [1]Лист1!$C$2020:$D$2907, 2, 0),
  ""))), "")</f>
        <v>17875000</v>
      </c>
      <c r="P2201" s="211">
        <f t="shared" si="678"/>
        <v>2756.7009037352336</v>
      </c>
      <c r="Q2201" s="211">
        <v>9673</v>
      </c>
      <c r="R2201" s="30" t="s">
        <v>565</v>
      </c>
      <c r="S2201" s="32"/>
      <c r="T2201" s="32"/>
      <c r="U2201" s="32"/>
    </row>
    <row r="2202" spans="1:21" s="33" customFormat="1" ht="30" customHeight="1" x14ac:dyDescent="0.25">
      <c r="A2202" s="212">
        <f>IF(B2202&lt;&gt;"",MAX(A$1:A2201)+1,"")</f>
        <v>1991</v>
      </c>
      <c r="B2202" s="223" t="s">
        <v>2258</v>
      </c>
      <c r="C2202" s="210">
        <v>1996</v>
      </c>
      <c r="D2202" s="212" t="s">
        <v>1844</v>
      </c>
      <c r="E2202" s="210" t="s">
        <v>16</v>
      </c>
      <c r="F2202" s="210">
        <v>14</v>
      </c>
      <c r="G2202" s="210">
        <v>1</v>
      </c>
      <c r="H2202" s="211">
        <v>3867.3</v>
      </c>
      <c r="I2202" s="211">
        <v>0</v>
      </c>
      <c r="J2202" s="211">
        <v>3263.1</v>
      </c>
      <c r="K2202" s="211">
        <f t="shared" si="677"/>
        <v>3735000</v>
      </c>
      <c r="L2202" s="211">
        <v>0</v>
      </c>
      <c r="M2202" s="211">
        <v>0</v>
      </c>
      <c r="N2202" s="211">
        <v>0</v>
      </c>
      <c r="O2202" s="211">
        <f>IFERROR(
  IF(LOOKUP(2,1/($R$16:$R2202&lt;&gt;""),$R$16:$R2202)="12.2026",
    VLOOKUP(LOOKUP(2,1/($B$16:$B2202&lt;&gt;""),$B$16:$B2202), [1]Лист1!$C$12:$D$1205, 2, 0),
  IF(LOOKUP(2,1/($R$16:$R2202&lt;&gt;""),$R$16:$R2202)="12.2027",
    VLOOKUP(LOOKUP(2,1/($B$16:$B2202&lt;&gt;""),$B$16:$B2202), [1]Лист1!$C$1209:$D$2016, 2, 0),
  IF(LOOKUP(2,1/($R$16:$R2202&lt;&gt;""),$R$16:$R2202)="12.2028",
    VLOOKUP(LOOKUP(2,1/($B$16:$B2202&lt;&gt;""),$B$16:$B2202), [1]Лист1!$C$2020:$D$2907, 2, 0),
  ""))), "")</f>
        <v>3735000</v>
      </c>
      <c r="P2202" s="211">
        <f t="shared" si="678"/>
        <v>965.79008610658593</v>
      </c>
      <c r="Q2202" s="211">
        <v>9673</v>
      </c>
      <c r="R2202" s="30" t="s">
        <v>565</v>
      </c>
      <c r="S2202" s="32"/>
      <c r="T2202" s="32"/>
      <c r="U2202" s="32"/>
    </row>
    <row r="2203" spans="1:21" s="33" customFormat="1" ht="30" customHeight="1" x14ac:dyDescent="0.25">
      <c r="A2203" s="212">
        <f>IF(B2203&lt;&gt;"",MAX(A$1:A2202)+1,"")</f>
        <v>1992</v>
      </c>
      <c r="B2203" s="223" t="s">
        <v>2053</v>
      </c>
      <c r="C2203" s="210">
        <v>1997</v>
      </c>
      <c r="D2203" s="212" t="s">
        <v>1844</v>
      </c>
      <c r="E2203" s="210" t="s">
        <v>18</v>
      </c>
      <c r="F2203" s="210">
        <v>9</v>
      </c>
      <c r="G2203" s="210">
        <v>4</v>
      </c>
      <c r="H2203" s="211">
        <v>10061.200000000001</v>
      </c>
      <c r="I2203" s="211">
        <v>0</v>
      </c>
      <c r="J2203" s="211">
        <v>8705.1</v>
      </c>
      <c r="K2203" s="211">
        <f t="shared" si="677"/>
        <v>14311323.32</v>
      </c>
      <c r="L2203" s="211">
        <v>0</v>
      </c>
      <c r="M2203" s="211">
        <v>0</v>
      </c>
      <c r="N2203" s="211">
        <v>0</v>
      </c>
      <c r="O2203" s="211">
        <f>IFERROR(
  IF(LOOKUP(2,1/($R$16:$R2203&lt;&gt;""),$R$16:$R2203)="12.2026",
    VLOOKUP(LOOKUP(2,1/($B$16:$B2203&lt;&gt;""),$B$16:$B2203), [1]Лист1!$C$12:$D$1205, 2, 0),
  IF(LOOKUP(2,1/($R$16:$R2203&lt;&gt;""),$R$16:$R2203)="12.2027",
    VLOOKUP(LOOKUP(2,1/($B$16:$B2203&lt;&gt;""),$B$16:$B2203), [1]Лист1!$C$1209:$D$2016, 2, 0),
  IF(LOOKUP(2,1/($R$16:$R2203&lt;&gt;""),$R$16:$R2203)="12.2028",
    VLOOKUP(LOOKUP(2,1/($B$16:$B2203&lt;&gt;""),$B$16:$B2203), [1]Лист1!$C$2020:$D$2907, 2, 0),
  ""))), "")</f>
        <v>14311323.32</v>
      </c>
      <c r="P2203" s="211">
        <f t="shared" si="678"/>
        <v>1422.4270782809208</v>
      </c>
      <c r="Q2203" s="211">
        <v>9673</v>
      </c>
      <c r="R2203" s="218" t="s">
        <v>563</v>
      </c>
      <c r="S2203" s="32"/>
      <c r="T2203" s="32"/>
      <c r="U2203" s="32"/>
    </row>
    <row r="2204" spans="1:21" s="21" customFormat="1" ht="30" customHeight="1" x14ac:dyDescent="0.25">
      <c r="A2204" s="212">
        <f>IF(B2204&lt;&gt;"",MAX(A$1:A2203)+1,"")</f>
        <v>1993</v>
      </c>
      <c r="B2204" s="223" t="s">
        <v>2259</v>
      </c>
      <c r="C2204" s="210">
        <v>1989</v>
      </c>
      <c r="D2204" s="212" t="s">
        <v>1844</v>
      </c>
      <c r="E2204" s="210" t="s">
        <v>18</v>
      </c>
      <c r="F2204" s="210">
        <v>9</v>
      </c>
      <c r="G2204" s="210">
        <v>8</v>
      </c>
      <c r="H2204" s="211">
        <v>18881.400000000001</v>
      </c>
      <c r="I2204" s="211">
        <v>0</v>
      </c>
      <c r="J2204" s="211">
        <v>16806.75</v>
      </c>
      <c r="K2204" s="211">
        <f t="shared" si="677"/>
        <v>28480000</v>
      </c>
      <c r="L2204" s="211">
        <v>0</v>
      </c>
      <c r="M2204" s="211">
        <v>0</v>
      </c>
      <c r="N2204" s="211">
        <v>0</v>
      </c>
      <c r="O2204" s="211">
        <f>IFERROR(
  IF(LOOKUP(2,1/($R$16:$R2204&lt;&gt;""),$R$16:$R2204)="12.2026",
    VLOOKUP(LOOKUP(2,1/($B$16:$B2204&lt;&gt;""),$B$16:$B2204), [1]Лист1!$C$12:$D$1205, 2, 0),
  IF(LOOKUP(2,1/($R$16:$R2204&lt;&gt;""),$R$16:$R2204)="12.2027",
    VLOOKUP(LOOKUP(2,1/($B$16:$B2204&lt;&gt;""),$B$16:$B2204), [1]Лист1!$C$1209:$D$2016, 2, 0),
  IF(LOOKUP(2,1/($R$16:$R2204&lt;&gt;""),$R$16:$R2204)="12.2028",
    VLOOKUP(LOOKUP(2,1/($B$16:$B2204&lt;&gt;""),$B$16:$B2204), [1]Лист1!$C$2020:$D$2907, 2, 0),
  ""))), "")</f>
        <v>28480000</v>
      </c>
      <c r="P2204" s="211">
        <f t="shared" si="678"/>
        <v>1508.3627273401335</v>
      </c>
      <c r="Q2204" s="211">
        <v>9673</v>
      </c>
      <c r="R2204" s="30" t="s">
        <v>565</v>
      </c>
      <c r="S2204" s="38"/>
      <c r="T2204" s="20"/>
      <c r="U2204" s="20"/>
    </row>
    <row r="2205" spans="1:21" s="96" customFormat="1" ht="30" customHeight="1" x14ac:dyDescent="0.25">
      <c r="A2205" s="212">
        <f>IF(B2205&lt;&gt;"",MAX(A$1:A2204)+1,"")</f>
        <v>1994</v>
      </c>
      <c r="B2205" s="223" t="s">
        <v>2260</v>
      </c>
      <c r="C2205" s="210">
        <v>2002</v>
      </c>
      <c r="D2205" s="212" t="s">
        <v>1844</v>
      </c>
      <c r="E2205" s="210" t="s">
        <v>18</v>
      </c>
      <c r="F2205" s="210">
        <v>9</v>
      </c>
      <c r="G2205" s="210">
        <v>4</v>
      </c>
      <c r="H2205" s="211">
        <v>9353</v>
      </c>
      <c r="I2205" s="211">
        <v>0</v>
      </c>
      <c r="J2205" s="211">
        <v>6020</v>
      </c>
      <c r="K2205" s="211">
        <f t="shared" si="677"/>
        <v>14340000</v>
      </c>
      <c r="L2205" s="211">
        <v>0</v>
      </c>
      <c r="M2205" s="211">
        <v>0</v>
      </c>
      <c r="N2205" s="211">
        <v>0</v>
      </c>
      <c r="O2205" s="211">
        <f>IFERROR(
  IF(LOOKUP(2,1/($R$16:$R2205&lt;&gt;""),$R$16:$R2205)="12.2026",
    VLOOKUP(LOOKUP(2,1/($B$16:$B2205&lt;&gt;""),$B$16:$B2205), [1]Лист1!$C$12:$D$1205, 2, 0),
  IF(LOOKUP(2,1/($R$16:$R2205&lt;&gt;""),$R$16:$R2205)="12.2027",
    VLOOKUP(LOOKUP(2,1/($B$16:$B2205&lt;&gt;""),$B$16:$B2205), [1]Лист1!$C$1209:$D$2016, 2, 0),
  IF(LOOKUP(2,1/($R$16:$R2205&lt;&gt;""),$R$16:$R2205)="12.2028",
    VLOOKUP(LOOKUP(2,1/($B$16:$B2205&lt;&gt;""),$B$16:$B2205), [1]Лист1!$C$2020:$D$2907, 2, 0),
  ""))), "")</f>
        <v>14340000</v>
      </c>
      <c r="P2205" s="211">
        <f t="shared" si="678"/>
        <v>1533.1979044156956</v>
      </c>
      <c r="Q2205" s="211">
        <v>9673</v>
      </c>
      <c r="R2205" s="30" t="s">
        <v>564</v>
      </c>
      <c r="S2205" s="95"/>
      <c r="T2205" s="95"/>
      <c r="U2205" s="95"/>
    </row>
    <row r="2206" spans="1:21" s="33" customFormat="1" ht="30" customHeight="1" x14ac:dyDescent="0.25">
      <c r="A2206" s="212">
        <f>IF(B2206&lt;&gt;"",MAX(A$1:A2205)+1,"")</f>
        <v>1995</v>
      </c>
      <c r="B2206" s="194" t="s">
        <v>2261</v>
      </c>
      <c r="C2206" s="190">
        <v>1990</v>
      </c>
      <c r="D2206" s="199" t="s">
        <v>1844</v>
      </c>
      <c r="E2206" s="190" t="s">
        <v>18</v>
      </c>
      <c r="F2206" s="190">
        <v>10</v>
      </c>
      <c r="G2206" s="190">
        <v>5</v>
      </c>
      <c r="H2206" s="192">
        <v>16129</v>
      </c>
      <c r="I2206" s="192">
        <v>1114.4000000000001</v>
      </c>
      <c r="J2206" s="192">
        <v>10052.1</v>
      </c>
      <c r="K2206" s="192">
        <f t="shared" ref="K2206:K2228" si="684">SUM(L2206:O2206)</f>
        <v>17875000</v>
      </c>
      <c r="L2206" s="192">
        <v>0</v>
      </c>
      <c r="M2206" s="192">
        <v>0</v>
      </c>
      <c r="N2206" s="192">
        <v>0</v>
      </c>
      <c r="O2206" s="211">
        <f>IFERROR(
  IF(LOOKUP(2,1/($R$16:$R2206&lt;&gt;""),$R$16:$R2206)="12.2026",
    VLOOKUP(LOOKUP(2,1/($B$16:$B2206&lt;&gt;""),$B$16:$B2206), [1]Лист1!$C$12:$D$1205, 2, 0),
  IF(LOOKUP(2,1/($R$16:$R2206&lt;&gt;""),$R$16:$R2206)="12.2027",
    VLOOKUP(LOOKUP(2,1/($B$16:$B2206&lt;&gt;""),$B$16:$B2206), [1]Лист1!$C$1209:$D$2016, 2, 0),
  IF(LOOKUP(2,1/($R$16:$R2206&lt;&gt;""),$R$16:$R2206)="12.2028",
    VLOOKUP(LOOKUP(2,1/($B$16:$B2206&lt;&gt;""),$B$16:$B2206), [1]Лист1!$C$2020:$D$2907, 2, 0),
  ""))), "")</f>
        <v>17875000</v>
      </c>
      <c r="P2206" s="192">
        <f t="shared" ref="P2206:P2225" si="685">K2206/H2206</f>
        <v>1108.2522165044329</v>
      </c>
      <c r="Q2206" s="192">
        <v>9673</v>
      </c>
      <c r="R2206" s="97" t="s">
        <v>565</v>
      </c>
      <c r="S2206" s="32"/>
      <c r="T2206" s="32"/>
      <c r="U2206" s="32"/>
    </row>
    <row r="2207" spans="1:21" s="33" customFormat="1" ht="30" customHeight="1" x14ac:dyDescent="0.25">
      <c r="A2207" s="212">
        <f>IF(B2207&lt;&gt;"",MAX(A$1:A2206)+1,"")</f>
        <v>1996</v>
      </c>
      <c r="B2207" s="193" t="s">
        <v>2262</v>
      </c>
      <c r="C2207" s="189">
        <v>1991</v>
      </c>
      <c r="D2207" s="198" t="s">
        <v>1844</v>
      </c>
      <c r="E2207" s="189" t="s">
        <v>18</v>
      </c>
      <c r="F2207" s="189">
        <v>9</v>
      </c>
      <c r="G2207" s="189">
        <v>8</v>
      </c>
      <c r="H2207" s="191">
        <v>23026.6</v>
      </c>
      <c r="I2207" s="191">
        <v>135.1</v>
      </c>
      <c r="J2207" s="191">
        <v>15516.4</v>
      </c>
      <c r="K2207" s="191">
        <f t="shared" si="684"/>
        <v>28480000</v>
      </c>
      <c r="L2207" s="191">
        <v>0</v>
      </c>
      <c r="M2207" s="191">
        <v>0</v>
      </c>
      <c r="N2207" s="191">
        <v>0</v>
      </c>
      <c r="O2207" s="211">
        <f>IFERROR(
  IF(LOOKUP(2,1/($R$16:$R2207&lt;&gt;""),$R$16:$R2207)="12.2026",
    VLOOKUP(LOOKUP(2,1/($B$16:$B2207&lt;&gt;""),$B$16:$B2207), [1]Лист1!$C$12:$D$1205, 2, 0),
  IF(LOOKUP(2,1/($R$16:$R2207&lt;&gt;""),$R$16:$R2207)="12.2027",
    VLOOKUP(LOOKUP(2,1/($B$16:$B2207&lt;&gt;""),$B$16:$B2207), [1]Лист1!$C$1209:$D$2016, 2, 0),
  IF(LOOKUP(2,1/($R$16:$R2207&lt;&gt;""),$R$16:$R2207)="12.2028",
    VLOOKUP(LOOKUP(2,1/($B$16:$B2207&lt;&gt;""),$B$16:$B2207), [1]Лист1!$C$2020:$D$2907, 2, 0),
  ""))), "")</f>
        <v>28480000</v>
      </c>
      <c r="P2207" s="191">
        <f t="shared" si="685"/>
        <v>1236.8304482641815</v>
      </c>
      <c r="Q2207" s="191">
        <v>9673</v>
      </c>
      <c r="R2207" s="94" t="s">
        <v>565</v>
      </c>
      <c r="S2207" s="32"/>
      <c r="T2207" s="32"/>
      <c r="U2207" s="32"/>
    </row>
    <row r="2208" spans="1:21" s="96" customFormat="1" ht="30" customHeight="1" x14ac:dyDescent="0.25">
      <c r="A2208" s="212">
        <f>IF(B2208&lt;&gt;"",MAX(A$1:A2207)+1,"")</f>
        <v>1997</v>
      </c>
      <c r="B2208" s="223" t="s">
        <v>2263</v>
      </c>
      <c r="C2208" s="210">
        <v>1997</v>
      </c>
      <c r="D2208" s="212" t="s">
        <v>1844</v>
      </c>
      <c r="E2208" s="210" t="s">
        <v>16</v>
      </c>
      <c r="F2208" s="210">
        <v>14</v>
      </c>
      <c r="G2208" s="210">
        <v>1</v>
      </c>
      <c r="H2208" s="211">
        <v>5568.9</v>
      </c>
      <c r="I2208" s="211">
        <v>0</v>
      </c>
      <c r="J2208" s="211">
        <v>3886.6</v>
      </c>
      <c r="K2208" s="211">
        <f t="shared" si="684"/>
        <v>7270000</v>
      </c>
      <c r="L2208" s="211">
        <v>0</v>
      </c>
      <c r="M2208" s="211">
        <v>0</v>
      </c>
      <c r="N2208" s="211">
        <v>0</v>
      </c>
      <c r="O2208" s="211">
        <f>IFERROR(
  IF(LOOKUP(2,1/($R$16:$R2208&lt;&gt;""),$R$16:$R2208)="12.2026",
    VLOOKUP(LOOKUP(2,1/($B$16:$B2208&lt;&gt;""),$B$16:$B2208), [1]Лист1!$C$12:$D$1205, 2, 0),
  IF(LOOKUP(2,1/($R$16:$R2208&lt;&gt;""),$R$16:$R2208)="12.2027",
    VLOOKUP(LOOKUP(2,1/($B$16:$B2208&lt;&gt;""),$B$16:$B2208), [1]Лист1!$C$1209:$D$2016, 2, 0),
  IF(LOOKUP(2,1/($R$16:$R2208&lt;&gt;""),$R$16:$R2208)="12.2028",
    VLOOKUP(LOOKUP(2,1/($B$16:$B2208&lt;&gt;""),$B$16:$B2208), [1]Лист1!$C$2020:$D$2907, 2, 0),
  ""))), "")</f>
        <v>7270000</v>
      </c>
      <c r="P2208" s="211">
        <f t="shared" si="685"/>
        <v>1305.464274811902</v>
      </c>
      <c r="Q2208" s="211">
        <v>9673</v>
      </c>
      <c r="R2208" s="30" t="s">
        <v>565</v>
      </c>
      <c r="S2208" s="95"/>
      <c r="T2208" s="95"/>
      <c r="U2208" s="95"/>
    </row>
    <row r="2209" spans="1:21" s="33" customFormat="1" ht="30" customHeight="1" x14ac:dyDescent="0.25">
      <c r="A2209" s="212">
        <f>IF(B2209&lt;&gt;"",MAX(A$1:A2208)+1,"")</f>
        <v>1998</v>
      </c>
      <c r="B2209" s="194" t="s">
        <v>2264</v>
      </c>
      <c r="C2209" s="190">
        <v>1990</v>
      </c>
      <c r="D2209" s="199" t="s">
        <v>1844</v>
      </c>
      <c r="E2209" s="190" t="s">
        <v>18</v>
      </c>
      <c r="F2209" s="190">
        <v>10</v>
      </c>
      <c r="G2209" s="190">
        <v>4</v>
      </c>
      <c r="H2209" s="192">
        <v>13407</v>
      </c>
      <c r="I2209" s="192">
        <v>0</v>
      </c>
      <c r="J2209" s="192">
        <v>8348.1</v>
      </c>
      <c r="K2209" s="192">
        <f t="shared" si="684"/>
        <v>14340000</v>
      </c>
      <c r="L2209" s="192">
        <v>0</v>
      </c>
      <c r="M2209" s="192">
        <v>0</v>
      </c>
      <c r="N2209" s="192">
        <v>0</v>
      </c>
      <c r="O2209" s="211">
        <f>IFERROR(
  IF(LOOKUP(2,1/($R$16:$R2209&lt;&gt;""),$R$16:$R2209)="12.2026",
    VLOOKUP(LOOKUP(2,1/($B$16:$B2209&lt;&gt;""),$B$16:$B2209), [1]Лист1!$C$12:$D$1205, 2, 0),
  IF(LOOKUP(2,1/($R$16:$R2209&lt;&gt;""),$R$16:$R2209)="12.2027",
    VLOOKUP(LOOKUP(2,1/($B$16:$B2209&lt;&gt;""),$B$16:$B2209), [1]Лист1!$C$1209:$D$2016, 2, 0),
  IF(LOOKUP(2,1/($R$16:$R2209&lt;&gt;""),$R$16:$R2209)="12.2028",
    VLOOKUP(LOOKUP(2,1/($B$16:$B2209&lt;&gt;""),$B$16:$B2209), [1]Лист1!$C$2020:$D$2907, 2, 0),
  ""))), "")</f>
        <v>14340000</v>
      </c>
      <c r="P2209" s="192">
        <f t="shared" si="685"/>
        <v>1069.5905124188857</v>
      </c>
      <c r="Q2209" s="192">
        <v>9673</v>
      </c>
      <c r="R2209" s="97" t="s">
        <v>564</v>
      </c>
      <c r="S2209" s="32"/>
      <c r="T2209" s="32"/>
      <c r="U2209" s="32"/>
    </row>
    <row r="2210" spans="1:21" s="21" customFormat="1" ht="30" customHeight="1" x14ac:dyDescent="0.25">
      <c r="A2210" s="212">
        <f>IF(B2210&lt;&gt;"",MAX(A$1:A2209)+1,"")</f>
        <v>1999</v>
      </c>
      <c r="B2210" s="223" t="s">
        <v>1286</v>
      </c>
      <c r="C2210" s="210">
        <v>1953</v>
      </c>
      <c r="D2210" s="212" t="s">
        <v>1844</v>
      </c>
      <c r="E2210" s="210" t="s">
        <v>16</v>
      </c>
      <c r="F2210" s="210">
        <v>2</v>
      </c>
      <c r="G2210" s="210">
        <v>2</v>
      </c>
      <c r="H2210" s="211">
        <v>1050.45</v>
      </c>
      <c r="I2210" s="211">
        <v>0</v>
      </c>
      <c r="J2210" s="211">
        <v>655.83</v>
      </c>
      <c r="K2210" s="211">
        <f t="shared" si="684"/>
        <v>13245.52</v>
      </c>
      <c r="L2210" s="211">
        <v>0</v>
      </c>
      <c r="M2210" s="211">
        <v>0</v>
      </c>
      <c r="N2210" s="211">
        <v>0</v>
      </c>
      <c r="O2210" s="211">
        <f>IFERROR(
  IF(LOOKUP(2,1/($R$16:$R2210&lt;&gt;""),$R$16:$R2210)="12.2026",
    VLOOKUP(LOOKUP(2,1/($B$16:$B2210&lt;&gt;""),$B$16:$B2210), [1]Лист1!$C$12:$D$1205, 2, 0),
  IF(LOOKUP(2,1/($R$16:$R2210&lt;&gt;""),$R$16:$R2210)="12.2027",
    VLOOKUP(LOOKUP(2,1/($B$16:$B2210&lt;&gt;""),$B$16:$B2210), [1]Лист1!$C$1209:$D$2016, 2, 0),
  IF(LOOKUP(2,1/($R$16:$R2210&lt;&gt;""),$R$16:$R2210)="12.2028",
    VLOOKUP(LOOKUP(2,1/($B$16:$B2210&lt;&gt;""),$B$16:$B2210), [1]Лист1!$C$2020:$D$2907, 2, 0),
  ""))), "")</f>
        <v>13245.52</v>
      </c>
      <c r="P2210" s="211">
        <f t="shared" si="685"/>
        <v>12.609376933695083</v>
      </c>
      <c r="Q2210" s="211">
        <v>9673</v>
      </c>
      <c r="R2210" s="218" t="s">
        <v>565</v>
      </c>
      <c r="S2210" s="38"/>
      <c r="T2210" s="20"/>
      <c r="U2210" s="20"/>
    </row>
    <row r="2211" spans="1:21" ht="30" customHeight="1" x14ac:dyDescent="0.25">
      <c r="A2211" s="309">
        <f>IF(B2211&lt;&gt;"",MAX(A$1:A2210)+1,"")</f>
        <v>2000</v>
      </c>
      <c r="B2211" s="317" t="s">
        <v>325</v>
      </c>
      <c r="C2211" s="307">
        <v>1988</v>
      </c>
      <c r="D2211" s="309" t="s">
        <v>1844</v>
      </c>
      <c r="E2211" s="307" t="s">
        <v>16</v>
      </c>
      <c r="F2211" s="307">
        <v>9</v>
      </c>
      <c r="G2211" s="307">
        <v>2</v>
      </c>
      <c r="H2211" s="311">
        <v>5757.91</v>
      </c>
      <c r="I2211" s="311">
        <v>0</v>
      </c>
      <c r="J2211" s="311">
        <v>4010.91</v>
      </c>
      <c r="K2211" s="211">
        <f t="shared" ref="K2211" si="686">SUM(L2211:O2211)</f>
        <v>9611895.1099999994</v>
      </c>
      <c r="L2211" s="211">
        <v>0</v>
      </c>
      <c r="M2211" s="211">
        <v>0</v>
      </c>
      <c r="N2211" s="211">
        <v>0</v>
      </c>
      <c r="O2211" s="211">
        <f>IFERROR(
  IF(LOOKUP(2,1/($R$16:$R2211&lt;&gt;""),$R$16:$R2211)="12.2026",
    VLOOKUP(LOOKUP(2,1/($B$16:$B2211&lt;&gt;""),$B$16:$B2211), [1]Лист1!$C$12:$D$1205, 2, 0),
  IF(LOOKUP(2,1/($R$16:$R2211&lt;&gt;""),$R$16:$R2211)="12.2027",
    VLOOKUP(LOOKUP(2,1/($B$16:$B2211&lt;&gt;""),$B$16:$B2211), [1]Лист1!$C$1209:$D$2016, 2, 0),
  IF(LOOKUP(2,1/($R$16:$R2211&lt;&gt;""),$R$16:$R2211)="12.2028",
    VLOOKUP(LOOKUP(2,1/($B$16:$B2211&lt;&gt;""),$B$16:$B2211), [1]Лист1!$C$2020:$D$2907, 2, 0),
  ""))), "")</f>
        <v>9611895.1099999994</v>
      </c>
      <c r="P2211" s="211">
        <f t="shared" ref="P2211" si="687">K2211/H2211</f>
        <v>1669.337504406981</v>
      </c>
      <c r="Q2211" s="211">
        <v>9673</v>
      </c>
      <c r="R2211" s="218" t="s">
        <v>565</v>
      </c>
      <c r="S2211" s="49"/>
      <c r="T2211" s="49"/>
      <c r="U2211" s="49"/>
    </row>
    <row r="2212" spans="1:21" ht="30" customHeight="1" x14ac:dyDescent="0.25">
      <c r="A2212" s="310"/>
      <c r="B2212" s="318"/>
      <c r="C2212" s="308"/>
      <c r="D2212" s="310"/>
      <c r="E2212" s="308"/>
      <c r="F2212" s="308"/>
      <c r="G2212" s="308"/>
      <c r="H2212" s="312"/>
      <c r="I2212" s="312"/>
      <c r="J2212" s="312"/>
      <c r="K2212" s="211">
        <f t="shared" si="684"/>
        <v>20920928.25</v>
      </c>
      <c r="L2212" s="211">
        <v>0</v>
      </c>
      <c r="M2212" s="211">
        <v>0</v>
      </c>
      <c r="N2212" s="211">
        <v>0</v>
      </c>
      <c r="O2212" s="211">
        <f>IFERROR(
  IF(LOOKUP(2,1/($R$16:$R2212&lt;&gt;""),$R$16:$R2212)="12.2026",
    VLOOKUP(LOOKUP(2,1/($B$16:$B2212&lt;&gt;""),$B$16:$B2212), [1]Лист1!$C$12:$D$1205, 2, 0),
  IF(LOOKUP(2,1/($R$16:$R2212&lt;&gt;""),$R$16:$R2212)="12.2027",
    VLOOKUP(LOOKUP(2,1/($B$16:$B2212&lt;&gt;""),$B$16:$B2212), [1]Лист1!$C$1209:$D$2016, 2, 0),
  IF(LOOKUP(2,1/($R$16:$R2212&lt;&gt;""),$R$16:$R2212)="12.2028",
    VLOOKUP(LOOKUP(2,1/($B$16:$B2212&lt;&gt;""),$B$16:$B2212), [1]Лист1!$C$2020:$D$2907, 2, 0),
  ""))), "")</f>
        <v>20920928.25</v>
      </c>
      <c r="P2212" s="211">
        <f>K2212/H2211</f>
        <v>3633.423976755455</v>
      </c>
      <c r="Q2212" s="211">
        <v>9673</v>
      </c>
      <c r="R2212" s="218" t="s">
        <v>564</v>
      </c>
      <c r="S2212" s="49"/>
      <c r="T2212" s="49"/>
      <c r="U2212" s="49"/>
    </row>
    <row r="2213" spans="1:21" s="21" customFormat="1" ht="30" customHeight="1" x14ac:dyDescent="0.25">
      <c r="A2213" s="285">
        <f>IF(B2213&lt;&gt;"",MAX(A$1:A2212)+1,"")</f>
        <v>2001</v>
      </c>
      <c r="B2213" s="283" t="s">
        <v>2054</v>
      </c>
      <c r="C2213" s="287">
        <v>1985</v>
      </c>
      <c r="D2213" s="285" t="s">
        <v>1844</v>
      </c>
      <c r="E2213" s="287" t="s">
        <v>16</v>
      </c>
      <c r="F2213" s="287">
        <v>9</v>
      </c>
      <c r="G2213" s="287">
        <v>2</v>
      </c>
      <c r="H2213" s="282">
        <v>7603.3</v>
      </c>
      <c r="I2213" s="282">
        <v>345.8</v>
      </c>
      <c r="J2213" s="282">
        <v>4054.4</v>
      </c>
      <c r="K2213" s="282">
        <f t="shared" si="684"/>
        <v>7284518.4400000004</v>
      </c>
      <c r="L2213" s="282">
        <v>0</v>
      </c>
      <c r="M2213" s="282">
        <v>0</v>
      </c>
      <c r="N2213" s="282">
        <v>0</v>
      </c>
      <c r="O2213" s="282">
        <f>IFERROR(
  IF(LOOKUP(2,1/($R$16:$R2213&lt;&gt;""),$R$16:$R2213)="12.2026",
    VLOOKUP(LOOKUP(2,1/($B$16:$B2213&lt;&gt;""),$B$16:$B2213), [1]Лист1!$C$12:$D$1205, 2, 0),
  IF(LOOKUP(2,1/($R$16:$R2213&lt;&gt;""),$R$16:$R2213)="12.2027",
    VLOOKUP(LOOKUP(2,1/($B$16:$B2213&lt;&gt;""),$B$16:$B2213), [1]Лист1!$C$1209:$D$2016, 2, 0),
  IF(LOOKUP(2,1/($R$16:$R2213&lt;&gt;""),$R$16:$R2213)="12.2028",
    VLOOKUP(LOOKUP(2,1/($B$16:$B2213&lt;&gt;""),$B$16:$B2213), [1]Лист1!$C$2020:$D$2907, 2, 0),
  ""))), "")</f>
        <v>7284518.4400000004</v>
      </c>
      <c r="P2213" s="282">
        <f t="shared" si="685"/>
        <v>958.07326292530877</v>
      </c>
      <c r="Q2213" s="282">
        <v>9673</v>
      </c>
      <c r="R2213" s="294" t="s">
        <v>564</v>
      </c>
      <c r="S2213" s="38"/>
      <c r="T2213" s="20"/>
      <c r="U2213" s="20"/>
    </row>
    <row r="2214" spans="1:21" s="21" customFormat="1" ht="30" customHeight="1" x14ac:dyDescent="0.25">
      <c r="A2214" s="212">
        <f>IF(B2214&lt;&gt;"",MAX(A$1:A2213)+1,"")</f>
        <v>2002</v>
      </c>
      <c r="B2214" s="223" t="s">
        <v>1616</v>
      </c>
      <c r="C2214" s="210">
        <v>1973</v>
      </c>
      <c r="D2214" s="212" t="s">
        <v>1844</v>
      </c>
      <c r="E2214" s="210" t="s">
        <v>16</v>
      </c>
      <c r="F2214" s="210">
        <v>5</v>
      </c>
      <c r="G2214" s="210">
        <v>6</v>
      </c>
      <c r="H2214" s="211">
        <v>5951.5</v>
      </c>
      <c r="I2214" s="211">
        <v>105.1</v>
      </c>
      <c r="J2214" s="211">
        <v>4539.72</v>
      </c>
      <c r="K2214" s="211">
        <f t="shared" si="684"/>
        <v>40709106.5</v>
      </c>
      <c r="L2214" s="211">
        <v>0</v>
      </c>
      <c r="M2214" s="211">
        <v>0</v>
      </c>
      <c r="N2214" s="211">
        <v>0</v>
      </c>
      <c r="O2214" s="211">
        <f>IFERROR(
  IF(LOOKUP(2,1/($R$16:$R2214&lt;&gt;""),$R$16:$R2214)="12.2026",
    VLOOKUP(LOOKUP(2,1/($B$16:$B2214&lt;&gt;""),$B$16:$B2214), [1]Лист1!$C$12:$D$1205, 2, 0),
  IF(LOOKUP(2,1/($R$16:$R2214&lt;&gt;""),$R$16:$R2214)="12.2027",
    VLOOKUP(LOOKUP(2,1/($B$16:$B2214&lt;&gt;""),$B$16:$B2214), [1]Лист1!$C$1209:$D$2016, 2, 0),
  IF(LOOKUP(2,1/($R$16:$R2214&lt;&gt;""),$R$16:$R2214)="12.2028",
    VLOOKUP(LOOKUP(2,1/($B$16:$B2214&lt;&gt;""),$B$16:$B2214), [1]Лист1!$C$2020:$D$2907, 2, 0),
  ""))), "")</f>
        <v>40709106.5</v>
      </c>
      <c r="P2214" s="211">
        <f t="shared" si="685"/>
        <v>6840.1422330504911</v>
      </c>
      <c r="Q2214" s="211">
        <v>9673</v>
      </c>
      <c r="R2214" s="218" t="s">
        <v>563</v>
      </c>
      <c r="S2214" s="38"/>
      <c r="T2214" s="20"/>
      <c r="U2214" s="20"/>
    </row>
    <row r="2215" spans="1:21" ht="30" customHeight="1" x14ac:dyDescent="0.25">
      <c r="A2215" s="212">
        <f>IF(B2215&lt;&gt;"",MAX(A$1:A2214)+1,"")</f>
        <v>2003</v>
      </c>
      <c r="B2215" s="223" t="s">
        <v>2055</v>
      </c>
      <c r="C2215" s="210">
        <v>1985</v>
      </c>
      <c r="D2215" s="212" t="s">
        <v>1844</v>
      </c>
      <c r="E2215" s="210" t="s">
        <v>18</v>
      </c>
      <c r="F2215" s="210">
        <v>9</v>
      </c>
      <c r="G2215" s="210">
        <v>3</v>
      </c>
      <c r="H2215" s="211">
        <v>7273.53</v>
      </c>
      <c r="I2215" s="211">
        <v>0</v>
      </c>
      <c r="J2215" s="211">
        <v>5844.09</v>
      </c>
      <c r="K2215" s="211">
        <f t="shared" si="684"/>
        <v>10771662.93</v>
      </c>
      <c r="L2215" s="211">
        <v>0</v>
      </c>
      <c r="M2215" s="211">
        <v>0</v>
      </c>
      <c r="N2215" s="211">
        <v>0</v>
      </c>
      <c r="O2215" s="211">
        <f>IFERROR(
  IF(LOOKUP(2,1/($R$16:$R2215&lt;&gt;""),$R$16:$R2215)="12.2026",
    VLOOKUP(LOOKUP(2,1/($B$16:$B2215&lt;&gt;""),$B$16:$B2215), [1]Лист1!$C$12:$D$1205, 2, 0),
  IF(LOOKUP(2,1/($R$16:$R2215&lt;&gt;""),$R$16:$R2215)="12.2027",
    VLOOKUP(LOOKUP(2,1/($B$16:$B2215&lt;&gt;""),$B$16:$B2215), [1]Лист1!$C$1209:$D$2016, 2, 0),
  IF(LOOKUP(2,1/($R$16:$R2215&lt;&gt;""),$R$16:$R2215)="12.2028",
    VLOOKUP(LOOKUP(2,1/($B$16:$B2215&lt;&gt;""),$B$16:$B2215), [1]Лист1!$C$2020:$D$2907, 2, 0),
  ""))), "")</f>
        <v>10771662.93</v>
      </c>
      <c r="P2215" s="211">
        <f t="shared" si="685"/>
        <v>1480.940194101076</v>
      </c>
      <c r="Q2215" s="211">
        <v>9673</v>
      </c>
      <c r="R2215" s="218" t="s">
        <v>564</v>
      </c>
    </row>
    <row r="2216" spans="1:21" ht="30" customHeight="1" x14ac:dyDescent="0.25">
      <c r="A2216" s="212">
        <f>IF(B2216&lt;&gt;"",MAX(A$1:A2215)+1,"")</f>
        <v>2004</v>
      </c>
      <c r="B2216" s="223" t="s">
        <v>1287</v>
      </c>
      <c r="C2216" s="210">
        <v>1959</v>
      </c>
      <c r="D2216" s="212" t="s">
        <v>1844</v>
      </c>
      <c r="E2216" s="210" t="s">
        <v>16</v>
      </c>
      <c r="F2216" s="210">
        <v>2</v>
      </c>
      <c r="G2216" s="210">
        <v>1</v>
      </c>
      <c r="H2216" s="211">
        <v>307</v>
      </c>
      <c r="I2216" s="211">
        <v>82.86</v>
      </c>
      <c r="J2216" s="211">
        <v>186.23</v>
      </c>
      <c r="K2216" s="211">
        <f t="shared" si="684"/>
        <v>13929.11</v>
      </c>
      <c r="L2216" s="211">
        <v>0</v>
      </c>
      <c r="M2216" s="211">
        <v>0</v>
      </c>
      <c r="N2216" s="211">
        <v>0</v>
      </c>
      <c r="O2216" s="211">
        <f>IFERROR(
  IF(LOOKUP(2,1/($R$16:$R2216&lt;&gt;""),$R$16:$R2216)="12.2026",
    VLOOKUP(LOOKUP(2,1/($B$16:$B2216&lt;&gt;""),$B$16:$B2216), [1]Лист1!$C$12:$D$1205, 2, 0),
  IF(LOOKUP(2,1/($R$16:$R2216&lt;&gt;""),$R$16:$R2216)="12.2027",
    VLOOKUP(LOOKUP(2,1/($B$16:$B2216&lt;&gt;""),$B$16:$B2216), [1]Лист1!$C$1209:$D$2016, 2, 0),
  IF(LOOKUP(2,1/($R$16:$R2216&lt;&gt;""),$R$16:$R2216)="12.2028",
    VLOOKUP(LOOKUP(2,1/($B$16:$B2216&lt;&gt;""),$B$16:$B2216), [1]Лист1!$C$2020:$D$2907, 2, 0),
  ""))), "")</f>
        <v>13929.11</v>
      </c>
      <c r="P2216" s="211">
        <f t="shared" si="685"/>
        <v>45.37169381107492</v>
      </c>
      <c r="Q2216" s="211">
        <v>9673</v>
      </c>
      <c r="R2216" s="218" t="s">
        <v>565</v>
      </c>
    </row>
    <row r="2217" spans="1:21" ht="30" customHeight="1" x14ac:dyDescent="0.25">
      <c r="A2217" s="212">
        <f>IF(B2217&lt;&gt;"",MAX(A$1:A2216)+1,"")</f>
        <v>2005</v>
      </c>
      <c r="B2217" s="223" t="s">
        <v>1288</v>
      </c>
      <c r="C2217" s="210">
        <v>1954</v>
      </c>
      <c r="D2217" s="212" t="s">
        <v>1844</v>
      </c>
      <c r="E2217" s="210" t="s">
        <v>16</v>
      </c>
      <c r="F2217" s="212">
        <v>2</v>
      </c>
      <c r="G2217" s="212">
        <v>2</v>
      </c>
      <c r="H2217" s="211">
        <v>819.3</v>
      </c>
      <c r="I2217" s="211">
        <v>0</v>
      </c>
      <c r="J2217" s="211">
        <v>758.28</v>
      </c>
      <c r="K2217" s="211">
        <f t="shared" si="684"/>
        <v>19483.580000000002</v>
      </c>
      <c r="L2217" s="211">
        <v>0</v>
      </c>
      <c r="M2217" s="211">
        <v>0</v>
      </c>
      <c r="N2217" s="211">
        <v>0</v>
      </c>
      <c r="O2217" s="211">
        <f>IFERROR(
  IF(LOOKUP(2,1/($R$16:$R2217&lt;&gt;""),$R$16:$R2217)="12.2026",
    VLOOKUP(LOOKUP(2,1/($B$16:$B2217&lt;&gt;""),$B$16:$B2217), [1]Лист1!$C$12:$D$1205, 2, 0),
  IF(LOOKUP(2,1/($R$16:$R2217&lt;&gt;""),$R$16:$R2217)="12.2027",
    VLOOKUP(LOOKUP(2,1/($B$16:$B2217&lt;&gt;""),$B$16:$B2217), [1]Лист1!$C$1209:$D$2016, 2, 0),
  IF(LOOKUP(2,1/($R$16:$R2217&lt;&gt;""),$R$16:$R2217)="12.2028",
    VLOOKUP(LOOKUP(2,1/($B$16:$B2217&lt;&gt;""),$B$16:$B2217), [1]Лист1!$C$2020:$D$2907, 2, 0),
  ""))), "")</f>
        <v>19483.580000000002</v>
      </c>
      <c r="P2217" s="211">
        <f t="shared" si="685"/>
        <v>23.78076406688637</v>
      </c>
      <c r="Q2217" s="211">
        <v>9673</v>
      </c>
      <c r="R2217" s="218" t="s">
        <v>565</v>
      </c>
      <c r="S2217" s="48"/>
    </row>
    <row r="2218" spans="1:21" s="21" customFormat="1" ht="30" customHeight="1" x14ac:dyDescent="0.25">
      <c r="A2218" s="212">
        <f>IF(B2218&lt;&gt;"",MAX(A$1:A2217)+1,"")</f>
        <v>2006</v>
      </c>
      <c r="B2218" s="223" t="s">
        <v>1462</v>
      </c>
      <c r="C2218" s="210">
        <v>1961</v>
      </c>
      <c r="D2218" s="212" t="s">
        <v>1844</v>
      </c>
      <c r="E2218" s="210" t="s">
        <v>16</v>
      </c>
      <c r="F2218" s="210">
        <v>2</v>
      </c>
      <c r="G2218" s="210">
        <v>1</v>
      </c>
      <c r="H2218" s="211">
        <v>312.52</v>
      </c>
      <c r="I2218" s="211">
        <v>83.94</v>
      </c>
      <c r="J2218" s="211">
        <v>192.59</v>
      </c>
      <c r="K2218" s="211">
        <f t="shared" si="684"/>
        <v>47095.61</v>
      </c>
      <c r="L2218" s="211">
        <v>0</v>
      </c>
      <c r="M2218" s="211">
        <v>0</v>
      </c>
      <c r="N2218" s="211">
        <v>0</v>
      </c>
      <c r="O2218" s="211">
        <f>IFERROR(
  IF(LOOKUP(2,1/($R$16:$R2218&lt;&gt;""),$R$16:$R2218)="12.2026",
    VLOOKUP(LOOKUP(2,1/($B$16:$B2218&lt;&gt;""),$B$16:$B2218), [1]Лист1!$C$12:$D$1205, 2, 0),
  IF(LOOKUP(2,1/($R$16:$R2218&lt;&gt;""),$R$16:$R2218)="12.2027",
    VLOOKUP(LOOKUP(2,1/($B$16:$B2218&lt;&gt;""),$B$16:$B2218), [1]Лист1!$C$1209:$D$2016, 2, 0),
  IF(LOOKUP(2,1/($R$16:$R2218&lt;&gt;""),$R$16:$R2218)="12.2028",
    VLOOKUP(LOOKUP(2,1/($B$16:$B2218&lt;&gt;""),$B$16:$B2218), [1]Лист1!$C$2020:$D$2907, 2, 0),
  ""))), "")</f>
        <v>47095.61</v>
      </c>
      <c r="P2218" s="211">
        <f t="shared" si="685"/>
        <v>150.69630743632408</v>
      </c>
      <c r="Q2218" s="211">
        <v>9673</v>
      </c>
      <c r="R2218" s="218" t="s">
        <v>564</v>
      </c>
      <c r="S2218" s="38"/>
      <c r="T2218" s="20"/>
      <c r="U2218" s="20"/>
    </row>
    <row r="2219" spans="1:21" s="21" customFormat="1" ht="30" customHeight="1" x14ac:dyDescent="0.25">
      <c r="A2219" s="212">
        <f>IF(B2219&lt;&gt;"",MAX(A$1:A2218)+1,"")</f>
        <v>2007</v>
      </c>
      <c r="B2219" s="223" t="s">
        <v>533</v>
      </c>
      <c r="C2219" s="210">
        <v>1968</v>
      </c>
      <c r="D2219" s="212" t="s">
        <v>1844</v>
      </c>
      <c r="E2219" s="210" t="s">
        <v>16</v>
      </c>
      <c r="F2219" s="210">
        <v>2</v>
      </c>
      <c r="G2219" s="210">
        <v>2</v>
      </c>
      <c r="H2219" s="211">
        <v>701.5</v>
      </c>
      <c r="I2219" s="211">
        <v>0</v>
      </c>
      <c r="J2219" s="211">
        <v>632</v>
      </c>
      <c r="K2219" s="211">
        <f t="shared" si="684"/>
        <v>58754.57</v>
      </c>
      <c r="L2219" s="211">
        <v>0</v>
      </c>
      <c r="M2219" s="211">
        <v>0</v>
      </c>
      <c r="N2219" s="211">
        <v>0</v>
      </c>
      <c r="O2219" s="211">
        <f>IFERROR(
  IF(LOOKUP(2,1/($R$16:$R2219&lt;&gt;""),$R$16:$R2219)="12.2026",
    VLOOKUP(LOOKUP(2,1/($B$16:$B2219&lt;&gt;""),$B$16:$B2219), [1]Лист1!$C$12:$D$1205, 2, 0),
  IF(LOOKUP(2,1/($R$16:$R2219&lt;&gt;""),$R$16:$R2219)="12.2027",
    VLOOKUP(LOOKUP(2,1/($B$16:$B2219&lt;&gt;""),$B$16:$B2219), [1]Лист1!$C$1209:$D$2016, 2, 0),
  IF(LOOKUP(2,1/($R$16:$R2219&lt;&gt;""),$R$16:$R2219)="12.2028",
    VLOOKUP(LOOKUP(2,1/($B$16:$B2219&lt;&gt;""),$B$16:$B2219), [1]Лист1!$C$2020:$D$2907, 2, 0),
  ""))), "")</f>
        <v>58754.57</v>
      </c>
      <c r="P2219" s="211">
        <f t="shared" si="685"/>
        <v>83.755623663578049</v>
      </c>
      <c r="Q2219" s="211">
        <v>9673</v>
      </c>
      <c r="R2219" s="218" t="s">
        <v>564</v>
      </c>
      <c r="S2219" s="38"/>
      <c r="T2219" s="20"/>
      <c r="U2219" s="20"/>
    </row>
    <row r="2220" spans="1:21" ht="30" customHeight="1" x14ac:dyDescent="0.25">
      <c r="A2220" s="212">
        <f>IF(B2220&lt;&gt;"",MAX(A$1:A2219)+1,"")</f>
        <v>2008</v>
      </c>
      <c r="B2220" s="223" t="s">
        <v>326</v>
      </c>
      <c r="C2220" s="210">
        <v>1966</v>
      </c>
      <c r="D2220" s="212" t="s">
        <v>1844</v>
      </c>
      <c r="E2220" s="210" t="s">
        <v>16</v>
      </c>
      <c r="F2220" s="210">
        <v>2</v>
      </c>
      <c r="G2220" s="210">
        <v>2</v>
      </c>
      <c r="H2220" s="211">
        <v>685.5</v>
      </c>
      <c r="I2220" s="211">
        <v>0</v>
      </c>
      <c r="J2220" s="211">
        <v>631.5</v>
      </c>
      <c r="K2220" s="211">
        <f t="shared" si="684"/>
        <v>9059583.9199999981</v>
      </c>
      <c r="L2220" s="211">
        <v>0</v>
      </c>
      <c r="M2220" s="211">
        <v>0</v>
      </c>
      <c r="N2220" s="211">
        <v>0</v>
      </c>
      <c r="O2220" s="211">
        <f>IFERROR(
  IF(LOOKUP(2,1/($R$16:$R2220&lt;&gt;""),$R$16:$R2220)="12.2026",
    VLOOKUP(LOOKUP(2,1/($B$16:$B2220&lt;&gt;""),$B$16:$B2220), [1]Лист1!$C$12:$D$1205, 2, 0),
  IF(LOOKUP(2,1/($R$16:$R2220&lt;&gt;""),$R$16:$R2220)="12.2027",
    VLOOKUP(LOOKUP(2,1/($B$16:$B2220&lt;&gt;""),$B$16:$B2220), [1]Лист1!$C$1209:$D$2016, 2, 0),
  IF(LOOKUP(2,1/($R$16:$R2220&lt;&gt;""),$R$16:$R2220)="12.2028",
    VLOOKUP(LOOKUP(2,1/($B$16:$B2220&lt;&gt;""),$B$16:$B2220), [1]Лист1!$C$2020:$D$2907, 2, 0),
  ""))), "")</f>
        <v>9059583.9199999981</v>
      </c>
      <c r="P2220" s="211">
        <f t="shared" si="685"/>
        <v>13216.02322392414</v>
      </c>
      <c r="Q2220" s="211">
        <v>9673</v>
      </c>
      <c r="R2220" s="218" t="s">
        <v>565</v>
      </c>
    </row>
    <row r="2221" spans="1:21" ht="30" customHeight="1" x14ac:dyDescent="0.25">
      <c r="A2221" s="212">
        <f>IF(B2221&lt;&gt;"",MAX(A$1:A2220)+1,"")</f>
        <v>2009</v>
      </c>
      <c r="B2221" s="223" t="s">
        <v>1289</v>
      </c>
      <c r="C2221" s="210">
        <v>1960</v>
      </c>
      <c r="D2221" s="212" t="s">
        <v>1844</v>
      </c>
      <c r="E2221" s="210" t="s">
        <v>16</v>
      </c>
      <c r="F2221" s="210">
        <v>2</v>
      </c>
      <c r="G2221" s="210">
        <v>1</v>
      </c>
      <c r="H2221" s="211">
        <v>354.3</v>
      </c>
      <c r="I2221" s="211">
        <v>90.4</v>
      </c>
      <c r="J2221" s="211">
        <v>199.3</v>
      </c>
      <c r="K2221" s="211">
        <f t="shared" si="684"/>
        <v>14629.88</v>
      </c>
      <c r="L2221" s="211">
        <v>0</v>
      </c>
      <c r="M2221" s="211">
        <v>0</v>
      </c>
      <c r="N2221" s="211">
        <v>0</v>
      </c>
      <c r="O2221" s="211">
        <f>IFERROR(
  IF(LOOKUP(2,1/($R$16:$R2221&lt;&gt;""),$R$16:$R2221)="12.2026",
    VLOOKUP(LOOKUP(2,1/($B$16:$B2221&lt;&gt;""),$B$16:$B2221), [1]Лист1!$C$12:$D$1205, 2, 0),
  IF(LOOKUP(2,1/($R$16:$R2221&lt;&gt;""),$R$16:$R2221)="12.2027",
    VLOOKUP(LOOKUP(2,1/($B$16:$B2221&lt;&gt;""),$B$16:$B2221), [1]Лист1!$C$1209:$D$2016, 2, 0),
  IF(LOOKUP(2,1/($R$16:$R2221&lt;&gt;""),$R$16:$R2221)="12.2028",
    VLOOKUP(LOOKUP(2,1/($B$16:$B2221&lt;&gt;""),$B$16:$B2221), [1]Лист1!$C$2020:$D$2907, 2, 0),
  ""))), "")</f>
        <v>14629.88</v>
      </c>
      <c r="P2221" s="211">
        <f t="shared" si="685"/>
        <v>41.2923511148744</v>
      </c>
      <c r="Q2221" s="211">
        <v>9673</v>
      </c>
      <c r="R2221" s="218" t="s">
        <v>565</v>
      </c>
      <c r="S2221" s="49"/>
      <c r="T2221" s="49"/>
      <c r="U2221" s="49"/>
    </row>
    <row r="2222" spans="1:21" s="21" customFormat="1" ht="30" customHeight="1" x14ac:dyDescent="0.25">
      <c r="A2222" s="212">
        <f>IF(B2222&lt;&gt;"",MAX(A$1:A2221)+1,"")</f>
        <v>2010</v>
      </c>
      <c r="B2222" s="223" t="s">
        <v>1290</v>
      </c>
      <c r="C2222" s="210">
        <v>1960</v>
      </c>
      <c r="D2222" s="212" t="s">
        <v>1844</v>
      </c>
      <c r="E2222" s="210" t="s">
        <v>16</v>
      </c>
      <c r="F2222" s="210">
        <v>2</v>
      </c>
      <c r="G2222" s="210">
        <v>1</v>
      </c>
      <c r="H2222" s="211">
        <v>288.39999999999998</v>
      </c>
      <c r="I2222" s="211">
        <v>92</v>
      </c>
      <c r="J2222" s="211">
        <v>196.5</v>
      </c>
      <c r="K2222" s="211">
        <f t="shared" si="684"/>
        <v>14629.88</v>
      </c>
      <c r="L2222" s="211">
        <v>0</v>
      </c>
      <c r="M2222" s="211">
        <v>0</v>
      </c>
      <c r="N2222" s="211">
        <v>0</v>
      </c>
      <c r="O2222" s="211">
        <f>IFERROR(
  IF(LOOKUP(2,1/($R$16:$R2222&lt;&gt;""),$R$16:$R2222)="12.2026",
    VLOOKUP(LOOKUP(2,1/($B$16:$B2222&lt;&gt;""),$B$16:$B2222), [1]Лист1!$C$12:$D$1205, 2, 0),
  IF(LOOKUP(2,1/($R$16:$R2222&lt;&gt;""),$R$16:$R2222)="12.2027",
    VLOOKUP(LOOKUP(2,1/($B$16:$B2222&lt;&gt;""),$B$16:$B2222), [1]Лист1!$C$1209:$D$2016, 2, 0),
  IF(LOOKUP(2,1/($R$16:$R2222&lt;&gt;""),$R$16:$R2222)="12.2028",
    VLOOKUP(LOOKUP(2,1/($B$16:$B2222&lt;&gt;""),$B$16:$B2222), [1]Лист1!$C$2020:$D$2907, 2, 0),
  ""))), "")</f>
        <v>14629.88</v>
      </c>
      <c r="P2222" s="211">
        <f t="shared" si="685"/>
        <v>50.727739251040227</v>
      </c>
      <c r="Q2222" s="211">
        <v>9673</v>
      </c>
      <c r="R2222" s="218" t="s">
        <v>565</v>
      </c>
      <c r="S2222" s="38"/>
      <c r="T2222" s="20"/>
      <c r="U2222" s="20"/>
    </row>
    <row r="2223" spans="1:21" ht="30" customHeight="1" x14ac:dyDescent="0.25">
      <c r="A2223" s="212">
        <f>IF(B2223&lt;&gt;"",MAX(A$1:A2222)+1,"")</f>
        <v>2011</v>
      </c>
      <c r="B2223" s="223" t="s">
        <v>1463</v>
      </c>
      <c r="C2223" s="210">
        <v>1961</v>
      </c>
      <c r="D2223" s="212" t="s">
        <v>1844</v>
      </c>
      <c r="E2223" s="210" t="s">
        <v>16</v>
      </c>
      <c r="F2223" s="210">
        <v>2</v>
      </c>
      <c r="G2223" s="210">
        <v>1</v>
      </c>
      <c r="H2223" s="211">
        <v>324</v>
      </c>
      <c r="I2223" s="211">
        <v>0</v>
      </c>
      <c r="J2223" s="211">
        <v>293</v>
      </c>
      <c r="K2223" s="211">
        <f t="shared" si="684"/>
        <v>48614.2</v>
      </c>
      <c r="L2223" s="211">
        <v>0</v>
      </c>
      <c r="M2223" s="211">
        <v>0</v>
      </c>
      <c r="N2223" s="211">
        <v>0</v>
      </c>
      <c r="O2223" s="211">
        <f>IFERROR(
  IF(LOOKUP(2,1/($R$16:$R2223&lt;&gt;""),$R$16:$R2223)="12.2026",
    VLOOKUP(LOOKUP(2,1/($B$16:$B2223&lt;&gt;""),$B$16:$B2223), [1]Лист1!$C$12:$D$1205, 2, 0),
  IF(LOOKUP(2,1/($R$16:$R2223&lt;&gt;""),$R$16:$R2223)="12.2027",
    VLOOKUP(LOOKUP(2,1/($B$16:$B2223&lt;&gt;""),$B$16:$B2223), [1]Лист1!$C$1209:$D$2016, 2, 0),
  IF(LOOKUP(2,1/($R$16:$R2223&lt;&gt;""),$R$16:$R2223)="12.2028",
    VLOOKUP(LOOKUP(2,1/($B$16:$B2223&lt;&gt;""),$B$16:$B2223), [1]Лист1!$C$2020:$D$2907, 2, 0),
  ""))), "")</f>
        <v>48614.2</v>
      </c>
      <c r="P2223" s="211">
        <f t="shared" si="685"/>
        <v>150.04382716049381</v>
      </c>
      <c r="Q2223" s="211">
        <v>9673</v>
      </c>
      <c r="R2223" s="218" t="s">
        <v>564</v>
      </c>
      <c r="S2223" s="49"/>
      <c r="T2223" s="49"/>
      <c r="U2223" s="49"/>
    </row>
    <row r="2224" spans="1:21" s="21" customFormat="1" ht="30" customHeight="1" x14ac:dyDescent="0.25">
      <c r="A2224" s="212">
        <f>IF(B2224&lt;&gt;"",MAX(A$1:A2223)+1,"")</f>
        <v>2012</v>
      </c>
      <c r="B2224" s="223" t="s">
        <v>1464</v>
      </c>
      <c r="C2224" s="210">
        <v>1961</v>
      </c>
      <c r="D2224" s="212" t="s">
        <v>1844</v>
      </c>
      <c r="E2224" s="210" t="s">
        <v>16</v>
      </c>
      <c r="F2224" s="210">
        <v>2</v>
      </c>
      <c r="G2224" s="210">
        <v>1</v>
      </c>
      <c r="H2224" s="211">
        <v>323.39999999999998</v>
      </c>
      <c r="I2224" s="211">
        <v>0</v>
      </c>
      <c r="J2224" s="211">
        <v>291.39999999999998</v>
      </c>
      <c r="K2224" s="211">
        <f t="shared" si="684"/>
        <v>48534.83</v>
      </c>
      <c r="L2224" s="211">
        <v>0</v>
      </c>
      <c r="M2224" s="211">
        <v>0</v>
      </c>
      <c r="N2224" s="211">
        <v>0</v>
      </c>
      <c r="O2224" s="211">
        <f>IFERROR(
  IF(LOOKUP(2,1/($R$16:$R2224&lt;&gt;""),$R$16:$R2224)="12.2026",
    VLOOKUP(LOOKUP(2,1/($B$16:$B2224&lt;&gt;""),$B$16:$B2224), [1]Лист1!$C$12:$D$1205, 2, 0),
  IF(LOOKUP(2,1/($R$16:$R2224&lt;&gt;""),$R$16:$R2224)="12.2027",
    VLOOKUP(LOOKUP(2,1/($B$16:$B2224&lt;&gt;""),$B$16:$B2224), [1]Лист1!$C$1209:$D$2016, 2, 0),
  IF(LOOKUP(2,1/($R$16:$R2224&lt;&gt;""),$R$16:$R2224)="12.2028",
    VLOOKUP(LOOKUP(2,1/($B$16:$B2224&lt;&gt;""),$B$16:$B2224), [1]Лист1!$C$2020:$D$2907, 2, 0),
  ""))), "")</f>
        <v>48534.83</v>
      </c>
      <c r="P2224" s="211">
        <f t="shared" si="685"/>
        <v>150.07677798392086</v>
      </c>
      <c r="Q2224" s="211">
        <v>9673</v>
      </c>
      <c r="R2224" s="218" t="s">
        <v>564</v>
      </c>
      <c r="S2224" s="38"/>
      <c r="T2224" s="20"/>
      <c r="U2224" s="20"/>
    </row>
    <row r="2225" spans="1:21" s="21" customFormat="1" ht="30" customHeight="1" x14ac:dyDescent="0.25">
      <c r="A2225" s="212">
        <f>IF(B2225&lt;&gt;"",MAX(A$1:A2224)+1,"")</f>
        <v>2013</v>
      </c>
      <c r="B2225" s="223" t="s">
        <v>1291</v>
      </c>
      <c r="C2225" s="210">
        <v>1959</v>
      </c>
      <c r="D2225" s="212" t="s">
        <v>1844</v>
      </c>
      <c r="E2225" s="210" t="s">
        <v>16</v>
      </c>
      <c r="F2225" s="210">
        <v>2</v>
      </c>
      <c r="G2225" s="210">
        <v>1</v>
      </c>
      <c r="H2225" s="211">
        <v>596.32000000000005</v>
      </c>
      <c r="I2225" s="211">
        <v>0</v>
      </c>
      <c r="J2225" s="211">
        <v>284.02</v>
      </c>
      <c r="K2225" s="211">
        <f t="shared" si="684"/>
        <v>14629.88</v>
      </c>
      <c r="L2225" s="211">
        <v>0</v>
      </c>
      <c r="M2225" s="211">
        <v>0</v>
      </c>
      <c r="N2225" s="211">
        <v>0</v>
      </c>
      <c r="O2225" s="211">
        <f>IFERROR(
  IF(LOOKUP(2,1/($R$16:$R2225&lt;&gt;""),$R$16:$R2225)="12.2026",
    VLOOKUP(LOOKUP(2,1/($B$16:$B2225&lt;&gt;""),$B$16:$B2225), [1]Лист1!$C$12:$D$1205, 2, 0),
  IF(LOOKUP(2,1/($R$16:$R2225&lt;&gt;""),$R$16:$R2225)="12.2027",
    VLOOKUP(LOOKUP(2,1/($B$16:$B2225&lt;&gt;""),$B$16:$B2225), [1]Лист1!$C$1209:$D$2016, 2, 0),
  IF(LOOKUP(2,1/($R$16:$R2225&lt;&gt;""),$R$16:$R2225)="12.2028",
    VLOOKUP(LOOKUP(2,1/($B$16:$B2225&lt;&gt;""),$B$16:$B2225), [1]Лист1!$C$2020:$D$2907, 2, 0),
  ""))), "")</f>
        <v>14629.88</v>
      </c>
      <c r="P2225" s="211">
        <f t="shared" si="685"/>
        <v>24.53360611752079</v>
      </c>
      <c r="Q2225" s="211">
        <v>9673</v>
      </c>
      <c r="R2225" s="218" t="s">
        <v>565</v>
      </c>
      <c r="S2225" s="38"/>
      <c r="T2225" s="20"/>
      <c r="U2225" s="20"/>
    </row>
    <row r="2226" spans="1:21" s="21" customFormat="1" ht="30" customHeight="1" x14ac:dyDescent="0.25">
      <c r="A2226" s="309">
        <f>IF(B2226&lt;&gt;"",MAX(A$1:A2225)+1,"")</f>
        <v>2014</v>
      </c>
      <c r="B2226" s="317" t="s">
        <v>1292</v>
      </c>
      <c r="C2226" s="307">
        <v>1960</v>
      </c>
      <c r="D2226" s="309" t="s">
        <v>1844</v>
      </c>
      <c r="E2226" s="307" t="s">
        <v>16</v>
      </c>
      <c r="F2226" s="307">
        <v>2</v>
      </c>
      <c r="G2226" s="307">
        <v>1</v>
      </c>
      <c r="H2226" s="311">
        <v>712.65</v>
      </c>
      <c r="I2226" s="311">
        <v>0</v>
      </c>
      <c r="J2226" s="311">
        <v>402.75</v>
      </c>
      <c r="K2226" s="211">
        <f t="shared" ref="K2226" si="688">SUM(L2226:O2226)</f>
        <v>20375.72</v>
      </c>
      <c r="L2226" s="211">
        <v>0</v>
      </c>
      <c r="M2226" s="211">
        <v>0</v>
      </c>
      <c r="N2226" s="211">
        <v>0</v>
      </c>
      <c r="O2226" s="211">
        <f>IFERROR(
  IF(LOOKUP(2,1/($R$16:$R2226&lt;&gt;""),$R$16:$R2226)="12.2026",
    VLOOKUP(LOOKUP(2,1/($B$16:$B2226&lt;&gt;""),$B$16:$B2226), [1]Лист1!$C$12:$D$1205, 2, 0),
  IF(LOOKUP(2,1/($R$16:$R2226&lt;&gt;""),$R$16:$R2226)="12.2027",
    VLOOKUP(LOOKUP(2,1/($B$16:$B2226&lt;&gt;""),$B$16:$B2226), [1]Лист1!$C$1209:$D$2016, 2, 0),
  IF(LOOKUP(2,1/($R$16:$R2226&lt;&gt;""),$R$16:$R2226)="12.2028",
    VLOOKUP(LOOKUP(2,1/($B$16:$B2226&lt;&gt;""),$B$16:$B2226), [1]Лист1!$C$2020:$D$2907, 2, 0),
  ""))), "")</f>
        <v>20375.72</v>
      </c>
      <c r="P2226" s="211">
        <f t="shared" ref="P2226" si="689">K2226/H2226</f>
        <v>28.591482494913354</v>
      </c>
      <c r="Q2226" s="211">
        <v>9673</v>
      </c>
      <c r="R2226" s="218" t="s">
        <v>565</v>
      </c>
      <c r="S2226" s="38"/>
      <c r="T2226" s="20"/>
      <c r="U2226" s="20"/>
    </row>
    <row r="2227" spans="1:21" s="21" customFormat="1" ht="30" customHeight="1" x14ac:dyDescent="0.25">
      <c r="A2227" s="310"/>
      <c r="B2227" s="318"/>
      <c r="C2227" s="308"/>
      <c r="D2227" s="310"/>
      <c r="E2227" s="308"/>
      <c r="F2227" s="308"/>
      <c r="G2227" s="308"/>
      <c r="H2227" s="312"/>
      <c r="I2227" s="312"/>
      <c r="J2227" s="312"/>
      <c r="K2227" s="211">
        <f t="shared" si="684"/>
        <v>3538028</v>
      </c>
      <c r="L2227" s="211">
        <v>0</v>
      </c>
      <c r="M2227" s="211">
        <v>0</v>
      </c>
      <c r="N2227" s="211">
        <v>0</v>
      </c>
      <c r="O2227" s="211">
        <f>IFERROR(
  IF(LOOKUP(2,1/($R$16:$R2227&lt;&gt;""),$R$16:$R2227)="12.2026",
    VLOOKUP(LOOKUP(2,1/($B$16:$B2227&lt;&gt;""),$B$16:$B2227), [1]Лист1!$C$12:$D$1205, 2, 0),
  IF(LOOKUP(2,1/($R$16:$R2227&lt;&gt;""),$R$16:$R2227)="12.2027",
    VLOOKUP(LOOKUP(2,1/($B$16:$B2227&lt;&gt;""),$B$16:$B2227), [1]Лист1!$C$1209:$D$2016, 2, 0),
  IF(LOOKUP(2,1/($R$16:$R2227&lt;&gt;""),$R$16:$R2227)="12.2028",
    VLOOKUP(LOOKUP(2,1/($B$16:$B2227&lt;&gt;""),$B$16:$B2227), [1]Лист1!$C$2020:$D$2907, 2, 0),
  ""))), "")</f>
        <v>3538028</v>
      </c>
      <c r="P2227" s="211">
        <f>K2227/H2226</f>
        <v>4964.6081526696134</v>
      </c>
      <c r="Q2227" s="211">
        <v>9673</v>
      </c>
      <c r="R2227" s="218" t="s">
        <v>564</v>
      </c>
      <c r="S2227" s="38"/>
      <c r="T2227" s="20"/>
      <c r="U2227" s="20"/>
    </row>
    <row r="2228" spans="1:21" ht="30" customHeight="1" x14ac:dyDescent="0.25">
      <c r="A2228" s="212">
        <f>IF(B2228&lt;&gt;"",MAX(A$1:A2227)+1,"")</f>
        <v>2015</v>
      </c>
      <c r="B2228" s="223" t="s">
        <v>506</v>
      </c>
      <c r="C2228" s="189">
        <v>1953</v>
      </c>
      <c r="D2228" s="198" t="s">
        <v>1844</v>
      </c>
      <c r="E2228" s="189" t="s">
        <v>16</v>
      </c>
      <c r="F2228" s="189">
        <v>2</v>
      </c>
      <c r="G2228" s="189">
        <v>2</v>
      </c>
      <c r="H2228" s="191">
        <v>855.6</v>
      </c>
      <c r="I2228" s="191">
        <v>0</v>
      </c>
      <c r="J2228" s="191">
        <v>855.6</v>
      </c>
      <c r="K2228" s="211">
        <f t="shared" si="684"/>
        <v>9789.2199999999993</v>
      </c>
      <c r="L2228" s="211">
        <v>0</v>
      </c>
      <c r="M2228" s="211">
        <v>0</v>
      </c>
      <c r="N2228" s="211">
        <v>0</v>
      </c>
      <c r="O2228" s="211">
        <f>IFERROR(
  IF(LOOKUP(2,1/($R$16:$R2228&lt;&gt;""),$R$16:$R2228)="12.2026",
    VLOOKUP(LOOKUP(2,1/($B$16:$B2228&lt;&gt;""),$B$16:$B2228), [1]Лист1!$C$12:$D$1205, 2, 0),
  IF(LOOKUP(2,1/($R$16:$R2228&lt;&gt;""),$R$16:$R2228)="12.2027",
    VLOOKUP(LOOKUP(2,1/($B$16:$B2228&lt;&gt;""),$B$16:$B2228), [1]Лист1!$C$1209:$D$2016, 2, 0),
  IF(LOOKUP(2,1/($R$16:$R2228&lt;&gt;""),$R$16:$R2228)="12.2028",
    VLOOKUP(LOOKUP(2,1/($B$16:$B2228&lt;&gt;""),$B$16:$B2228), [1]Лист1!$C$2020:$D$2907, 2, 0),
  ""))), "")</f>
        <v>9789.2199999999993</v>
      </c>
      <c r="P2228" s="211">
        <f t="shared" ref="P2228" si="690">K2228/H2228</f>
        <v>11.441351098644224</v>
      </c>
      <c r="Q2228" s="211">
        <v>9673</v>
      </c>
      <c r="R2228" s="218" t="s">
        <v>565</v>
      </c>
      <c r="S2228" s="49"/>
      <c r="T2228" s="49"/>
      <c r="U2228" s="49"/>
    </row>
    <row r="2229" spans="1:21" s="21" customFormat="1" ht="30" customHeight="1" x14ac:dyDescent="0.25">
      <c r="A2229" s="212">
        <f>IF(B2229&lt;&gt;"",MAX(A$1:A2228)+1,"")</f>
        <v>2016</v>
      </c>
      <c r="B2229" s="223" t="s">
        <v>505</v>
      </c>
      <c r="C2229" s="210">
        <v>1955</v>
      </c>
      <c r="D2229" s="212" t="s">
        <v>1844</v>
      </c>
      <c r="E2229" s="210" t="s">
        <v>16</v>
      </c>
      <c r="F2229" s="210">
        <v>3</v>
      </c>
      <c r="G2229" s="210">
        <v>2</v>
      </c>
      <c r="H2229" s="211">
        <v>2277.1799999999998</v>
      </c>
      <c r="I2229" s="211">
        <v>0</v>
      </c>
      <c r="J2229" s="211">
        <v>1117.28</v>
      </c>
      <c r="K2229" s="211">
        <f t="shared" ref="K2229:K2276" si="691">SUM(L2229:O2229)</f>
        <v>24117.35</v>
      </c>
      <c r="L2229" s="211">
        <v>0</v>
      </c>
      <c r="M2229" s="211">
        <v>0</v>
      </c>
      <c r="N2229" s="211">
        <v>0</v>
      </c>
      <c r="O2229" s="211">
        <f>IFERROR(
  IF(LOOKUP(2,1/($R$16:$R2229&lt;&gt;""),$R$16:$R2229)="12.2026",
    VLOOKUP(LOOKUP(2,1/($B$16:$B2229&lt;&gt;""),$B$16:$B2229), [1]Лист1!$C$12:$D$1205, 2, 0),
  IF(LOOKUP(2,1/($R$16:$R2229&lt;&gt;""),$R$16:$R2229)="12.2027",
    VLOOKUP(LOOKUP(2,1/($B$16:$B2229&lt;&gt;""),$B$16:$B2229), [1]Лист1!$C$1209:$D$2016, 2, 0),
  IF(LOOKUP(2,1/($R$16:$R2229&lt;&gt;""),$R$16:$R2229)="12.2028",
    VLOOKUP(LOOKUP(2,1/($B$16:$B2229&lt;&gt;""),$B$16:$B2229), [1]Лист1!$C$2020:$D$2907, 2, 0),
  ""))), "")</f>
        <v>24117.35</v>
      </c>
      <c r="P2229" s="211">
        <f t="shared" ref="P2229:P2269" si="692">K2229/H2229</f>
        <v>10.590884339402244</v>
      </c>
      <c r="Q2229" s="211">
        <v>9673</v>
      </c>
      <c r="R2229" s="218" t="s">
        <v>565</v>
      </c>
      <c r="S2229" s="38"/>
      <c r="T2229" s="20"/>
      <c r="U2229" s="20"/>
    </row>
    <row r="2230" spans="1:21" ht="30" customHeight="1" x14ac:dyDescent="0.25">
      <c r="A2230" s="212">
        <f>IF(B2230&lt;&gt;"",MAX(A$1:A2229)+1,"")</f>
        <v>2017</v>
      </c>
      <c r="B2230" s="223" t="s">
        <v>1299</v>
      </c>
      <c r="C2230" s="210">
        <v>1951</v>
      </c>
      <c r="D2230" s="212" t="s">
        <v>1844</v>
      </c>
      <c r="E2230" s="210" t="s">
        <v>16</v>
      </c>
      <c r="F2230" s="210">
        <v>2</v>
      </c>
      <c r="G2230" s="210">
        <v>1</v>
      </c>
      <c r="H2230" s="211">
        <v>299</v>
      </c>
      <c r="I2230" s="211">
        <v>0</v>
      </c>
      <c r="J2230" s="211">
        <v>299</v>
      </c>
      <c r="K2230" s="211">
        <f t="shared" si="691"/>
        <v>24629.38</v>
      </c>
      <c r="L2230" s="211">
        <v>0</v>
      </c>
      <c r="M2230" s="211">
        <v>0</v>
      </c>
      <c r="N2230" s="211">
        <v>0</v>
      </c>
      <c r="O2230" s="211">
        <f>IFERROR(
  IF(LOOKUP(2,1/($R$16:$R2230&lt;&gt;""),$R$16:$R2230)="12.2026",
    VLOOKUP(LOOKUP(2,1/($B$16:$B2230&lt;&gt;""),$B$16:$B2230), [1]Лист1!$C$12:$D$1205, 2, 0),
  IF(LOOKUP(2,1/($R$16:$R2230&lt;&gt;""),$R$16:$R2230)="12.2027",
    VLOOKUP(LOOKUP(2,1/($B$16:$B2230&lt;&gt;""),$B$16:$B2230), [1]Лист1!$C$1209:$D$2016, 2, 0),
  IF(LOOKUP(2,1/($R$16:$R2230&lt;&gt;""),$R$16:$R2230)="12.2028",
    VLOOKUP(LOOKUP(2,1/($B$16:$B2230&lt;&gt;""),$B$16:$B2230), [1]Лист1!$C$2020:$D$2907, 2, 0),
  ""))), "")</f>
        <v>24629.38</v>
      </c>
      <c r="P2230" s="211">
        <f t="shared" si="692"/>
        <v>82.372508361204012</v>
      </c>
      <c r="Q2230" s="211">
        <v>9673</v>
      </c>
      <c r="R2230" s="218" t="s">
        <v>565</v>
      </c>
    </row>
    <row r="2231" spans="1:21" ht="30" customHeight="1" x14ac:dyDescent="0.25">
      <c r="A2231" s="212">
        <f>IF(B2231&lt;&gt;"",MAX(A$1:A2230)+1,"")</f>
        <v>2018</v>
      </c>
      <c r="B2231" s="223" t="s">
        <v>2554</v>
      </c>
      <c r="C2231" s="210">
        <v>1944</v>
      </c>
      <c r="D2231" s="210" t="s">
        <v>1844</v>
      </c>
      <c r="E2231" s="210" t="s">
        <v>16</v>
      </c>
      <c r="F2231" s="238">
        <v>2</v>
      </c>
      <c r="G2231" s="238">
        <v>1</v>
      </c>
      <c r="H2231" s="29">
        <v>626.20000000000005</v>
      </c>
      <c r="I2231" s="160">
        <v>0</v>
      </c>
      <c r="J2231" s="237">
        <v>342.9</v>
      </c>
      <c r="K2231" s="211">
        <f t="shared" si="691"/>
        <v>651152</v>
      </c>
      <c r="L2231" s="211">
        <v>0</v>
      </c>
      <c r="M2231" s="211">
        <v>0</v>
      </c>
      <c r="N2231" s="211">
        <v>0</v>
      </c>
      <c r="O2231" s="211">
        <f>IFERROR(
  IF(LOOKUP(2,1/($R$16:$R2231&lt;&gt;""),$R$16:$R2231)="12.2026",
    VLOOKUP(LOOKUP(2,1/($B$16:$B2231&lt;&gt;""),$B$16:$B2231), [1]Лист1!$C$12:$D$1205, 2, 0),
  IF(LOOKUP(2,1/($R$16:$R2231&lt;&gt;""),$R$16:$R2231)="12.2027",
    VLOOKUP(LOOKUP(2,1/($B$16:$B2231&lt;&gt;""),$B$16:$B2231), [1]Лист1!$C$1209:$D$2016, 2, 0),
  IF(LOOKUP(2,1/($R$16:$R2231&lt;&gt;""),$R$16:$R2231)="12.2028",
    VLOOKUP(LOOKUP(2,1/($B$16:$B2231&lt;&gt;""),$B$16:$B2231), [1]Лист1!$C$2020:$D$2907, 2, 0),
  ""))), "")</f>
        <v>651152</v>
      </c>
      <c r="P2231" s="211">
        <f t="shared" si="692"/>
        <v>1039.8466943468541</v>
      </c>
      <c r="Q2231" s="211">
        <v>9673</v>
      </c>
      <c r="R2231" s="218" t="s">
        <v>563</v>
      </c>
      <c r="S2231" s="49"/>
      <c r="T2231" s="49"/>
      <c r="U2231" s="49"/>
    </row>
    <row r="2232" spans="1:21" ht="30" customHeight="1" x14ac:dyDescent="0.25">
      <c r="A2232" s="212">
        <f>IF(B2232&lt;&gt;"",MAX(A$1:A2231)+1,"")</f>
        <v>2019</v>
      </c>
      <c r="B2232" s="223" t="s">
        <v>1466</v>
      </c>
      <c r="C2232" s="210">
        <v>1968</v>
      </c>
      <c r="D2232" s="212" t="s">
        <v>1844</v>
      </c>
      <c r="E2232" s="210" t="s">
        <v>16</v>
      </c>
      <c r="F2232" s="210">
        <v>4</v>
      </c>
      <c r="G2232" s="210">
        <v>3</v>
      </c>
      <c r="H2232" s="211">
        <v>2805.73</v>
      </c>
      <c r="I2232" s="211">
        <v>0</v>
      </c>
      <c r="J2232" s="211">
        <v>1505.33</v>
      </c>
      <c r="K2232" s="211">
        <f t="shared" si="691"/>
        <v>96411.67</v>
      </c>
      <c r="L2232" s="211">
        <v>0</v>
      </c>
      <c r="M2232" s="211">
        <v>0</v>
      </c>
      <c r="N2232" s="211">
        <v>0</v>
      </c>
      <c r="O2232" s="211">
        <f>IFERROR(
  IF(LOOKUP(2,1/($R$16:$R2232&lt;&gt;""),$R$16:$R2232)="12.2026",
    VLOOKUP(LOOKUP(2,1/($B$16:$B2232&lt;&gt;""),$B$16:$B2232), [1]Лист1!$C$12:$D$1205, 2, 0),
  IF(LOOKUP(2,1/($R$16:$R2232&lt;&gt;""),$R$16:$R2232)="12.2027",
    VLOOKUP(LOOKUP(2,1/($B$16:$B2232&lt;&gt;""),$B$16:$B2232), [1]Лист1!$C$1209:$D$2016, 2, 0),
  IF(LOOKUP(2,1/($R$16:$R2232&lt;&gt;""),$R$16:$R2232)="12.2028",
    VLOOKUP(LOOKUP(2,1/($B$16:$B2232&lt;&gt;""),$B$16:$B2232), [1]Лист1!$C$2020:$D$2907, 2, 0),
  ""))), "")</f>
        <v>96411.67</v>
      </c>
      <c r="P2232" s="211">
        <f t="shared" si="692"/>
        <v>34.362419049587807</v>
      </c>
      <c r="Q2232" s="211">
        <v>9673</v>
      </c>
      <c r="R2232" s="218" t="s">
        <v>564</v>
      </c>
    </row>
    <row r="2233" spans="1:21" ht="30" customHeight="1" x14ac:dyDescent="0.25">
      <c r="A2233" s="212">
        <f>IF(B2233&lt;&gt;"",MAX(A$1:A2232)+1,"")</f>
        <v>2020</v>
      </c>
      <c r="B2233" s="223" t="s">
        <v>329</v>
      </c>
      <c r="C2233" s="210">
        <v>1966</v>
      </c>
      <c r="D2233" s="212" t="s">
        <v>1844</v>
      </c>
      <c r="E2233" s="210" t="s">
        <v>16</v>
      </c>
      <c r="F2233" s="210">
        <v>5</v>
      </c>
      <c r="G2233" s="210">
        <v>2</v>
      </c>
      <c r="H2233" s="211">
        <v>2619.37</v>
      </c>
      <c r="I2233" s="211">
        <v>0</v>
      </c>
      <c r="J2233" s="211">
        <v>1602.78</v>
      </c>
      <c r="K2233" s="211">
        <f t="shared" si="691"/>
        <v>20821920.879999999</v>
      </c>
      <c r="L2233" s="211">
        <v>0</v>
      </c>
      <c r="M2233" s="211">
        <v>0</v>
      </c>
      <c r="N2233" s="211">
        <v>0</v>
      </c>
      <c r="O2233" s="211">
        <f>IFERROR(
  IF(LOOKUP(2,1/($R$16:$R2233&lt;&gt;""),$R$16:$R2233)="12.2026",
    VLOOKUP(LOOKUP(2,1/($B$16:$B2233&lt;&gt;""),$B$16:$B2233), [1]Лист1!$C$12:$D$1205, 2, 0),
  IF(LOOKUP(2,1/($R$16:$R2233&lt;&gt;""),$R$16:$R2233)="12.2027",
    VLOOKUP(LOOKUP(2,1/($B$16:$B2233&lt;&gt;""),$B$16:$B2233), [1]Лист1!$C$1209:$D$2016, 2, 0),
  IF(LOOKUP(2,1/($R$16:$R2233&lt;&gt;""),$R$16:$R2233)="12.2028",
    VLOOKUP(LOOKUP(2,1/($B$16:$B2233&lt;&gt;""),$B$16:$B2233), [1]Лист1!$C$2020:$D$2907, 2, 0),
  ""))), "")</f>
        <v>20821920.879999999</v>
      </c>
      <c r="P2233" s="211">
        <f t="shared" si="692"/>
        <v>7949.2094969401041</v>
      </c>
      <c r="Q2233" s="211">
        <v>9673</v>
      </c>
      <c r="R2233" s="218" t="s">
        <v>563</v>
      </c>
      <c r="S2233" s="49"/>
      <c r="T2233" s="49"/>
      <c r="U2233" s="49"/>
    </row>
    <row r="2234" spans="1:21" s="21" customFormat="1" ht="30" customHeight="1" x14ac:dyDescent="0.25">
      <c r="A2234" s="212">
        <f>IF(B2234&lt;&gt;"",MAX(A$1:A2233)+1,"")</f>
        <v>2021</v>
      </c>
      <c r="B2234" s="223" t="s">
        <v>1467</v>
      </c>
      <c r="C2234" s="210">
        <v>1961</v>
      </c>
      <c r="D2234" s="212" t="s">
        <v>1844</v>
      </c>
      <c r="E2234" s="210" t="s">
        <v>16</v>
      </c>
      <c r="F2234" s="210">
        <v>3</v>
      </c>
      <c r="G2234" s="210">
        <v>2</v>
      </c>
      <c r="H2234" s="211">
        <v>1198.5999999999999</v>
      </c>
      <c r="I2234" s="211">
        <v>0</v>
      </c>
      <c r="J2234" s="211">
        <v>1013.4</v>
      </c>
      <c r="K2234" s="211">
        <f t="shared" si="691"/>
        <v>73429.740000000005</v>
      </c>
      <c r="L2234" s="211">
        <v>0</v>
      </c>
      <c r="M2234" s="211">
        <v>0</v>
      </c>
      <c r="N2234" s="211">
        <v>0</v>
      </c>
      <c r="O2234" s="211">
        <f>IFERROR(
  IF(LOOKUP(2,1/($R$16:$R2234&lt;&gt;""),$R$16:$R2234)="12.2026",
    VLOOKUP(LOOKUP(2,1/($B$16:$B2234&lt;&gt;""),$B$16:$B2234), [1]Лист1!$C$12:$D$1205, 2, 0),
  IF(LOOKUP(2,1/($R$16:$R2234&lt;&gt;""),$R$16:$R2234)="12.2027",
    VLOOKUP(LOOKUP(2,1/($B$16:$B2234&lt;&gt;""),$B$16:$B2234), [1]Лист1!$C$1209:$D$2016, 2, 0),
  IF(LOOKUP(2,1/($R$16:$R2234&lt;&gt;""),$R$16:$R2234)="12.2028",
    VLOOKUP(LOOKUP(2,1/($B$16:$B2234&lt;&gt;""),$B$16:$B2234), [1]Лист1!$C$2020:$D$2907, 2, 0),
  ""))), "")</f>
        <v>73429.740000000005</v>
      </c>
      <c r="P2234" s="211">
        <f t="shared" si="692"/>
        <v>61.262923410645762</v>
      </c>
      <c r="Q2234" s="211">
        <v>9673</v>
      </c>
      <c r="R2234" s="218" t="s">
        <v>564</v>
      </c>
      <c r="S2234" s="38"/>
      <c r="T2234" s="20"/>
      <c r="U2234" s="20"/>
    </row>
    <row r="2235" spans="1:21" s="21" customFormat="1" ht="30" customHeight="1" x14ac:dyDescent="0.25">
      <c r="A2235" s="212">
        <f>IF(B2235&lt;&gt;"",MAX(A$1:A2234)+1,"")</f>
        <v>2022</v>
      </c>
      <c r="B2235" s="223" t="s">
        <v>1300</v>
      </c>
      <c r="C2235" s="210">
        <v>1959</v>
      </c>
      <c r="D2235" s="212" t="s">
        <v>1844</v>
      </c>
      <c r="E2235" s="210" t="s">
        <v>16</v>
      </c>
      <c r="F2235" s="210">
        <v>2</v>
      </c>
      <c r="G2235" s="210">
        <v>2</v>
      </c>
      <c r="H2235" s="211">
        <v>1666.1</v>
      </c>
      <c r="I2235" s="211">
        <v>0</v>
      </c>
      <c r="J2235" s="211">
        <v>833.8</v>
      </c>
      <c r="K2235" s="211">
        <f t="shared" si="691"/>
        <v>41956.66</v>
      </c>
      <c r="L2235" s="211">
        <v>0</v>
      </c>
      <c r="M2235" s="211">
        <v>0</v>
      </c>
      <c r="N2235" s="211">
        <v>0</v>
      </c>
      <c r="O2235" s="211">
        <f>IFERROR(
  IF(LOOKUP(2,1/($R$16:$R2235&lt;&gt;""),$R$16:$R2235)="12.2026",
    VLOOKUP(LOOKUP(2,1/($B$16:$B2235&lt;&gt;""),$B$16:$B2235), [1]Лист1!$C$12:$D$1205, 2, 0),
  IF(LOOKUP(2,1/($R$16:$R2235&lt;&gt;""),$R$16:$R2235)="12.2027",
    VLOOKUP(LOOKUP(2,1/($B$16:$B2235&lt;&gt;""),$B$16:$B2235), [1]Лист1!$C$1209:$D$2016, 2, 0),
  IF(LOOKUP(2,1/($R$16:$R2235&lt;&gt;""),$R$16:$R2235)="12.2028",
    VLOOKUP(LOOKUP(2,1/($B$16:$B2235&lt;&gt;""),$B$16:$B2235), [1]Лист1!$C$2020:$D$2907, 2, 0),
  ""))), "")</f>
        <v>41956.66</v>
      </c>
      <c r="P2235" s="211">
        <f t="shared" si="692"/>
        <v>25.182558069743717</v>
      </c>
      <c r="Q2235" s="211">
        <v>9673</v>
      </c>
      <c r="R2235" s="218" t="s">
        <v>565</v>
      </c>
      <c r="S2235" s="38"/>
      <c r="T2235" s="20"/>
      <c r="U2235" s="20"/>
    </row>
    <row r="2236" spans="1:21" s="21" customFormat="1" ht="30" customHeight="1" x14ac:dyDescent="0.25">
      <c r="A2236" s="212">
        <f>IF(B2236&lt;&gt;"",MAX(A$1:A2235)+1,"")</f>
        <v>2023</v>
      </c>
      <c r="B2236" s="223" t="s">
        <v>1301</v>
      </c>
      <c r="C2236" s="210">
        <v>1960</v>
      </c>
      <c r="D2236" s="212" t="s">
        <v>1844</v>
      </c>
      <c r="E2236" s="210" t="s">
        <v>16</v>
      </c>
      <c r="F2236" s="210">
        <v>5</v>
      </c>
      <c r="G2236" s="210">
        <v>4</v>
      </c>
      <c r="H2236" s="211">
        <v>3710.66</v>
      </c>
      <c r="I2236" s="211">
        <v>0</v>
      </c>
      <c r="J2236" s="211">
        <v>3251.56</v>
      </c>
      <c r="K2236" s="211">
        <f t="shared" si="691"/>
        <v>78416.06</v>
      </c>
      <c r="L2236" s="211">
        <v>0</v>
      </c>
      <c r="M2236" s="211">
        <v>0</v>
      </c>
      <c r="N2236" s="211">
        <v>0</v>
      </c>
      <c r="O2236" s="211">
        <f>IFERROR(
  IF(LOOKUP(2,1/($R$16:$R2236&lt;&gt;""),$R$16:$R2236)="12.2026",
    VLOOKUP(LOOKUP(2,1/($B$16:$B2236&lt;&gt;""),$B$16:$B2236), [1]Лист1!$C$12:$D$1205, 2, 0),
  IF(LOOKUP(2,1/($R$16:$R2236&lt;&gt;""),$R$16:$R2236)="12.2027",
    VLOOKUP(LOOKUP(2,1/($B$16:$B2236&lt;&gt;""),$B$16:$B2236), [1]Лист1!$C$1209:$D$2016, 2, 0),
  IF(LOOKUP(2,1/($R$16:$R2236&lt;&gt;""),$R$16:$R2236)="12.2028",
    VLOOKUP(LOOKUP(2,1/($B$16:$B2236&lt;&gt;""),$B$16:$B2236), [1]Лист1!$C$2020:$D$2907, 2, 0),
  ""))), "")</f>
        <v>78416.06</v>
      </c>
      <c r="P2236" s="211">
        <f t="shared" si="692"/>
        <v>21.132644866411905</v>
      </c>
      <c r="Q2236" s="211">
        <v>9673</v>
      </c>
      <c r="R2236" s="218" t="s">
        <v>565</v>
      </c>
      <c r="S2236" s="38"/>
      <c r="T2236" s="20"/>
      <c r="U2236" s="20"/>
    </row>
    <row r="2237" spans="1:21" s="21" customFormat="1" ht="30" customHeight="1" x14ac:dyDescent="0.25">
      <c r="A2237" s="309">
        <f>IF(B2237&lt;&gt;"",MAX(A$1:A2236)+1,"")</f>
        <v>2024</v>
      </c>
      <c r="B2237" s="317" t="s">
        <v>437</v>
      </c>
      <c r="C2237" s="307">
        <v>1960</v>
      </c>
      <c r="D2237" s="309" t="s">
        <v>1844</v>
      </c>
      <c r="E2237" s="307" t="s">
        <v>18</v>
      </c>
      <c r="F2237" s="307">
        <v>2</v>
      </c>
      <c r="G2237" s="307">
        <v>1</v>
      </c>
      <c r="H2237" s="311">
        <v>400</v>
      </c>
      <c r="I2237" s="311">
        <v>0</v>
      </c>
      <c r="J2237" s="311">
        <v>270.2</v>
      </c>
      <c r="K2237" s="211">
        <f t="shared" si="691"/>
        <v>649122.32000000007</v>
      </c>
      <c r="L2237" s="211">
        <v>0</v>
      </c>
      <c r="M2237" s="211">
        <v>0</v>
      </c>
      <c r="N2237" s="211">
        <v>0</v>
      </c>
      <c r="O2237" s="211">
        <f>IFERROR(
  IF(LOOKUP(2,1/($R$16:$R2237&lt;&gt;""),$R$16:$R2237)="12.2026",
    VLOOKUP(LOOKUP(2,1/($B$16:$B2237&lt;&gt;""),$B$16:$B2237), [1]Лист1!$C$12:$D$1205, 2, 0),
  IF(LOOKUP(2,1/($R$16:$R2237&lt;&gt;""),$R$16:$R2237)="12.2027",
    VLOOKUP(LOOKUP(2,1/($B$16:$B2237&lt;&gt;""),$B$16:$B2237), [1]Лист1!$C$1209:$D$2016, 2, 0),
  IF(LOOKUP(2,1/($R$16:$R2237&lt;&gt;""),$R$16:$R2237)="12.2028",
    VLOOKUP(LOOKUP(2,1/($B$16:$B2237&lt;&gt;""),$B$16:$B2237), [1]Лист1!$C$2020:$D$2907, 2, 0),
  ""))), "")</f>
        <v>649122.32000000007</v>
      </c>
      <c r="P2237" s="211">
        <f t="shared" si="692"/>
        <v>1622.8058000000001</v>
      </c>
      <c r="Q2237" s="211">
        <v>9673</v>
      </c>
      <c r="R2237" s="218" t="s">
        <v>565</v>
      </c>
      <c r="S2237" s="38"/>
      <c r="T2237" s="20"/>
      <c r="U2237" s="20"/>
    </row>
    <row r="2238" spans="1:21" ht="30" customHeight="1" x14ac:dyDescent="0.25">
      <c r="A2238" s="310"/>
      <c r="B2238" s="318"/>
      <c r="C2238" s="308"/>
      <c r="D2238" s="310"/>
      <c r="E2238" s="308"/>
      <c r="F2238" s="308"/>
      <c r="G2238" s="308"/>
      <c r="H2238" s="312"/>
      <c r="I2238" s="312"/>
      <c r="J2238" s="312"/>
      <c r="K2238" s="211">
        <f t="shared" si="691"/>
        <v>434000</v>
      </c>
      <c r="L2238" s="211">
        <v>0</v>
      </c>
      <c r="M2238" s="211">
        <v>0</v>
      </c>
      <c r="N2238" s="211">
        <v>0</v>
      </c>
      <c r="O2238" s="211">
        <f>IFERROR(
  IF(LOOKUP(2,1/($R$16:$R2238&lt;&gt;""),$R$16:$R2238)="12.2026",
    VLOOKUP(LOOKUP(2,1/($B$16:$B2238&lt;&gt;""),$B$16:$B2238), [1]Лист1!$C$12:$D$1205, 2, 0),
  IF(LOOKUP(2,1/($R$16:$R2238&lt;&gt;""),$R$16:$R2238)="12.2027",
    VLOOKUP(LOOKUP(2,1/($B$16:$B2238&lt;&gt;""),$B$16:$B2238), [1]Лист1!$C$1209:$D$2016, 2, 0),
  IF(LOOKUP(2,1/($R$16:$R2238&lt;&gt;""),$R$16:$R2238)="12.2028",
    VLOOKUP(LOOKUP(2,1/($B$16:$B2238&lt;&gt;""),$B$16:$B2238), [1]Лист1!$C$2020:$D$2907, 2, 0),
  ""))), "")</f>
        <v>434000</v>
      </c>
      <c r="P2238" s="211">
        <f>K2238/H2237</f>
        <v>1085</v>
      </c>
      <c r="Q2238" s="211">
        <v>9673</v>
      </c>
      <c r="R2238" s="218" t="s">
        <v>564</v>
      </c>
    </row>
    <row r="2239" spans="1:21" ht="30" customHeight="1" x14ac:dyDescent="0.25">
      <c r="A2239" s="212">
        <f>IF(B2239&lt;&gt;"",MAX(A$1:A2238)+1,"")</f>
        <v>2025</v>
      </c>
      <c r="B2239" s="223" t="s">
        <v>534</v>
      </c>
      <c r="C2239" s="210">
        <v>1960</v>
      </c>
      <c r="D2239" s="212" t="s">
        <v>1844</v>
      </c>
      <c r="E2239" s="210" t="s">
        <v>16</v>
      </c>
      <c r="F2239" s="210">
        <v>2</v>
      </c>
      <c r="G2239" s="210">
        <v>2</v>
      </c>
      <c r="H2239" s="211">
        <v>1306.3900000000001</v>
      </c>
      <c r="I2239" s="211">
        <v>0</v>
      </c>
      <c r="J2239" s="211">
        <v>574.11</v>
      </c>
      <c r="K2239" s="211">
        <f t="shared" si="691"/>
        <v>34005.14</v>
      </c>
      <c r="L2239" s="211">
        <v>0</v>
      </c>
      <c r="M2239" s="211">
        <v>0</v>
      </c>
      <c r="N2239" s="211">
        <v>0</v>
      </c>
      <c r="O2239" s="211">
        <f>IFERROR(
  IF(LOOKUP(2,1/($R$16:$R2239&lt;&gt;""),$R$16:$R2239)="12.2026",
    VLOOKUP(LOOKUP(2,1/($B$16:$B2239&lt;&gt;""),$B$16:$B2239), [1]Лист1!$C$12:$D$1205, 2, 0),
  IF(LOOKUP(2,1/($R$16:$R2239&lt;&gt;""),$R$16:$R2239)="12.2027",
    VLOOKUP(LOOKUP(2,1/($B$16:$B2239&lt;&gt;""),$B$16:$B2239), [1]Лист1!$C$1209:$D$2016, 2, 0),
  IF(LOOKUP(2,1/($R$16:$R2239&lt;&gt;""),$R$16:$R2239)="12.2028",
    VLOOKUP(LOOKUP(2,1/($B$16:$B2239&lt;&gt;""),$B$16:$B2239), [1]Лист1!$C$2020:$D$2907, 2, 0),
  ""))), "")</f>
        <v>34005.14</v>
      </c>
      <c r="P2239" s="211">
        <f t="shared" ref="P2239:P2249" si="693">K2239/H2239</f>
        <v>26.029853259746321</v>
      </c>
      <c r="Q2239" s="211">
        <v>9673</v>
      </c>
      <c r="R2239" s="218" t="s">
        <v>565</v>
      </c>
      <c r="S2239" s="49"/>
      <c r="T2239" s="49"/>
      <c r="U2239" s="49"/>
    </row>
    <row r="2240" spans="1:21" s="21" customFormat="1" ht="30" customHeight="1" x14ac:dyDescent="0.25">
      <c r="A2240" s="212">
        <f>IF(B2240&lt;&gt;"",MAX(A$1:A2239)+1,"")</f>
        <v>2026</v>
      </c>
      <c r="B2240" s="223" t="s">
        <v>1293</v>
      </c>
      <c r="C2240" s="210">
        <v>1959</v>
      </c>
      <c r="D2240" s="212" t="s">
        <v>1844</v>
      </c>
      <c r="E2240" s="210" t="s">
        <v>16</v>
      </c>
      <c r="F2240" s="210">
        <v>2</v>
      </c>
      <c r="G2240" s="210">
        <v>1</v>
      </c>
      <c r="H2240" s="211">
        <v>543.70000000000005</v>
      </c>
      <c r="I2240" s="211">
        <v>0</v>
      </c>
      <c r="J2240" s="211">
        <v>308.89999999999998</v>
      </c>
      <c r="K2240" s="211">
        <f t="shared" si="691"/>
        <v>16022.92</v>
      </c>
      <c r="L2240" s="211">
        <v>0</v>
      </c>
      <c r="M2240" s="211">
        <v>0</v>
      </c>
      <c r="N2240" s="211">
        <v>0</v>
      </c>
      <c r="O2240" s="211">
        <f>IFERROR(
  IF(LOOKUP(2,1/($R$16:$R2240&lt;&gt;""),$R$16:$R2240)="12.2026",
    VLOOKUP(LOOKUP(2,1/($B$16:$B2240&lt;&gt;""),$B$16:$B2240), [1]Лист1!$C$12:$D$1205, 2, 0),
  IF(LOOKUP(2,1/($R$16:$R2240&lt;&gt;""),$R$16:$R2240)="12.2027",
    VLOOKUP(LOOKUP(2,1/($B$16:$B2240&lt;&gt;""),$B$16:$B2240), [1]Лист1!$C$1209:$D$2016, 2, 0),
  IF(LOOKUP(2,1/($R$16:$R2240&lt;&gt;""),$R$16:$R2240)="12.2028",
    VLOOKUP(LOOKUP(2,1/($B$16:$B2240&lt;&gt;""),$B$16:$B2240), [1]Лист1!$C$2020:$D$2907, 2, 0),
  ""))), "")</f>
        <v>16022.92</v>
      </c>
      <c r="P2240" s="211">
        <f t="shared" si="693"/>
        <v>29.470148979216479</v>
      </c>
      <c r="Q2240" s="211">
        <v>9673</v>
      </c>
      <c r="R2240" s="218" t="s">
        <v>565</v>
      </c>
      <c r="S2240" s="38"/>
      <c r="T2240" s="20"/>
      <c r="U2240" s="20"/>
    </row>
    <row r="2241" spans="1:21" s="21" customFormat="1" ht="30" customHeight="1" x14ac:dyDescent="0.25">
      <c r="A2241" s="212">
        <f>IF(B2241&lt;&gt;"",MAX(A$1:A2240)+1,"")</f>
        <v>2027</v>
      </c>
      <c r="B2241" s="223" t="s">
        <v>1465</v>
      </c>
      <c r="C2241" s="210">
        <v>1968</v>
      </c>
      <c r="D2241" s="212" t="s">
        <v>1844</v>
      </c>
      <c r="E2241" s="210" t="s">
        <v>16</v>
      </c>
      <c r="F2241" s="210">
        <v>5</v>
      </c>
      <c r="G2241" s="210">
        <v>3</v>
      </c>
      <c r="H2241" s="211">
        <v>3728.26</v>
      </c>
      <c r="I2241" s="211">
        <v>0</v>
      </c>
      <c r="J2241" s="211">
        <v>2390.7199999999998</v>
      </c>
      <c r="K2241" s="211">
        <f t="shared" si="691"/>
        <v>108296.75</v>
      </c>
      <c r="L2241" s="211">
        <v>0</v>
      </c>
      <c r="M2241" s="211">
        <v>0</v>
      </c>
      <c r="N2241" s="211">
        <v>0</v>
      </c>
      <c r="O2241" s="211">
        <f>IFERROR(
  IF(LOOKUP(2,1/($R$16:$R2241&lt;&gt;""),$R$16:$R2241)="12.2026",
    VLOOKUP(LOOKUP(2,1/($B$16:$B2241&lt;&gt;""),$B$16:$B2241), [1]Лист1!$C$12:$D$1205, 2, 0),
  IF(LOOKUP(2,1/($R$16:$R2241&lt;&gt;""),$R$16:$R2241)="12.2027",
    VLOOKUP(LOOKUP(2,1/($B$16:$B2241&lt;&gt;""),$B$16:$B2241), [1]Лист1!$C$1209:$D$2016, 2, 0),
  IF(LOOKUP(2,1/($R$16:$R2241&lt;&gt;""),$R$16:$R2241)="12.2028",
    VLOOKUP(LOOKUP(2,1/($B$16:$B2241&lt;&gt;""),$B$16:$B2241), [1]Лист1!$C$2020:$D$2907, 2, 0),
  ""))), "")</f>
        <v>108296.75</v>
      </c>
      <c r="P2241" s="211">
        <f t="shared" si="693"/>
        <v>29.04753155627558</v>
      </c>
      <c r="Q2241" s="211">
        <v>9673</v>
      </c>
      <c r="R2241" s="218" t="s">
        <v>564</v>
      </c>
      <c r="S2241" s="38"/>
      <c r="T2241" s="20"/>
      <c r="U2241" s="20"/>
    </row>
    <row r="2242" spans="1:21" s="21" customFormat="1" ht="30" customHeight="1" x14ac:dyDescent="0.25">
      <c r="A2242" s="212">
        <f>IF(B2242&lt;&gt;"",MAX(A$1:A2241)+1,"")</f>
        <v>2028</v>
      </c>
      <c r="B2242" s="223" t="s">
        <v>327</v>
      </c>
      <c r="C2242" s="210">
        <v>1963</v>
      </c>
      <c r="D2242" s="212" t="s">
        <v>1844</v>
      </c>
      <c r="E2242" s="210" t="s">
        <v>16</v>
      </c>
      <c r="F2242" s="210">
        <v>4</v>
      </c>
      <c r="G2242" s="210">
        <v>3</v>
      </c>
      <c r="H2242" s="211">
        <v>2877.78</v>
      </c>
      <c r="I2242" s="211">
        <v>0</v>
      </c>
      <c r="J2242" s="211">
        <v>2032.48</v>
      </c>
      <c r="K2242" s="211">
        <f t="shared" si="691"/>
        <v>2426362.92</v>
      </c>
      <c r="L2242" s="211">
        <v>0</v>
      </c>
      <c r="M2242" s="211">
        <v>0</v>
      </c>
      <c r="N2242" s="211">
        <v>0</v>
      </c>
      <c r="O2242" s="211">
        <f>IFERROR(
  IF(LOOKUP(2,1/($R$16:$R2242&lt;&gt;""),$R$16:$R2242)="12.2026",
    VLOOKUP(LOOKUP(2,1/($B$16:$B2242&lt;&gt;""),$B$16:$B2242), [1]Лист1!$C$12:$D$1205, 2, 0),
  IF(LOOKUP(2,1/($R$16:$R2242&lt;&gt;""),$R$16:$R2242)="12.2027",
    VLOOKUP(LOOKUP(2,1/($B$16:$B2242&lt;&gt;""),$B$16:$B2242), [1]Лист1!$C$1209:$D$2016, 2, 0),
  IF(LOOKUP(2,1/($R$16:$R2242&lt;&gt;""),$R$16:$R2242)="12.2028",
    VLOOKUP(LOOKUP(2,1/($B$16:$B2242&lt;&gt;""),$B$16:$B2242), [1]Лист1!$C$2020:$D$2907, 2, 0),
  ""))), "")</f>
        <v>2426362.92</v>
      </c>
      <c r="P2242" s="211">
        <f t="shared" si="693"/>
        <v>843.13704313741835</v>
      </c>
      <c r="Q2242" s="211">
        <v>9673</v>
      </c>
      <c r="R2242" s="218" t="s">
        <v>565</v>
      </c>
      <c r="S2242" s="38"/>
      <c r="T2242" s="20"/>
      <c r="U2242" s="20"/>
    </row>
    <row r="2243" spans="1:21" s="21" customFormat="1" ht="30" customHeight="1" x14ac:dyDescent="0.25">
      <c r="A2243" s="212">
        <f>IF(B2243&lt;&gt;"",MAX(A$1:A2242)+1,"")</f>
        <v>2029</v>
      </c>
      <c r="B2243" s="223" t="s">
        <v>1617</v>
      </c>
      <c r="C2243" s="210">
        <v>1972</v>
      </c>
      <c r="D2243" s="212" t="s">
        <v>1844</v>
      </c>
      <c r="E2243" s="210" t="s">
        <v>18</v>
      </c>
      <c r="F2243" s="210">
        <v>5</v>
      </c>
      <c r="G2243" s="210">
        <v>4</v>
      </c>
      <c r="H2243" s="211">
        <v>3691.78</v>
      </c>
      <c r="I2243" s="211">
        <v>0</v>
      </c>
      <c r="J2243" s="211">
        <v>2623</v>
      </c>
      <c r="K2243" s="211">
        <f t="shared" si="691"/>
        <v>25310241.100000001</v>
      </c>
      <c r="L2243" s="211">
        <v>0</v>
      </c>
      <c r="M2243" s="211">
        <v>0</v>
      </c>
      <c r="N2243" s="211">
        <v>0</v>
      </c>
      <c r="O2243" s="211">
        <f>IFERROR(
  IF(LOOKUP(2,1/($R$16:$R2243&lt;&gt;""),$R$16:$R2243)="12.2026",
    VLOOKUP(LOOKUP(2,1/($B$16:$B2243&lt;&gt;""),$B$16:$B2243), [1]Лист1!$C$12:$D$1205, 2, 0),
  IF(LOOKUP(2,1/($R$16:$R2243&lt;&gt;""),$R$16:$R2243)="12.2027",
    VLOOKUP(LOOKUP(2,1/($B$16:$B2243&lt;&gt;""),$B$16:$B2243), [1]Лист1!$C$1209:$D$2016, 2, 0),
  IF(LOOKUP(2,1/($R$16:$R2243&lt;&gt;""),$R$16:$R2243)="12.2028",
    VLOOKUP(LOOKUP(2,1/($B$16:$B2243&lt;&gt;""),$B$16:$B2243), [1]Лист1!$C$2020:$D$2907, 2, 0),
  ""))), "")</f>
        <v>25310241.100000001</v>
      </c>
      <c r="P2243" s="211">
        <f t="shared" si="693"/>
        <v>6855.8367779228447</v>
      </c>
      <c r="Q2243" s="211">
        <v>9673</v>
      </c>
      <c r="R2243" s="218" t="s">
        <v>563</v>
      </c>
      <c r="S2243" s="38"/>
      <c r="T2243" s="20"/>
      <c r="U2243" s="20"/>
    </row>
    <row r="2244" spans="1:21" s="21" customFormat="1" ht="30" customHeight="1" x14ac:dyDescent="0.25">
      <c r="A2244" s="212">
        <f>IF(B2244&lt;&gt;"",MAX(A$1:A2243)+1,"")</f>
        <v>2030</v>
      </c>
      <c r="B2244" s="223" t="s">
        <v>1294</v>
      </c>
      <c r="C2244" s="210">
        <v>1963</v>
      </c>
      <c r="D2244" s="212" t="s">
        <v>1844</v>
      </c>
      <c r="E2244" s="210" t="s">
        <v>16</v>
      </c>
      <c r="F2244" s="210">
        <v>2</v>
      </c>
      <c r="G2244" s="210">
        <v>2</v>
      </c>
      <c r="H2244" s="211">
        <v>980.7</v>
      </c>
      <c r="I2244" s="211">
        <v>0</v>
      </c>
      <c r="J2244" s="211">
        <v>567.1</v>
      </c>
      <c r="K2244" s="211">
        <f t="shared" si="691"/>
        <v>27891.24</v>
      </c>
      <c r="L2244" s="211">
        <v>0</v>
      </c>
      <c r="M2244" s="211">
        <v>0</v>
      </c>
      <c r="N2244" s="211">
        <v>0</v>
      </c>
      <c r="O2244" s="211">
        <f>IFERROR(
  IF(LOOKUP(2,1/($R$16:$R2244&lt;&gt;""),$R$16:$R2244)="12.2026",
    VLOOKUP(LOOKUP(2,1/($B$16:$B2244&lt;&gt;""),$B$16:$B2244), [1]Лист1!$C$12:$D$1205, 2, 0),
  IF(LOOKUP(2,1/($R$16:$R2244&lt;&gt;""),$R$16:$R2244)="12.2027",
    VLOOKUP(LOOKUP(2,1/($B$16:$B2244&lt;&gt;""),$B$16:$B2244), [1]Лист1!$C$1209:$D$2016, 2, 0),
  IF(LOOKUP(2,1/($R$16:$R2244&lt;&gt;""),$R$16:$R2244)="12.2028",
    VLOOKUP(LOOKUP(2,1/($B$16:$B2244&lt;&gt;""),$B$16:$B2244), [1]Лист1!$C$2020:$D$2907, 2, 0),
  ""))), "")</f>
        <v>27891.24</v>
      </c>
      <c r="P2244" s="211">
        <f t="shared" si="693"/>
        <v>28.440134597736311</v>
      </c>
      <c r="Q2244" s="211">
        <v>9673</v>
      </c>
      <c r="R2244" s="218" t="s">
        <v>565</v>
      </c>
      <c r="S2244" s="38"/>
      <c r="T2244" s="20"/>
      <c r="U2244" s="20"/>
    </row>
    <row r="2245" spans="1:21" s="112" customFormat="1" ht="30" customHeight="1" x14ac:dyDescent="0.25">
      <c r="A2245" s="212">
        <f>IF(B2245&lt;&gt;"",MAX(A$1:A2244)+1,"")</f>
        <v>2031</v>
      </c>
      <c r="B2245" s="223" t="s">
        <v>1295</v>
      </c>
      <c r="C2245" s="210">
        <v>1963</v>
      </c>
      <c r="D2245" s="212" t="s">
        <v>1844</v>
      </c>
      <c r="E2245" s="210" t="s">
        <v>16</v>
      </c>
      <c r="F2245" s="210">
        <v>2</v>
      </c>
      <c r="G2245" s="210">
        <v>1</v>
      </c>
      <c r="H2245" s="211">
        <v>707.2</v>
      </c>
      <c r="I2245" s="211">
        <v>0</v>
      </c>
      <c r="J2245" s="211">
        <v>387.05</v>
      </c>
      <c r="K2245" s="211">
        <f t="shared" si="691"/>
        <v>20452.84</v>
      </c>
      <c r="L2245" s="211">
        <v>0</v>
      </c>
      <c r="M2245" s="211">
        <v>0</v>
      </c>
      <c r="N2245" s="211">
        <v>0</v>
      </c>
      <c r="O2245" s="211">
        <f>IFERROR(
  IF(LOOKUP(2,1/($R$16:$R2245&lt;&gt;""),$R$16:$R2245)="12.2026",
    VLOOKUP(LOOKUP(2,1/($B$16:$B2245&lt;&gt;""),$B$16:$B2245), [1]Лист1!$C$12:$D$1205, 2, 0),
  IF(LOOKUP(2,1/($R$16:$R2245&lt;&gt;""),$R$16:$R2245)="12.2027",
    VLOOKUP(LOOKUP(2,1/($B$16:$B2245&lt;&gt;""),$B$16:$B2245), [1]Лист1!$C$1209:$D$2016, 2, 0),
  IF(LOOKUP(2,1/($R$16:$R2245&lt;&gt;""),$R$16:$R2245)="12.2028",
    VLOOKUP(LOOKUP(2,1/($B$16:$B2245&lt;&gt;""),$B$16:$B2245), [1]Лист1!$C$2020:$D$2907, 2, 0),
  ""))), "")</f>
        <v>20452.84</v>
      </c>
      <c r="P2245" s="211">
        <f t="shared" si="693"/>
        <v>28.920871040723981</v>
      </c>
      <c r="Q2245" s="211">
        <v>9673</v>
      </c>
      <c r="R2245" s="218" t="s">
        <v>565</v>
      </c>
      <c r="S2245" s="141"/>
      <c r="T2245" s="111"/>
      <c r="U2245" s="111"/>
    </row>
    <row r="2246" spans="1:21" ht="30" customHeight="1" x14ac:dyDescent="0.25">
      <c r="A2246" s="212">
        <f>IF(B2246&lt;&gt;"",MAX(A$1:A2245)+1,"")</f>
        <v>2032</v>
      </c>
      <c r="B2246" s="194" t="s">
        <v>1296</v>
      </c>
      <c r="C2246" s="190">
        <v>1963</v>
      </c>
      <c r="D2246" s="199" t="s">
        <v>1844</v>
      </c>
      <c r="E2246" s="190" t="s">
        <v>16</v>
      </c>
      <c r="F2246" s="190">
        <v>2</v>
      </c>
      <c r="G2246" s="190">
        <v>1</v>
      </c>
      <c r="H2246" s="192">
        <v>388.7</v>
      </c>
      <c r="I2246" s="192">
        <v>0</v>
      </c>
      <c r="J2246" s="192">
        <v>388.51</v>
      </c>
      <c r="K2246" s="192">
        <f t="shared" si="691"/>
        <v>20001.07</v>
      </c>
      <c r="L2246" s="192">
        <v>0</v>
      </c>
      <c r="M2246" s="192">
        <v>0</v>
      </c>
      <c r="N2246" s="192">
        <v>0</v>
      </c>
      <c r="O2246" s="211">
        <f>IFERROR(
  IF(LOOKUP(2,1/($R$16:$R2246&lt;&gt;""),$R$16:$R2246)="12.2026",
    VLOOKUP(LOOKUP(2,1/($B$16:$B2246&lt;&gt;""),$B$16:$B2246), [1]Лист1!$C$12:$D$1205, 2, 0),
  IF(LOOKUP(2,1/($R$16:$R2246&lt;&gt;""),$R$16:$R2246)="12.2027",
    VLOOKUP(LOOKUP(2,1/($B$16:$B2246&lt;&gt;""),$B$16:$B2246), [1]Лист1!$C$1209:$D$2016, 2, 0),
  IF(LOOKUP(2,1/($R$16:$R2246&lt;&gt;""),$R$16:$R2246)="12.2028",
    VLOOKUP(LOOKUP(2,1/($B$16:$B2246&lt;&gt;""),$B$16:$B2246), [1]Лист1!$C$2020:$D$2907, 2, 0),
  ""))), "")</f>
        <v>20001.07</v>
      </c>
      <c r="P2246" s="192">
        <f t="shared" si="693"/>
        <v>51.456315924877799</v>
      </c>
      <c r="Q2246" s="192">
        <v>9673</v>
      </c>
      <c r="R2246" s="188" t="s">
        <v>565</v>
      </c>
      <c r="S2246" s="49"/>
      <c r="T2246" s="49"/>
      <c r="U2246" s="49"/>
    </row>
    <row r="2247" spans="1:21" s="21" customFormat="1" ht="30" customHeight="1" x14ac:dyDescent="0.25">
      <c r="A2247" s="212">
        <f>IF(B2247&lt;&gt;"",MAX(A$1:A2246)+1,"")</f>
        <v>2033</v>
      </c>
      <c r="B2247" s="223" t="s">
        <v>1297</v>
      </c>
      <c r="C2247" s="210">
        <v>1960</v>
      </c>
      <c r="D2247" s="212" t="s">
        <v>1844</v>
      </c>
      <c r="E2247" s="210" t="s">
        <v>16</v>
      </c>
      <c r="F2247" s="210">
        <v>2</v>
      </c>
      <c r="G2247" s="210">
        <v>1</v>
      </c>
      <c r="H2247" s="211">
        <v>503.71</v>
      </c>
      <c r="I2247" s="211">
        <v>0</v>
      </c>
      <c r="J2247" s="211">
        <v>281.47000000000003</v>
      </c>
      <c r="K2247" s="211">
        <f t="shared" si="691"/>
        <v>13796.84</v>
      </c>
      <c r="L2247" s="211">
        <v>0</v>
      </c>
      <c r="M2247" s="211">
        <v>0</v>
      </c>
      <c r="N2247" s="211">
        <v>0</v>
      </c>
      <c r="O2247" s="211">
        <f>IFERROR(
  IF(LOOKUP(2,1/($R$16:$R2247&lt;&gt;""),$R$16:$R2247)="12.2026",
    VLOOKUP(LOOKUP(2,1/($B$16:$B2247&lt;&gt;""),$B$16:$B2247), [1]Лист1!$C$12:$D$1205, 2, 0),
  IF(LOOKUP(2,1/($R$16:$R2247&lt;&gt;""),$R$16:$R2247)="12.2027",
    VLOOKUP(LOOKUP(2,1/($B$16:$B2247&lt;&gt;""),$B$16:$B2247), [1]Лист1!$C$1209:$D$2016, 2, 0),
  IF(LOOKUP(2,1/($R$16:$R2247&lt;&gt;""),$R$16:$R2247)="12.2028",
    VLOOKUP(LOOKUP(2,1/($B$16:$B2247&lt;&gt;""),$B$16:$B2247), [1]Лист1!$C$2020:$D$2907, 2, 0),
  ""))), "")</f>
        <v>13796.84</v>
      </c>
      <c r="P2247" s="211">
        <f t="shared" si="693"/>
        <v>27.390442913581229</v>
      </c>
      <c r="Q2247" s="211">
        <v>9673</v>
      </c>
      <c r="R2247" s="218" t="s">
        <v>565</v>
      </c>
      <c r="S2247" s="38"/>
      <c r="T2247" s="20"/>
      <c r="U2247" s="20"/>
    </row>
    <row r="2248" spans="1:21" s="21" customFormat="1" ht="30" customHeight="1" x14ac:dyDescent="0.25">
      <c r="A2248" s="212">
        <f>IF(B2248&lt;&gt;"",MAX(A$1:A2247)+1,"")</f>
        <v>2034</v>
      </c>
      <c r="B2248" s="223" t="s">
        <v>1298</v>
      </c>
      <c r="C2248" s="210">
        <v>1960</v>
      </c>
      <c r="D2248" s="212" t="s">
        <v>1844</v>
      </c>
      <c r="E2248" s="210" t="s">
        <v>16</v>
      </c>
      <c r="F2248" s="210">
        <v>2</v>
      </c>
      <c r="G2248" s="210">
        <v>1</v>
      </c>
      <c r="H2248" s="211">
        <v>494.57</v>
      </c>
      <c r="I2248" s="211">
        <v>0</v>
      </c>
      <c r="J2248" s="211">
        <v>270.67</v>
      </c>
      <c r="K2248" s="211">
        <f t="shared" ref="K2248:K2249" si="694">SUM(L2248:O2248)</f>
        <v>13995.24</v>
      </c>
      <c r="L2248" s="211">
        <v>0</v>
      </c>
      <c r="M2248" s="211">
        <v>0</v>
      </c>
      <c r="N2248" s="211">
        <v>0</v>
      </c>
      <c r="O2248" s="211">
        <f>IFERROR(
  IF(LOOKUP(2,1/($R$16:$R2248&lt;&gt;""),$R$16:$R2248)="12.2026",
    VLOOKUP(LOOKUP(2,1/($B$16:$B2248&lt;&gt;""),$B$16:$B2248), [1]Лист1!$C$12:$D$1205, 2, 0),
  IF(LOOKUP(2,1/($R$16:$R2248&lt;&gt;""),$R$16:$R2248)="12.2027",
    VLOOKUP(LOOKUP(2,1/($B$16:$B2248&lt;&gt;""),$B$16:$B2248), [1]Лист1!$C$1209:$D$2016, 2, 0),
  IF(LOOKUP(2,1/($R$16:$R2248&lt;&gt;""),$R$16:$R2248)="12.2028",
    VLOOKUP(LOOKUP(2,1/($B$16:$B2248&lt;&gt;""),$B$16:$B2248), [1]Лист1!$C$2020:$D$2907, 2, 0),
  ""))), "")</f>
        <v>13995.24</v>
      </c>
      <c r="P2248" s="211">
        <f t="shared" si="693"/>
        <v>28.297794043310351</v>
      </c>
      <c r="Q2248" s="211">
        <v>9673</v>
      </c>
      <c r="R2248" s="218" t="s">
        <v>565</v>
      </c>
      <c r="S2248" s="38"/>
      <c r="T2248" s="20"/>
      <c r="U2248" s="20"/>
    </row>
    <row r="2249" spans="1:21" s="21" customFormat="1" ht="30" customHeight="1" x14ac:dyDescent="0.25">
      <c r="A2249" s="212">
        <f>IF(B2249&lt;&gt;"",MAX(A$1:A2248)+1,"")</f>
        <v>2035</v>
      </c>
      <c r="B2249" s="223" t="s">
        <v>328</v>
      </c>
      <c r="C2249" s="210">
        <v>1962</v>
      </c>
      <c r="D2249" s="212" t="s">
        <v>1844</v>
      </c>
      <c r="E2249" s="210" t="s">
        <v>16</v>
      </c>
      <c r="F2249" s="210">
        <v>2</v>
      </c>
      <c r="G2249" s="210">
        <v>2</v>
      </c>
      <c r="H2249" s="211">
        <v>954.52</v>
      </c>
      <c r="I2249" s="211">
        <v>0</v>
      </c>
      <c r="J2249" s="211">
        <v>534.12</v>
      </c>
      <c r="K2249" s="211">
        <f t="shared" si="694"/>
        <v>747012.36</v>
      </c>
      <c r="L2249" s="211">
        <v>0</v>
      </c>
      <c r="M2249" s="211">
        <v>0</v>
      </c>
      <c r="N2249" s="211">
        <v>0</v>
      </c>
      <c r="O2249" s="211">
        <f>IFERROR(
  IF(LOOKUP(2,1/($R$16:$R2249&lt;&gt;""),$R$16:$R2249)="12.2026",
    VLOOKUP(LOOKUP(2,1/($B$16:$B2249&lt;&gt;""),$B$16:$B2249), [1]Лист1!$C$12:$D$1205, 2, 0),
  IF(LOOKUP(2,1/($R$16:$R2249&lt;&gt;""),$R$16:$R2249)="12.2027",
    VLOOKUP(LOOKUP(2,1/($B$16:$B2249&lt;&gt;""),$B$16:$B2249), [1]Лист1!$C$1209:$D$2016, 2, 0),
  IF(LOOKUP(2,1/($R$16:$R2249&lt;&gt;""),$R$16:$R2249)="12.2028",
    VLOOKUP(LOOKUP(2,1/($B$16:$B2249&lt;&gt;""),$B$16:$B2249), [1]Лист1!$C$2020:$D$2907, 2, 0),
  ""))), "")</f>
        <v>747012.36</v>
      </c>
      <c r="P2249" s="211">
        <f t="shared" si="693"/>
        <v>782.6052466161002</v>
      </c>
      <c r="Q2249" s="211">
        <v>9673</v>
      </c>
      <c r="R2249" s="218" t="s">
        <v>565</v>
      </c>
      <c r="S2249" s="38"/>
      <c r="T2249" s="20"/>
      <c r="U2249" s="20"/>
    </row>
    <row r="2250" spans="1:21" ht="30" customHeight="1" x14ac:dyDescent="0.25">
      <c r="A2250" s="212">
        <f>IF(B2250&lt;&gt;"",MAX(A$1:A2249)+1,"")</f>
        <v>2036</v>
      </c>
      <c r="B2250" s="223" t="s">
        <v>1302</v>
      </c>
      <c r="C2250" s="210">
        <v>1959</v>
      </c>
      <c r="D2250" s="212" t="s">
        <v>1844</v>
      </c>
      <c r="E2250" s="210" t="s">
        <v>16</v>
      </c>
      <c r="F2250" s="210">
        <v>3</v>
      </c>
      <c r="G2250" s="210">
        <v>2</v>
      </c>
      <c r="H2250" s="211">
        <v>1596.78</v>
      </c>
      <c r="I2250" s="211">
        <v>552.70000000000005</v>
      </c>
      <c r="J2250" s="211">
        <v>1044.08</v>
      </c>
      <c r="K2250" s="211">
        <f t="shared" si="691"/>
        <v>41834.39</v>
      </c>
      <c r="L2250" s="211">
        <v>0</v>
      </c>
      <c r="M2250" s="211">
        <v>0</v>
      </c>
      <c r="N2250" s="211">
        <v>0</v>
      </c>
      <c r="O2250" s="211">
        <f>IFERROR(
  IF(LOOKUP(2,1/($R$16:$R2250&lt;&gt;""),$R$16:$R2250)="12.2026",
    VLOOKUP(LOOKUP(2,1/($B$16:$B2250&lt;&gt;""),$B$16:$B2250), [1]Лист1!$C$12:$D$1205, 2, 0),
  IF(LOOKUP(2,1/($R$16:$R2250&lt;&gt;""),$R$16:$R2250)="12.2027",
    VLOOKUP(LOOKUP(2,1/($B$16:$B2250&lt;&gt;""),$B$16:$B2250), [1]Лист1!$C$1209:$D$2016, 2, 0),
  IF(LOOKUP(2,1/($R$16:$R2250&lt;&gt;""),$R$16:$R2250)="12.2028",
    VLOOKUP(LOOKUP(2,1/($B$16:$B2250&lt;&gt;""),$B$16:$B2250), [1]Лист1!$C$2020:$D$2907, 2, 0),
  ""))), "")</f>
        <v>41834.39</v>
      </c>
      <c r="P2250" s="211">
        <f t="shared" si="692"/>
        <v>26.199219679605207</v>
      </c>
      <c r="Q2250" s="211">
        <v>9673</v>
      </c>
      <c r="R2250" s="218" t="s">
        <v>565</v>
      </c>
    </row>
    <row r="2251" spans="1:21" s="21" customFormat="1" ht="30" customHeight="1" x14ac:dyDescent="0.25">
      <c r="A2251" s="212">
        <f>IF(B2251&lt;&gt;"",MAX(A$1:A2250)+1,"")</f>
        <v>2037</v>
      </c>
      <c r="B2251" s="223" t="s">
        <v>1468</v>
      </c>
      <c r="C2251" s="210">
        <v>1968</v>
      </c>
      <c r="D2251" s="212" t="s">
        <v>1844</v>
      </c>
      <c r="E2251" s="210" t="s">
        <v>16</v>
      </c>
      <c r="F2251" s="210">
        <v>5</v>
      </c>
      <c r="G2251" s="210">
        <v>4</v>
      </c>
      <c r="H2251" s="211">
        <v>5285.39</v>
      </c>
      <c r="I2251" s="211">
        <v>0</v>
      </c>
      <c r="J2251" s="211">
        <v>3111.1</v>
      </c>
      <c r="K2251" s="211">
        <f t="shared" si="691"/>
        <v>148989.15</v>
      </c>
      <c r="L2251" s="211">
        <v>0</v>
      </c>
      <c r="M2251" s="211">
        <v>0</v>
      </c>
      <c r="N2251" s="211">
        <v>0</v>
      </c>
      <c r="O2251" s="211">
        <f>IFERROR(
  IF(LOOKUP(2,1/($R$16:$R2251&lt;&gt;""),$R$16:$R2251)="12.2026",
    VLOOKUP(LOOKUP(2,1/($B$16:$B2251&lt;&gt;""),$B$16:$B2251), [1]Лист1!$C$12:$D$1205, 2, 0),
  IF(LOOKUP(2,1/($R$16:$R2251&lt;&gt;""),$R$16:$R2251)="12.2027",
    VLOOKUP(LOOKUP(2,1/($B$16:$B2251&lt;&gt;""),$B$16:$B2251), [1]Лист1!$C$1209:$D$2016, 2, 0),
  IF(LOOKUP(2,1/($R$16:$R2251&lt;&gt;""),$R$16:$R2251)="12.2028",
    VLOOKUP(LOOKUP(2,1/($B$16:$B2251&lt;&gt;""),$B$16:$B2251), [1]Лист1!$C$2020:$D$2907, 2, 0),
  ""))), "")</f>
        <v>148989.15</v>
      </c>
      <c r="P2251" s="211">
        <f t="shared" si="692"/>
        <v>28.188865911503218</v>
      </c>
      <c r="Q2251" s="211">
        <v>9673</v>
      </c>
      <c r="R2251" s="218" t="s">
        <v>564</v>
      </c>
      <c r="S2251" s="38"/>
      <c r="T2251" s="20"/>
      <c r="U2251" s="20"/>
    </row>
    <row r="2252" spans="1:21" s="112" customFormat="1" ht="30" customHeight="1" x14ac:dyDescent="0.25">
      <c r="A2252" s="285">
        <f>IF(B2252&lt;&gt;"",MAX(A$1:A2251)+1,"")</f>
        <v>2038</v>
      </c>
      <c r="B2252" s="283" t="s">
        <v>1618</v>
      </c>
      <c r="C2252" s="287">
        <v>1980</v>
      </c>
      <c r="D2252" s="285" t="s">
        <v>1844</v>
      </c>
      <c r="E2252" s="287" t="s">
        <v>16</v>
      </c>
      <c r="F2252" s="287">
        <v>5</v>
      </c>
      <c r="G2252" s="287">
        <v>2</v>
      </c>
      <c r="H2252" s="282">
        <v>5168.2</v>
      </c>
      <c r="I2252" s="282">
        <v>20.3</v>
      </c>
      <c r="J2252" s="282">
        <v>3241</v>
      </c>
      <c r="K2252" s="282">
        <f t="shared" si="691"/>
        <v>31441539</v>
      </c>
      <c r="L2252" s="282">
        <v>0</v>
      </c>
      <c r="M2252" s="282">
        <v>0</v>
      </c>
      <c r="N2252" s="282">
        <v>0</v>
      </c>
      <c r="O2252" s="282">
        <f>IFERROR(
  IF(LOOKUP(2,1/($R$16:$R2252&lt;&gt;""),$R$16:$R2252)="12.2026",
    VLOOKUP(LOOKUP(2,1/($B$16:$B2252&lt;&gt;""),$B$16:$B2252), [1]Лист1!$C$12:$D$1205, 2, 0),
  IF(LOOKUP(2,1/($R$16:$R2252&lt;&gt;""),$R$16:$R2252)="12.2027",
    VLOOKUP(LOOKUP(2,1/($B$16:$B2252&lt;&gt;""),$B$16:$B2252), [1]Лист1!$C$1209:$D$2016, 2, 0),
  IF(LOOKUP(2,1/($R$16:$R2252&lt;&gt;""),$R$16:$R2252)="12.2028",
    VLOOKUP(LOOKUP(2,1/($B$16:$B2252&lt;&gt;""),$B$16:$B2252), [1]Лист1!$C$2020:$D$2907, 2, 0),
  ""))), "")</f>
        <v>31441539</v>
      </c>
      <c r="P2252" s="282">
        <f t="shared" si="692"/>
        <v>6083.6536898726836</v>
      </c>
      <c r="Q2252" s="282">
        <v>9673</v>
      </c>
      <c r="R2252" s="294" t="s">
        <v>563</v>
      </c>
      <c r="S2252" s="141"/>
      <c r="T2252" s="111"/>
      <c r="U2252" s="111"/>
    </row>
    <row r="2253" spans="1:21" s="21" customFormat="1" ht="30" customHeight="1" x14ac:dyDescent="0.25">
      <c r="A2253" s="212">
        <f>IF(B2253&lt;&gt;"",MAX(A$1:A2252)+1,"")</f>
        <v>2039</v>
      </c>
      <c r="B2253" s="223" t="s">
        <v>330</v>
      </c>
      <c r="C2253" s="210">
        <v>1966</v>
      </c>
      <c r="D2253" s="212" t="s">
        <v>1844</v>
      </c>
      <c r="E2253" s="210" t="s">
        <v>16</v>
      </c>
      <c r="F2253" s="210">
        <v>2</v>
      </c>
      <c r="G2253" s="210">
        <v>3</v>
      </c>
      <c r="H2253" s="211">
        <v>919.2</v>
      </c>
      <c r="I2253" s="211">
        <v>0</v>
      </c>
      <c r="J2253" s="211">
        <v>484.2</v>
      </c>
      <c r="K2253" s="211">
        <f t="shared" si="691"/>
        <v>9741770.8000000007</v>
      </c>
      <c r="L2253" s="211">
        <v>0</v>
      </c>
      <c r="M2253" s="211">
        <v>0</v>
      </c>
      <c r="N2253" s="211">
        <v>0</v>
      </c>
      <c r="O2253" s="211">
        <f>IFERROR(
  IF(LOOKUP(2,1/($R$16:$R2253&lt;&gt;""),$R$16:$R2253)="12.2026",
    VLOOKUP(LOOKUP(2,1/($B$16:$B2253&lt;&gt;""),$B$16:$B2253), [1]Лист1!$C$12:$D$1205, 2, 0),
  IF(LOOKUP(2,1/($R$16:$R2253&lt;&gt;""),$R$16:$R2253)="12.2027",
    VLOOKUP(LOOKUP(2,1/($B$16:$B2253&lt;&gt;""),$B$16:$B2253), [1]Лист1!$C$1209:$D$2016, 2, 0),
  IF(LOOKUP(2,1/($R$16:$R2253&lt;&gt;""),$R$16:$R2253)="12.2028",
    VLOOKUP(LOOKUP(2,1/($B$16:$B2253&lt;&gt;""),$B$16:$B2253), [1]Лист1!$C$2020:$D$2907, 2, 0),
  ""))), "")</f>
        <v>9741770.8000000007</v>
      </c>
      <c r="P2253" s="211">
        <f t="shared" si="692"/>
        <v>10598.097040905135</v>
      </c>
      <c r="Q2253" s="211">
        <v>9673</v>
      </c>
      <c r="R2253" s="218" t="s">
        <v>563</v>
      </c>
      <c r="S2253" s="38"/>
      <c r="T2253" s="20"/>
      <c r="U2253" s="20"/>
    </row>
    <row r="2254" spans="1:21" ht="30" customHeight="1" x14ac:dyDescent="0.25">
      <c r="A2254" s="212">
        <f>IF(B2254&lt;&gt;"",MAX(A$1:A2253)+1,"")</f>
        <v>2040</v>
      </c>
      <c r="B2254" s="223" t="s">
        <v>1303</v>
      </c>
      <c r="C2254" s="210">
        <v>1959</v>
      </c>
      <c r="D2254" s="212" t="s">
        <v>1844</v>
      </c>
      <c r="E2254" s="210" t="s">
        <v>16</v>
      </c>
      <c r="F2254" s="210">
        <v>2</v>
      </c>
      <c r="G2254" s="210">
        <v>2</v>
      </c>
      <c r="H2254" s="211">
        <v>555.79999999999995</v>
      </c>
      <c r="I2254" s="211">
        <v>195.31</v>
      </c>
      <c r="J2254" s="211">
        <v>457.91</v>
      </c>
      <c r="K2254" s="211">
        <f t="shared" si="691"/>
        <v>28078.57</v>
      </c>
      <c r="L2254" s="211">
        <v>0</v>
      </c>
      <c r="M2254" s="211">
        <v>0</v>
      </c>
      <c r="N2254" s="211">
        <v>0</v>
      </c>
      <c r="O2254" s="211">
        <f>IFERROR(
  IF(LOOKUP(2,1/($R$16:$R2254&lt;&gt;""),$R$16:$R2254)="12.2026",
    VLOOKUP(LOOKUP(2,1/($B$16:$B2254&lt;&gt;""),$B$16:$B2254), [1]Лист1!$C$12:$D$1205, 2, 0),
  IF(LOOKUP(2,1/($R$16:$R2254&lt;&gt;""),$R$16:$R2254)="12.2027",
    VLOOKUP(LOOKUP(2,1/($B$16:$B2254&lt;&gt;""),$B$16:$B2254), [1]Лист1!$C$1209:$D$2016, 2, 0),
  IF(LOOKUP(2,1/($R$16:$R2254&lt;&gt;""),$R$16:$R2254)="12.2028",
    VLOOKUP(LOOKUP(2,1/($B$16:$B2254&lt;&gt;""),$B$16:$B2254), [1]Лист1!$C$2020:$D$2907, 2, 0),
  ""))), "")</f>
        <v>28078.57</v>
      </c>
      <c r="P2254" s="211">
        <f t="shared" si="692"/>
        <v>50.519197553076651</v>
      </c>
      <c r="Q2254" s="211">
        <v>9673</v>
      </c>
      <c r="R2254" s="218" t="s">
        <v>565</v>
      </c>
      <c r="S2254" s="49"/>
      <c r="T2254" s="49"/>
      <c r="U2254" s="49"/>
    </row>
    <row r="2255" spans="1:21" s="21" customFormat="1" ht="30" customHeight="1" x14ac:dyDescent="0.25">
      <c r="A2255" s="212">
        <f>IF(B2255&lt;&gt;"",MAX(A$1:A2254)+1,"")</f>
        <v>2041</v>
      </c>
      <c r="B2255" s="223" t="s">
        <v>1304</v>
      </c>
      <c r="C2255" s="210">
        <v>1958</v>
      </c>
      <c r="D2255" s="212" t="s">
        <v>1844</v>
      </c>
      <c r="E2255" s="210" t="s">
        <v>16</v>
      </c>
      <c r="F2255" s="210">
        <v>2</v>
      </c>
      <c r="G2255" s="210">
        <v>2</v>
      </c>
      <c r="H2255" s="211">
        <v>281.39999999999998</v>
      </c>
      <c r="I2255" s="211">
        <v>0</v>
      </c>
      <c r="J2255" s="211">
        <v>281.39999999999998</v>
      </c>
      <c r="K2255" s="211">
        <f t="shared" si="691"/>
        <v>29378.98</v>
      </c>
      <c r="L2255" s="211">
        <v>0</v>
      </c>
      <c r="M2255" s="211">
        <v>0</v>
      </c>
      <c r="N2255" s="211">
        <v>0</v>
      </c>
      <c r="O2255" s="211">
        <f>IFERROR(
  IF(LOOKUP(2,1/($R$16:$R2255&lt;&gt;""),$R$16:$R2255)="12.2026",
    VLOOKUP(LOOKUP(2,1/($B$16:$B2255&lt;&gt;""),$B$16:$B2255), [1]Лист1!$C$12:$D$1205, 2, 0),
  IF(LOOKUP(2,1/($R$16:$R2255&lt;&gt;""),$R$16:$R2255)="12.2027",
    VLOOKUP(LOOKUP(2,1/($B$16:$B2255&lt;&gt;""),$B$16:$B2255), [1]Лист1!$C$1209:$D$2016, 2, 0),
  IF(LOOKUP(2,1/($R$16:$R2255&lt;&gt;""),$R$16:$R2255)="12.2028",
    VLOOKUP(LOOKUP(2,1/($B$16:$B2255&lt;&gt;""),$B$16:$B2255), [1]Лист1!$C$2020:$D$2907, 2, 0),
  ""))), "")</f>
        <v>29378.98</v>
      </c>
      <c r="P2255" s="211">
        <f t="shared" si="692"/>
        <v>104.40291400142146</v>
      </c>
      <c r="Q2255" s="211">
        <v>9673</v>
      </c>
      <c r="R2255" s="218" t="s">
        <v>565</v>
      </c>
      <c r="S2255" s="38"/>
      <c r="T2255" s="20"/>
      <c r="U2255" s="20"/>
    </row>
    <row r="2256" spans="1:21" ht="30" customHeight="1" x14ac:dyDescent="0.25">
      <c r="A2256" s="212">
        <f>IF(B2256&lt;&gt;"",MAX(A$1:A2255)+1,"")</f>
        <v>2042</v>
      </c>
      <c r="B2256" s="223" t="s">
        <v>1619</v>
      </c>
      <c r="C2256" s="210">
        <v>1969</v>
      </c>
      <c r="D2256" s="212" t="s">
        <v>1844</v>
      </c>
      <c r="E2256" s="210" t="s">
        <v>16</v>
      </c>
      <c r="F2256" s="210">
        <v>2</v>
      </c>
      <c r="G2256" s="210">
        <v>2</v>
      </c>
      <c r="H2256" s="211">
        <v>1286</v>
      </c>
      <c r="I2256" s="211">
        <v>0</v>
      </c>
      <c r="J2256" s="211">
        <v>739.8</v>
      </c>
      <c r="K2256" s="211">
        <f t="shared" si="691"/>
        <v>10762310</v>
      </c>
      <c r="L2256" s="211">
        <v>0</v>
      </c>
      <c r="M2256" s="211">
        <v>0</v>
      </c>
      <c r="N2256" s="211">
        <v>0</v>
      </c>
      <c r="O2256" s="211">
        <f>IFERROR(
  IF(LOOKUP(2,1/($R$16:$R2256&lt;&gt;""),$R$16:$R2256)="12.2026",
    VLOOKUP(LOOKUP(2,1/($B$16:$B2256&lt;&gt;""),$B$16:$B2256), [1]Лист1!$C$12:$D$1205, 2, 0),
  IF(LOOKUP(2,1/($R$16:$R2256&lt;&gt;""),$R$16:$R2256)="12.2027",
    VLOOKUP(LOOKUP(2,1/($B$16:$B2256&lt;&gt;""),$B$16:$B2256), [1]Лист1!$C$1209:$D$2016, 2, 0),
  IF(LOOKUP(2,1/($R$16:$R2256&lt;&gt;""),$R$16:$R2256)="12.2028",
    VLOOKUP(LOOKUP(2,1/($B$16:$B2256&lt;&gt;""),$B$16:$B2256), [1]Лист1!$C$2020:$D$2907, 2, 0),
  ""))), "")</f>
        <v>10762310</v>
      </c>
      <c r="P2256" s="211">
        <f t="shared" si="692"/>
        <v>8368.825816485225</v>
      </c>
      <c r="Q2256" s="211">
        <v>9673</v>
      </c>
      <c r="R2256" s="218" t="s">
        <v>563</v>
      </c>
      <c r="S2256" s="49"/>
      <c r="T2256" s="49"/>
      <c r="U2256" s="49"/>
    </row>
    <row r="2257" spans="1:21" ht="30" customHeight="1" x14ac:dyDescent="0.25">
      <c r="A2257" s="212">
        <f>IF(B2257&lt;&gt;"",MAX(A$1:A2256)+1,"")</f>
        <v>2043</v>
      </c>
      <c r="B2257" s="223" t="s">
        <v>1917</v>
      </c>
      <c r="C2257" s="210">
        <v>1983</v>
      </c>
      <c r="D2257" s="212" t="s">
        <v>1844</v>
      </c>
      <c r="E2257" s="210" t="s">
        <v>16</v>
      </c>
      <c r="F2257" s="210">
        <v>9</v>
      </c>
      <c r="G2257" s="210">
        <v>4</v>
      </c>
      <c r="H2257" s="211">
        <v>11535.58</v>
      </c>
      <c r="I2257" s="211">
        <v>360.5</v>
      </c>
      <c r="J2257" s="211">
        <v>7969.03</v>
      </c>
      <c r="K2257" s="211">
        <f t="shared" si="691"/>
        <v>14271251.66</v>
      </c>
      <c r="L2257" s="211">
        <v>0</v>
      </c>
      <c r="M2257" s="211">
        <v>0</v>
      </c>
      <c r="N2257" s="211">
        <v>0</v>
      </c>
      <c r="O2257" s="211">
        <f>IFERROR(
  IF(LOOKUP(2,1/($R$16:$R2257&lt;&gt;""),$R$16:$R2257)="12.2026",
    VLOOKUP(LOOKUP(2,1/($B$16:$B2257&lt;&gt;""),$B$16:$B2257), [1]Лист1!$C$12:$D$1205, 2, 0),
  IF(LOOKUP(2,1/($R$16:$R2257&lt;&gt;""),$R$16:$R2257)="12.2027",
    VLOOKUP(LOOKUP(2,1/($B$16:$B2257&lt;&gt;""),$B$16:$B2257), [1]Лист1!$C$1209:$D$2016, 2, 0),
  IF(LOOKUP(2,1/($R$16:$R2257&lt;&gt;""),$R$16:$R2257)="12.2028",
    VLOOKUP(LOOKUP(2,1/($B$16:$B2257&lt;&gt;""),$B$16:$B2257), [1]Лист1!$C$2020:$D$2907, 2, 0),
  ""))), "")</f>
        <v>14271251.66</v>
      </c>
      <c r="P2257" s="211">
        <f t="shared" si="692"/>
        <v>1237.1507683185414</v>
      </c>
      <c r="Q2257" s="211">
        <v>9673</v>
      </c>
      <c r="R2257" s="218" t="s">
        <v>565</v>
      </c>
      <c r="S2257" s="49"/>
      <c r="T2257" s="49"/>
      <c r="U2257" s="49"/>
    </row>
    <row r="2258" spans="1:21" s="21" customFormat="1" ht="30" customHeight="1" x14ac:dyDescent="0.25">
      <c r="A2258" s="212">
        <f>IF(B2258&lt;&gt;"",MAX(A$1:A2257)+1,"")</f>
        <v>2044</v>
      </c>
      <c r="B2258" s="223" t="s">
        <v>331</v>
      </c>
      <c r="C2258" s="210">
        <v>1950</v>
      </c>
      <c r="D2258" s="212" t="s">
        <v>1844</v>
      </c>
      <c r="E2258" s="210" t="s">
        <v>16</v>
      </c>
      <c r="F2258" s="210">
        <v>2</v>
      </c>
      <c r="G2258" s="210">
        <v>2</v>
      </c>
      <c r="H2258" s="211">
        <v>723.55</v>
      </c>
      <c r="I2258" s="211">
        <v>0</v>
      </c>
      <c r="J2258" s="211">
        <v>384.35</v>
      </c>
      <c r="K2258" s="211">
        <f t="shared" si="691"/>
        <v>9409.86</v>
      </c>
      <c r="L2258" s="211">
        <v>0</v>
      </c>
      <c r="M2258" s="211">
        <v>0</v>
      </c>
      <c r="N2258" s="211">
        <v>0</v>
      </c>
      <c r="O2258" s="211">
        <f>IFERROR(
  IF(LOOKUP(2,1/($R$16:$R2258&lt;&gt;""),$R$16:$R2258)="12.2026",
    VLOOKUP(LOOKUP(2,1/($B$16:$B2258&lt;&gt;""),$B$16:$B2258), [1]Лист1!$C$12:$D$1205, 2, 0),
  IF(LOOKUP(2,1/($R$16:$R2258&lt;&gt;""),$R$16:$R2258)="12.2027",
    VLOOKUP(LOOKUP(2,1/($B$16:$B2258&lt;&gt;""),$B$16:$B2258), [1]Лист1!$C$1209:$D$2016, 2, 0),
  IF(LOOKUP(2,1/($R$16:$R2258&lt;&gt;""),$R$16:$R2258)="12.2028",
    VLOOKUP(LOOKUP(2,1/($B$16:$B2258&lt;&gt;""),$B$16:$B2258), [1]Лист1!$C$2020:$D$2907, 2, 0),
  ""))), "")</f>
        <v>9409.86</v>
      </c>
      <c r="P2258" s="211">
        <f t="shared" si="692"/>
        <v>13.005127496372056</v>
      </c>
      <c r="Q2258" s="211">
        <v>9673</v>
      </c>
      <c r="R2258" s="218" t="s">
        <v>565</v>
      </c>
      <c r="S2258" s="38"/>
      <c r="T2258" s="20"/>
      <c r="U2258" s="20"/>
    </row>
    <row r="2259" spans="1:21" s="21" customFormat="1" ht="30" customHeight="1" x14ac:dyDescent="0.25">
      <c r="A2259" s="212">
        <f>IF(B2259&lt;&gt;"",MAX(A$1:A2258)+1,"")</f>
        <v>2045</v>
      </c>
      <c r="B2259" s="223" t="s">
        <v>332</v>
      </c>
      <c r="C2259" s="210">
        <v>1950</v>
      </c>
      <c r="D2259" s="212" t="s">
        <v>1844</v>
      </c>
      <c r="E2259" s="210" t="s">
        <v>16</v>
      </c>
      <c r="F2259" s="210">
        <v>2</v>
      </c>
      <c r="G2259" s="210">
        <v>2</v>
      </c>
      <c r="H2259" s="211">
        <v>730.8</v>
      </c>
      <c r="I2259" s="211">
        <v>0</v>
      </c>
      <c r="J2259" s="211">
        <v>393.6</v>
      </c>
      <c r="K2259" s="211">
        <f t="shared" si="691"/>
        <v>9425.7099999999991</v>
      </c>
      <c r="L2259" s="211">
        <v>0</v>
      </c>
      <c r="M2259" s="211">
        <v>0</v>
      </c>
      <c r="N2259" s="211">
        <v>0</v>
      </c>
      <c r="O2259" s="211">
        <f>IFERROR(
  IF(LOOKUP(2,1/($R$16:$R2259&lt;&gt;""),$R$16:$R2259)="12.2026",
    VLOOKUP(LOOKUP(2,1/($B$16:$B2259&lt;&gt;""),$B$16:$B2259), [1]Лист1!$C$12:$D$1205, 2, 0),
  IF(LOOKUP(2,1/($R$16:$R2259&lt;&gt;""),$R$16:$R2259)="12.2027",
    VLOOKUP(LOOKUP(2,1/($B$16:$B2259&lt;&gt;""),$B$16:$B2259), [1]Лист1!$C$1209:$D$2016, 2, 0),
  IF(LOOKUP(2,1/($R$16:$R2259&lt;&gt;""),$R$16:$R2259)="12.2028",
    VLOOKUP(LOOKUP(2,1/($B$16:$B2259&lt;&gt;""),$B$16:$B2259), [1]Лист1!$C$2020:$D$2907, 2, 0),
  ""))), "")</f>
        <v>9425.7099999999991</v>
      </c>
      <c r="P2259" s="211">
        <f t="shared" si="692"/>
        <v>12.8977969348659</v>
      </c>
      <c r="Q2259" s="211">
        <v>9673</v>
      </c>
      <c r="R2259" s="218" t="s">
        <v>565</v>
      </c>
      <c r="S2259" s="38"/>
      <c r="T2259" s="20"/>
      <c r="U2259" s="20"/>
    </row>
    <row r="2260" spans="1:21" ht="30" customHeight="1" x14ac:dyDescent="0.25">
      <c r="A2260" s="212">
        <f>IF(B2260&lt;&gt;"",MAX(A$1:A2259)+1,"")</f>
        <v>2046</v>
      </c>
      <c r="B2260" s="165" t="s">
        <v>1305</v>
      </c>
      <c r="C2260" s="210" t="s">
        <v>1643</v>
      </c>
      <c r="D2260" s="212" t="s">
        <v>1844</v>
      </c>
      <c r="E2260" s="210" t="s">
        <v>16</v>
      </c>
      <c r="F2260" s="210">
        <v>3</v>
      </c>
      <c r="G2260" s="210">
        <v>3</v>
      </c>
      <c r="H2260" s="211">
        <v>2785.1</v>
      </c>
      <c r="I2260" s="211">
        <v>0</v>
      </c>
      <c r="J2260" s="211">
        <v>2153.7399999999998</v>
      </c>
      <c r="K2260" s="211">
        <f t="shared" si="691"/>
        <v>40568.92</v>
      </c>
      <c r="L2260" s="211">
        <v>0</v>
      </c>
      <c r="M2260" s="211">
        <v>0</v>
      </c>
      <c r="N2260" s="211">
        <v>0</v>
      </c>
      <c r="O2260" s="211">
        <f>IFERROR(
  IF(LOOKUP(2,1/($R$16:$R2260&lt;&gt;""),$R$16:$R2260)="12.2026",
    VLOOKUP(LOOKUP(2,1/($B$16:$B2260&lt;&gt;""),$B$16:$B2260), [1]Лист1!$C$12:$D$1205, 2, 0),
  IF(LOOKUP(2,1/($R$16:$R2260&lt;&gt;""),$R$16:$R2260)="12.2027",
    VLOOKUP(LOOKUP(2,1/($B$16:$B2260&lt;&gt;""),$B$16:$B2260), [1]Лист1!$C$1209:$D$2016, 2, 0),
  IF(LOOKUP(2,1/($R$16:$R2260&lt;&gt;""),$R$16:$R2260)="12.2028",
    VLOOKUP(LOOKUP(2,1/($B$16:$B2260&lt;&gt;""),$B$16:$B2260), [1]Лист1!$C$2020:$D$2907, 2, 0),
  ""))), "")</f>
        <v>40568.92</v>
      </c>
      <c r="P2260" s="211">
        <f t="shared" si="692"/>
        <v>14.566414132347132</v>
      </c>
      <c r="Q2260" s="211">
        <v>9673</v>
      </c>
      <c r="R2260" s="218" t="s">
        <v>565</v>
      </c>
    </row>
    <row r="2261" spans="1:21" ht="30" customHeight="1" x14ac:dyDescent="0.25">
      <c r="A2261" s="212">
        <f>IF(B2261&lt;&gt;"",MAX(A$1:A2260)+1,"")</f>
        <v>2047</v>
      </c>
      <c r="B2261" s="223" t="s">
        <v>333</v>
      </c>
      <c r="C2261" s="210">
        <v>1963</v>
      </c>
      <c r="D2261" s="212" t="s">
        <v>1844</v>
      </c>
      <c r="E2261" s="210" t="s">
        <v>16</v>
      </c>
      <c r="F2261" s="210">
        <v>5</v>
      </c>
      <c r="G2261" s="210">
        <v>2</v>
      </c>
      <c r="H2261" s="211">
        <v>2649.19</v>
      </c>
      <c r="I2261" s="211">
        <v>249.7</v>
      </c>
      <c r="J2261" s="211">
        <v>1363.59</v>
      </c>
      <c r="K2261" s="211">
        <f t="shared" si="691"/>
        <v>12426156.890000001</v>
      </c>
      <c r="L2261" s="211">
        <v>0</v>
      </c>
      <c r="M2261" s="211">
        <v>0</v>
      </c>
      <c r="N2261" s="211">
        <v>0</v>
      </c>
      <c r="O2261" s="211">
        <f>IFERROR(
  IF(LOOKUP(2,1/($R$16:$R2261&lt;&gt;""),$R$16:$R2261)="12.2026",
    VLOOKUP(LOOKUP(2,1/($B$16:$B2261&lt;&gt;""),$B$16:$B2261), [1]Лист1!$C$12:$D$1205, 2, 0),
  IF(LOOKUP(2,1/($R$16:$R2261&lt;&gt;""),$R$16:$R2261)="12.2027",
    VLOOKUP(LOOKUP(2,1/($B$16:$B2261&lt;&gt;""),$B$16:$B2261), [1]Лист1!$C$1209:$D$2016, 2, 0),
  IF(LOOKUP(2,1/($R$16:$R2261&lt;&gt;""),$R$16:$R2261)="12.2028",
    VLOOKUP(LOOKUP(2,1/($B$16:$B2261&lt;&gt;""),$B$16:$B2261), [1]Лист1!$C$2020:$D$2907, 2, 0),
  ""))), "")</f>
        <v>12426156.890000001</v>
      </c>
      <c r="P2261" s="211">
        <f t="shared" si="692"/>
        <v>4690.5495226842922</v>
      </c>
      <c r="Q2261" s="211">
        <v>9673</v>
      </c>
      <c r="R2261" s="218" t="s">
        <v>564</v>
      </c>
    </row>
    <row r="2262" spans="1:21" ht="30" customHeight="1" x14ac:dyDescent="0.25">
      <c r="A2262" s="212">
        <f>IF(B2262&lt;&gt;"",MAX(A$1:A2261)+1,"")</f>
        <v>2048</v>
      </c>
      <c r="B2262" s="223" t="s">
        <v>335</v>
      </c>
      <c r="C2262" s="210">
        <v>1966</v>
      </c>
      <c r="D2262" s="212" t="s">
        <v>1844</v>
      </c>
      <c r="E2262" s="210" t="s">
        <v>16</v>
      </c>
      <c r="F2262" s="210">
        <v>5</v>
      </c>
      <c r="G2262" s="210">
        <v>2</v>
      </c>
      <c r="H2262" s="211">
        <v>2546.91</v>
      </c>
      <c r="I2262" s="211">
        <v>62.3</v>
      </c>
      <c r="J2262" s="211">
        <v>1462.61</v>
      </c>
      <c r="K2262" s="211">
        <f t="shared" ref="K2262:K2269" si="695">SUM(L2262:O2262)</f>
        <v>18014157.860000003</v>
      </c>
      <c r="L2262" s="211">
        <v>0</v>
      </c>
      <c r="M2262" s="211">
        <v>0</v>
      </c>
      <c r="N2262" s="211">
        <v>0</v>
      </c>
      <c r="O2262" s="211">
        <f>IFERROR(
  IF(LOOKUP(2,1/($R$16:$R2262&lt;&gt;""),$R$16:$R2262)="12.2026",
    VLOOKUP(LOOKUP(2,1/($B$16:$B2262&lt;&gt;""),$B$16:$B2262), [1]Лист1!$C$12:$D$1205, 2, 0),
  IF(LOOKUP(2,1/($R$16:$R2262&lt;&gt;""),$R$16:$R2262)="12.2027",
    VLOOKUP(LOOKUP(2,1/($B$16:$B2262&lt;&gt;""),$B$16:$B2262), [1]Лист1!$C$1209:$D$2016, 2, 0),
  IF(LOOKUP(2,1/($R$16:$R2262&lt;&gt;""),$R$16:$R2262)="12.2028",
    VLOOKUP(LOOKUP(2,1/($B$16:$B2262&lt;&gt;""),$B$16:$B2262), [1]Лист1!$C$2020:$D$2907, 2, 0),
  ""))), "")</f>
        <v>18014157.860000003</v>
      </c>
      <c r="P2262" s="211">
        <f t="shared" si="692"/>
        <v>7072.9463781602035</v>
      </c>
      <c r="Q2262" s="211">
        <v>9673</v>
      </c>
      <c r="R2262" s="218" t="s">
        <v>565</v>
      </c>
    </row>
    <row r="2263" spans="1:21" s="21" customFormat="1" ht="30" customHeight="1" x14ac:dyDescent="0.25">
      <c r="A2263" s="212">
        <f>IF(B2263&lt;&gt;"",MAX(A$1:A2262)+1,"")</f>
        <v>2049</v>
      </c>
      <c r="B2263" s="58" t="s">
        <v>1620</v>
      </c>
      <c r="C2263" s="210">
        <v>1969</v>
      </c>
      <c r="D2263" s="212" t="s">
        <v>1844</v>
      </c>
      <c r="E2263" s="210" t="s">
        <v>16</v>
      </c>
      <c r="F2263" s="210">
        <v>5</v>
      </c>
      <c r="G2263" s="210">
        <v>3</v>
      </c>
      <c r="H2263" s="211">
        <v>3170.37</v>
      </c>
      <c r="I2263" s="211">
        <v>276.60000000000002</v>
      </c>
      <c r="J2263" s="211">
        <v>1287.83</v>
      </c>
      <c r="K2263" s="211">
        <f t="shared" si="695"/>
        <v>23984968.149999999</v>
      </c>
      <c r="L2263" s="211">
        <v>0</v>
      </c>
      <c r="M2263" s="211">
        <v>0</v>
      </c>
      <c r="N2263" s="211">
        <v>0</v>
      </c>
      <c r="O2263" s="211">
        <f>IFERROR(
  IF(LOOKUP(2,1/($R$16:$R2263&lt;&gt;""),$R$16:$R2263)="12.2026",
    VLOOKUP(LOOKUP(2,1/($B$16:$B2263&lt;&gt;""),$B$16:$B2263), [1]Лист1!$C$12:$D$1205, 2, 0),
  IF(LOOKUP(2,1/($R$16:$R2263&lt;&gt;""),$R$16:$R2263)="12.2027",
    VLOOKUP(LOOKUP(2,1/($B$16:$B2263&lt;&gt;""),$B$16:$B2263), [1]Лист1!$C$1209:$D$2016, 2, 0),
  IF(LOOKUP(2,1/($R$16:$R2263&lt;&gt;""),$R$16:$R2263)="12.2028",
    VLOOKUP(LOOKUP(2,1/($B$16:$B2263&lt;&gt;""),$B$16:$B2263), [1]Лист1!$C$2020:$D$2907, 2, 0),
  ""))), "")</f>
        <v>23984968.149999999</v>
      </c>
      <c r="P2263" s="211">
        <f t="shared" si="692"/>
        <v>7565.3529871907695</v>
      </c>
      <c r="Q2263" s="211">
        <v>9673</v>
      </c>
      <c r="R2263" s="218" t="s">
        <v>563</v>
      </c>
      <c r="S2263" s="38"/>
      <c r="T2263" s="20"/>
      <c r="U2263" s="20"/>
    </row>
    <row r="2264" spans="1:21" s="21" customFormat="1" ht="30" customHeight="1" x14ac:dyDescent="0.25">
      <c r="A2264" s="212">
        <f>IF(B2264&lt;&gt;"",MAX(A$1:A2263)+1,"")</f>
        <v>2050</v>
      </c>
      <c r="B2264" s="223" t="s">
        <v>1469</v>
      </c>
      <c r="C2264" s="210">
        <v>1961</v>
      </c>
      <c r="D2264" s="212" t="s">
        <v>1844</v>
      </c>
      <c r="E2264" s="210" t="s">
        <v>16</v>
      </c>
      <c r="F2264" s="210">
        <v>4</v>
      </c>
      <c r="G2264" s="210">
        <v>4</v>
      </c>
      <c r="H2264" s="211">
        <v>2270.48</v>
      </c>
      <c r="I2264" s="211">
        <v>0</v>
      </c>
      <c r="J2264" s="211">
        <v>1287.83</v>
      </c>
      <c r="K2264" s="211">
        <f t="shared" si="695"/>
        <v>79209.740000000005</v>
      </c>
      <c r="L2264" s="211">
        <v>0</v>
      </c>
      <c r="M2264" s="211">
        <v>0</v>
      </c>
      <c r="N2264" s="211">
        <v>0</v>
      </c>
      <c r="O2264" s="211">
        <f>IFERROR(
  IF(LOOKUP(2,1/($R$16:$R2264&lt;&gt;""),$R$16:$R2264)="12.2026",
    VLOOKUP(LOOKUP(2,1/($B$16:$B2264&lt;&gt;""),$B$16:$B2264), [1]Лист1!$C$12:$D$1205, 2, 0),
  IF(LOOKUP(2,1/($R$16:$R2264&lt;&gt;""),$R$16:$R2264)="12.2027",
    VLOOKUP(LOOKUP(2,1/($B$16:$B2264&lt;&gt;""),$B$16:$B2264), [1]Лист1!$C$1209:$D$2016, 2, 0),
  IF(LOOKUP(2,1/($R$16:$R2264&lt;&gt;""),$R$16:$R2264)="12.2028",
    VLOOKUP(LOOKUP(2,1/($B$16:$B2264&lt;&gt;""),$B$16:$B2264), [1]Лист1!$C$2020:$D$2907, 2, 0),
  ""))), "")</f>
        <v>79209.740000000005</v>
      </c>
      <c r="P2264" s="211">
        <f t="shared" si="692"/>
        <v>34.886781649695223</v>
      </c>
      <c r="Q2264" s="211">
        <v>9673</v>
      </c>
      <c r="R2264" s="218" t="s">
        <v>564</v>
      </c>
      <c r="S2264" s="38"/>
      <c r="T2264" s="20"/>
      <c r="U2264" s="20"/>
    </row>
    <row r="2265" spans="1:21" s="21" customFormat="1" ht="30" customHeight="1" x14ac:dyDescent="0.25">
      <c r="A2265" s="212">
        <f>IF(B2265&lt;&gt;"",MAX(A$1:A2264)+1,"")</f>
        <v>2051</v>
      </c>
      <c r="B2265" s="58" t="s">
        <v>1308</v>
      </c>
      <c r="C2265" s="210">
        <v>1955</v>
      </c>
      <c r="D2265" s="212" t="s">
        <v>1844</v>
      </c>
      <c r="E2265" s="210" t="s">
        <v>16</v>
      </c>
      <c r="F2265" s="210">
        <v>3</v>
      </c>
      <c r="G2265" s="210">
        <v>1</v>
      </c>
      <c r="H2265" s="211">
        <v>3199.8</v>
      </c>
      <c r="I2265" s="211">
        <v>40.299999999999997</v>
      </c>
      <c r="J2265" s="211">
        <v>1172.5</v>
      </c>
      <c r="K2265" s="211">
        <f t="shared" si="695"/>
        <v>81847.09</v>
      </c>
      <c r="L2265" s="211">
        <v>0</v>
      </c>
      <c r="M2265" s="211">
        <v>0</v>
      </c>
      <c r="N2265" s="211">
        <v>0</v>
      </c>
      <c r="O2265" s="211">
        <f>IFERROR(
  IF(LOOKUP(2,1/($R$16:$R2265&lt;&gt;""),$R$16:$R2265)="12.2026",
    VLOOKUP(LOOKUP(2,1/($B$16:$B2265&lt;&gt;""),$B$16:$B2265), [1]Лист1!$C$12:$D$1205, 2, 0),
  IF(LOOKUP(2,1/($R$16:$R2265&lt;&gt;""),$R$16:$R2265)="12.2027",
    VLOOKUP(LOOKUP(2,1/($B$16:$B2265&lt;&gt;""),$B$16:$B2265), [1]Лист1!$C$1209:$D$2016, 2, 0),
  IF(LOOKUP(2,1/($R$16:$R2265&lt;&gt;""),$R$16:$R2265)="12.2028",
    VLOOKUP(LOOKUP(2,1/($B$16:$B2265&lt;&gt;""),$B$16:$B2265), [1]Лист1!$C$2020:$D$2907, 2, 0),
  ""))), "")</f>
        <v>81847.09</v>
      </c>
      <c r="P2265" s="211">
        <f t="shared" si="692"/>
        <v>25.578814300893804</v>
      </c>
      <c r="Q2265" s="211">
        <v>9673</v>
      </c>
      <c r="R2265" s="218" t="s">
        <v>565</v>
      </c>
      <c r="S2265" s="38"/>
      <c r="T2265" s="20"/>
      <c r="U2265" s="20"/>
    </row>
    <row r="2266" spans="1:21" s="33" customFormat="1" ht="30" customHeight="1" x14ac:dyDescent="0.25">
      <c r="A2266" s="212">
        <f>IF(B2266&lt;&gt;"",MAX(A$1:A2265)+1,"")</f>
        <v>2052</v>
      </c>
      <c r="B2266" s="223" t="s">
        <v>336</v>
      </c>
      <c r="C2266" s="210">
        <v>1963</v>
      </c>
      <c r="D2266" s="212" t="s">
        <v>1844</v>
      </c>
      <c r="E2266" s="210" t="s">
        <v>16</v>
      </c>
      <c r="F2266" s="210">
        <v>5</v>
      </c>
      <c r="G2266" s="210">
        <v>2</v>
      </c>
      <c r="H2266" s="211">
        <v>2342.92</v>
      </c>
      <c r="I2266" s="211">
        <v>0</v>
      </c>
      <c r="J2266" s="211">
        <v>1411.22</v>
      </c>
      <c r="K2266" s="211">
        <f t="shared" si="695"/>
        <v>11559106.52</v>
      </c>
      <c r="L2266" s="211">
        <v>0</v>
      </c>
      <c r="M2266" s="211">
        <v>0</v>
      </c>
      <c r="N2266" s="211">
        <v>0</v>
      </c>
      <c r="O2266" s="211">
        <f>IFERROR(
  IF(LOOKUP(2,1/($R$16:$R2266&lt;&gt;""),$R$16:$R2266)="12.2026",
    VLOOKUP(LOOKUP(2,1/($B$16:$B2266&lt;&gt;""),$B$16:$B2266), [1]Лист1!$C$12:$D$1205, 2, 0),
  IF(LOOKUP(2,1/($R$16:$R2266&lt;&gt;""),$R$16:$R2266)="12.2027",
    VLOOKUP(LOOKUP(2,1/($B$16:$B2266&lt;&gt;""),$B$16:$B2266), [1]Лист1!$C$1209:$D$2016, 2, 0),
  IF(LOOKUP(2,1/($R$16:$R2266&lt;&gt;""),$R$16:$R2266)="12.2028",
    VLOOKUP(LOOKUP(2,1/($B$16:$B2266&lt;&gt;""),$B$16:$B2266), [1]Лист1!$C$2020:$D$2907, 2, 0),
  ""))), "")</f>
        <v>11559106.52</v>
      </c>
      <c r="P2266" s="211">
        <f t="shared" si="692"/>
        <v>4933.6326122957671</v>
      </c>
      <c r="Q2266" s="211">
        <v>9673</v>
      </c>
      <c r="R2266" s="218" t="s">
        <v>564</v>
      </c>
      <c r="S2266" s="32"/>
      <c r="T2266" s="32"/>
      <c r="U2266" s="32"/>
    </row>
    <row r="2267" spans="1:21" s="33" customFormat="1" ht="30" customHeight="1" x14ac:dyDescent="0.25">
      <c r="A2267" s="212">
        <f>IF(B2267&lt;&gt;"",MAX(A$1:A2266)+1,"")</f>
        <v>2053</v>
      </c>
      <c r="B2267" s="58" t="s">
        <v>1309</v>
      </c>
      <c r="C2267" s="210">
        <v>1960</v>
      </c>
      <c r="D2267" s="212" t="s">
        <v>1844</v>
      </c>
      <c r="E2267" s="210" t="s">
        <v>16</v>
      </c>
      <c r="F2267" s="210">
        <v>5</v>
      </c>
      <c r="G2267" s="210">
        <v>6</v>
      </c>
      <c r="H2267" s="211">
        <v>7635.89</v>
      </c>
      <c r="I2267" s="211">
        <v>207.4</v>
      </c>
      <c r="J2267" s="211">
        <v>4529.8900000000003</v>
      </c>
      <c r="K2267" s="211">
        <f t="shared" si="695"/>
        <v>162487.07999999999</v>
      </c>
      <c r="L2267" s="211">
        <v>0</v>
      </c>
      <c r="M2267" s="211">
        <v>0</v>
      </c>
      <c r="N2267" s="211">
        <v>0</v>
      </c>
      <c r="O2267" s="211">
        <f>IFERROR(
  IF(LOOKUP(2,1/($R$16:$R2267&lt;&gt;""),$R$16:$R2267)="12.2026",
    VLOOKUP(LOOKUP(2,1/($B$16:$B2267&lt;&gt;""),$B$16:$B2267), [1]Лист1!$C$12:$D$1205, 2, 0),
  IF(LOOKUP(2,1/($R$16:$R2267&lt;&gt;""),$R$16:$R2267)="12.2027",
    VLOOKUP(LOOKUP(2,1/($B$16:$B2267&lt;&gt;""),$B$16:$B2267), [1]Лист1!$C$1209:$D$2016, 2, 0),
  IF(LOOKUP(2,1/($R$16:$R2267&lt;&gt;""),$R$16:$R2267)="12.2028",
    VLOOKUP(LOOKUP(2,1/($B$16:$B2267&lt;&gt;""),$B$16:$B2267), [1]Лист1!$C$2020:$D$2907, 2, 0),
  ""))), "")</f>
        <v>162487.07999999999</v>
      </c>
      <c r="P2267" s="211">
        <f t="shared" si="692"/>
        <v>21.279389828821522</v>
      </c>
      <c r="Q2267" s="211">
        <v>9673</v>
      </c>
      <c r="R2267" s="218" t="s">
        <v>565</v>
      </c>
      <c r="S2267" s="32"/>
      <c r="T2267" s="32"/>
      <c r="U2267" s="32"/>
    </row>
    <row r="2268" spans="1:21" s="33" customFormat="1" ht="30" customHeight="1" x14ac:dyDescent="0.25">
      <c r="A2268" s="212">
        <f>IF(B2268&lt;&gt;"",MAX(A$1:A2267)+1,"")</f>
        <v>2054</v>
      </c>
      <c r="B2268" s="58" t="s">
        <v>1622</v>
      </c>
      <c r="C2268" s="210" t="s">
        <v>1827</v>
      </c>
      <c r="D2268" s="212" t="s">
        <v>1844</v>
      </c>
      <c r="E2268" s="210" t="s">
        <v>16</v>
      </c>
      <c r="F2268" s="210">
        <v>5</v>
      </c>
      <c r="G2268" s="210">
        <v>8</v>
      </c>
      <c r="H2268" s="211">
        <v>8485.52</v>
      </c>
      <c r="I2268" s="211">
        <v>0</v>
      </c>
      <c r="J2268" s="211">
        <v>6343.5</v>
      </c>
      <c r="K2268" s="211">
        <f t="shared" si="695"/>
        <v>52960510.400000006</v>
      </c>
      <c r="L2268" s="211">
        <v>0</v>
      </c>
      <c r="M2268" s="211">
        <v>0</v>
      </c>
      <c r="N2268" s="211">
        <v>0</v>
      </c>
      <c r="O2268" s="211">
        <f>IFERROR(
  IF(LOOKUP(2,1/($R$16:$R2268&lt;&gt;""),$R$16:$R2268)="12.2026",
    VLOOKUP(LOOKUP(2,1/($B$16:$B2268&lt;&gt;""),$B$16:$B2268), [1]Лист1!$C$12:$D$1205, 2, 0),
  IF(LOOKUP(2,1/($R$16:$R2268&lt;&gt;""),$R$16:$R2268)="12.2027",
    VLOOKUP(LOOKUP(2,1/($B$16:$B2268&lt;&gt;""),$B$16:$B2268), [1]Лист1!$C$1209:$D$2016, 2, 0),
  IF(LOOKUP(2,1/($R$16:$R2268&lt;&gt;""),$R$16:$R2268)="12.2028",
    VLOOKUP(LOOKUP(2,1/($B$16:$B2268&lt;&gt;""),$B$16:$B2268), [1]Лист1!$C$2020:$D$2907, 2, 0),
  ""))), "")</f>
        <v>52960510.400000006</v>
      </c>
      <c r="P2268" s="211">
        <f t="shared" si="692"/>
        <v>6241.2804872300112</v>
      </c>
      <c r="Q2268" s="211">
        <v>9673</v>
      </c>
      <c r="R2268" s="218" t="s">
        <v>563</v>
      </c>
      <c r="S2268" s="32"/>
      <c r="T2268" s="32"/>
      <c r="U2268" s="32"/>
    </row>
    <row r="2269" spans="1:21" s="33" customFormat="1" ht="30" customHeight="1" x14ac:dyDescent="0.25">
      <c r="A2269" s="212">
        <f>IF(B2269&lt;&gt;"",MAX(A$1:A2268)+1,"")</f>
        <v>2055</v>
      </c>
      <c r="B2269" s="223" t="s">
        <v>1310</v>
      </c>
      <c r="C2269" s="210">
        <v>1957</v>
      </c>
      <c r="D2269" s="212" t="s">
        <v>1844</v>
      </c>
      <c r="E2269" s="210" t="s">
        <v>16</v>
      </c>
      <c r="F2269" s="210">
        <v>3</v>
      </c>
      <c r="G2269" s="210">
        <v>2</v>
      </c>
      <c r="H2269" s="211">
        <v>2036.3</v>
      </c>
      <c r="I2269" s="211">
        <v>0</v>
      </c>
      <c r="J2269" s="211">
        <v>1114.4000000000001</v>
      </c>
      <c r="K2269" s="211">
        <f t="shared" si="695"/>
        <v>47262.38</v>
      </c>
      <c r="L2269" s="211">
        <v>0</v>
      </c>
      <c r="M2269" s="211">
        <v>0</v>
      </c>
      <c r="N2269" s="211">
        <v>0</v>
      </c>
      <c r="O2269" s="211">
        <f>IFERROR(
  IF(LOOKUP(2,1/($R$16:$R2269&lt;&gt;""),$R$16:$R2269)="12.2026",
    VLOOKUP(LOOKUP(2,1/($B$16:$B2269&lt;&gt;""),$B$16:$B2269), [1]Лист1!$C$12:$D$1205, 2, 0),
  IF(LOOKUP(2,1/($R$16:$R2269&lt;&gt;""),$R$16:$R2269)="12.2027",
    VLOOKUP(LOOKUP(2,1/($B$16:$B2269&lt;&gt;""),$B$16:$B2269), [1]Лист1!$C$1209:$D$2016, 2, 0),
  IF(LOOKUP(2,1/($R$16:$R2269&lt;&gt;""),$R$16:$R2269)="12.2028",
    VLOOKUP(LOOKUP(2,1/($B$16:$B2269&lt;&gt;""),$B$16:$B2269), [1]Лист1!$C$2020:$D$2907, 2, 0),
  ""))), "")</f>
        <v>47262.38</v>
      </c>
      <c r="P2269" s="211">
        <f t="shared" si="692"/>
        <v>23.209929774591171</v>
      </c>
      <c r="Q2269" s="211">
        <v>9673</v>
      </c>
      <c r="R2269" s="218" t="s">
        <v>565</v>
      </c>
      <c r="S2269" s="32"/>
      <c r="T2269" s="32"/>
      <c r="U2269" s="32"/>
    </row>
    <row r="2270" spans="1:21" s="21" customFormat="1" ht="30" customHeight="1" x14ac:dyDescent="0.25">
      <c r="A2270" s="212">
        <f>IF(B2270&lt;&gt;"",MAX(A$1:A2269)+1,"")</f>
        <v>2056</v>
      </c>
      <c r="B2270" s="58" t="s">
        <v>1306</v>
      </c>
      <c r="C2270" s="210">
        <v>1958</v>
      </c>
      <c r="D2270" s="212" t="s">
        <v>1844</v>
      </c>
      <c r="E2270" s="210" t="s">
        <v>16</v>
      </c>
      <c r="F2270" s="210">
        <v>3</v>
      </c>
      <c r="G2270" s="210">
        <v>3</v>
      </c>
      <c r="H2270" s="211">
        <v>3089.91</v>
      </c>
      <c r="I2270" s="211">
        <v>538.5</v>
      </c>
      <c r="J2270" s="211">
        <v>974.2</v>
      </c>
      <c r="K2270" s="211">
        <f t="shared" si="691"/>
        <v>59884.24</v>
      </c>
      <c r="L2270" s="211">
        <v>0</v>
      </c>
      <c r="M2270" s="211">
        <v>0</v>
      </c>
      <c r="N2270" s="211">
        <v>0</v>
      </c>
      <c r="O2270" s="211">
        <f>IFERROR(
  IF(LOOKUP(2,1/($R$16:$R2270&lt;&gt;""),$R$16:$R2270)="12.2026",
    VLOOKUP(LOOKUP(2,1/($B$16:$B2270&lt;&gt;""),$B$16:$B2270), [1]Лист1!$C$12:$D$1205, 2, 0),
  IF(LOOKUP(2,1/($R$16:$R2270&lt;&gt;""),$R$16:$R2270)="12.2027",
    VLOOKUP(LOOKUP(2,1/($B$16:$B2270&lt;&gt;""),$B$16:$B2270), [1]Лист1!$C$1209:$D$2016, 2, 0),
  IF(LOOKUP(2,1/($R$16:$R2270&lt;&gt;""),$R$16:$R2270)="12.2028",
    VLOOKUP(LOOKUP(2,1/($B$16:$B2270&lt;&gt;""),$B$16:$B2270), [1]Лист1!$C$2020:$D$2907, 2, 0),
  ""))), "")</f>
        <v>59884.24</v>
      </c>
      <c r="P2270" s="211">
        <f t="shared" ref="P2270:P2284" si="696">K2270/H2270</f>
        <v>19.380577427821521</v>
      </c>
      <c r="Q2270" s="211">
        <v>9673</v>
      </c>
      <c r="R2270" s="218" t="s">
        <v>565</v>
      </c>
      <c r="S2270" s="38"/>
      <c r="T2270" s="20"/>
      <c r="U2270" s="20"/>
    </row>
    <row r="2271" spans="1:21" s="21" customFormat="1" ht="30" customHeight="1" x14ac:dyDescent="0.25">
      <c r="A2271" s="212">
        <f>IF(B2271&lt;&gt;"",MAX(A$1:A2270)+1,"")</f>
        <v>2057</v>
      </c>
      <c r="B2271" s="58" t="s">
        <v>1307</v>
      </c>
      <c r="C2271" s="210">
        <v>1958</v>
      </c>
      <c r="D2271" s="212" t="s">
        <v>1844</v>
      </c>
      <c r="E2271" s="210" t="s">
        <v>16</v>
      </c>
      <c r="F2271" s="210">
        <v>3</v>
      </c>
      <c r="G2271" s="210">
        <v>3</v>
      </c>
      <c r="H2271" s="211">
        <v>2541.21</v>
      </c>
      <c r="I2271" s="211">
        <v>0</v>
      </c>
      <c r="J2271" s="211">
        <v>1313.09</v>
      </c>
      <c r="K2271" s="211">
        <f t="shared" si="691"/>
        <v>56008.45</v>
      </c>
      <c r="L2271" s="211">
        <v>0</v>
      </c>
      <c r="M2271" s="211">
        <v>0</v>
      </c>
      <c r="N2271" s="211">
        <v>0</v>
      </c>
      <c r="O2271" s="211">
        <f>IFERROR(
  IF(LOOKUP(2,1/($R$16:$R2271&lt;&gt;""),$R$16:$R2271)="12.2026",
    VLOOKUP(LOOKUP(2,1/($B$16:$B2271&lt;&gt;""),$B$16:$B2271), [1]Лист1!$C$12:$D$1205, 2, 0),
  IF(LOOKUP(2,1/($R$16:$R2271&lt;&gt;""),$R$16:$R2271)="12.2027",
    VLOOKUP(LOOKUP(2,1/($B$16:$B2271&lt;&gt;""),$B$16:$B2271), [1]Лист1!$C$1209:$D$2016, 2, 0),
  IF(LOOKUP(2,1/($R$16:$R2271&lt;&gt;""),$R$16:$R2271)="12.2028",
    VLOOKUP(LOOKUP(2,1/($B$16:$B2271&lt;&gt;""),$B$16:$B2271), [1]Лист1!$C$2020:$D$2907, 2, 0),
  ""))), "")</f>
        <v>56008.45</v>
      </c>
      <c r="P2271" s="211">
        <f t="shared" si="696"/>
        <v>22.040071462020059</v>
      </c>
      <c r="Q2271" s="211">
        <v>9673</v>
      </c>
      <c r="R2271" s="218" t="s">
        <v>565</v>
      </c>
      <c r="S2271" s="38"/>
      <c r="T2271" s="20"/>
      <c r="U2271" s="20"/>
    </row>
    <row r="2272" spans="1:21" s="21" customFormat="1" ht="30" customHeight="1" x14ac:dyDescent="0.25">
      <c r="A2272" s="212">
        <f>IF(B2272&lt;&gt;"",MAX(A$1:A2271)+1,"")</f>
        <v>2058</v>
      </c>
      <c r="B2272" s="223" t="s">
        <v>334</v>
      </c>
      <c r="C2272" s="210">
        <v>1964</v>
      </c>
      <c r="D2272" s="212" t="s">
        <v>1844</v>
      </c>
      <c r="E2272" s="210" t="s">
        <v>16</v>
      </c>
      <c r="F2272" s="210">
        <v>5</v>
      </c>
      <c r="G2272" s="210">
        <v>2</v>
      </c>
      <c r="H2272" s="211">
        <v>2620.89</v>
      </c>
      <c r="I2272" s="211">
        <v>85.1</v>
      </c>
      <c r="J2272" s="211">
        <v>1524.59</v>
      </c>
      <c r="K2272" s="211">
        <f t="shared" si="691"/>
        <v>11970939.59</v>
      </c>
      <c r="L2272" s="211">
        <v>0</v>
      </c>
      <c r="M2272" s="211">
        <v>0</v>
      </c>
      <c r="N2272" s="211">
        <v>0</v>
      </c>
      <c r="O2272" s="211">
        <f>IFERROR(
  IF(LOOKUP(2,1/($R$16:$R2272&lt;&gt;""),$R$16:$R2272)="12.2026",
    VLOOKUP(LOOKUP(2,1/($B$16:$B2272&lt;&gt;""),$B$16:$B2272), [1]Лист1!$C$12:$D$1205, 2, 0),
  IF(LOOKUP(2,1/($R$16:$R2272&lt;&gt;""),$R$16:$R2272)="12.2027",
    VLOOKUP(LOOKUP(2,1/($B$16:$B2272&lt;&gt;""),$B$16:$B2272), [1]Лист1!$C$1209:$D$2016, 2, 0),
  IF(LOOKUP(2,1/($R$16:$R2272&lt;&gt;""),$R$16:$R2272)="12.2028",
    VLOOKUP(LOOKUP(2,1/($B$16:$B2272&lt;&gt;""),$B$16:$B2272), [1]Лист1!$C$2020:$D$2907, 2, 0),
  ""))), "")</f>
        <v>11970939.59</v>
      </c>
      <c r="P2272" s="211">
        <f t="shared" si="696"/>
        <v>4567.5093536928298</v>
      </c>
      <c r="Q2272" s="211">
        <v>9673</v>
      </c>
      <c r="R2272" s="218" t="s">
        <v>564</v>
      </c>
      <c r="S2272" s="38"/>
      <c r="T2272" s="20"/>
      <c r="U2272" s="20"/>
    </row>
    <row r="2273" spans="1:21" s="21" customFormat="1" ht="30" customHeight="1" x14ac:dyDescent="0.25">
      <c r="A2273" s="212">
        <f>IF(B2273&lt;&gt;"",MAX(A$1:A2272)+1,"")</f>
        <v>2059</v>
      </c>
      <c r="B2273" s="223" t="s">
        <v>1918</v>
      </c>
      <c r="C2273" s="210">
        <v>1988</v>
      </c>
      <c r="D2273" s="212" t="s">
        <v>1844</v>
      </c>
      <c r="E2273" s="210" t="s">
        <v>16</v>
      </c>
      <c r="F2273" s="210">
        <v>9</v>
      </c>
      <c r="G2273" s="210">
        <v>1</v>
      </c>
      <c r="H2273" s="211">
        <v>2538.1</v>
      </c>
      <c r="I2273" s="211">
        <v>0</v>
      </c>
      <c r="J2273" s="211">
        <v>2536</v>
      </c>
      <c r="K2273" s="211">
        <f t="shared" si="691"/>
        <v>3733143.54</v>
      </c>
      <c r="L2273" s="211">
        <v>0</v>
      </c>
      <c r="M2273" s="211">
        <v>0</v>
      </c>
      <c r="N2273" s="211">
        <v>0</v>
      </c>
      <c r="O2273" s="211">
        <f>IFERROR(
  IF(LOOKUP(2,1/($R$16:$R2273&lt;&gt;""),$R$16:$R2273)="12.2026",
    VLOOKUP(LOOKUP(2,1/($B$16:$B2273&lt;&gt;""),$B$16:$B2273), [1]Лист1!$C$12:$D$1205, 2, 0),
  IF(LOOKUP(2,1/($R$16:$R2273&lt;&gt;""),$R$16:$R2273)="12.2027",
    VLOOKUP(LOOKUP(2,1/($B$16:$B2273&lt;&gt;""),$B$16:$B2273), [1]Лист1!$C$1209:$D$2016, 2, 0),
  IF(LOOKUP(2,1/($R$16:$R2273&lt;&gt;""),$R$16:$R2273)="12.2028",
    VLOOKUP(LOOKUP(2,1/($B$16:$B2273&lt;&gt;""),$B$16:$B2273), [1]Лист1!$C$2020:$D$2907, 2, 0),
  ""))), "")</f>
        <v>3733143.54</v>
      </c>
      <c r="P2273" s="211">
        <f t="shared" si="696"/>
        <v>1470.8417871636263</v>
      </c>
      <c r="Q2273" s="211">
        <v>9673</v>
      </c>
      <c r="R2273" s="218" t="s">
        <v>565</v>
      </c>
      <c r="S2273" s="38"/>
      <c r="T2273" s="20"/>
      <c r="U2273" s="20"/>
    </row>
    <row r="2274" spans="1:21" s="21" customFormat="1" ht="30" customHeight="1" x14ac:dyDescent="0.25">
      <c r="A2274" s="212">
        <f>IF(B2274&lt;&gt;"",MAX(A$1:A2273)+1,"")</f>
        <v>2060</v>
      </c>
      <c r="B2274" s="223" t="s">
        <v>465</v>
      </c>
      <c r="C2274" s="210">
        <v>1950</v>
      </c>
      <c r="D2274" s="212" t="s">
        <v>1844</v>
      </c>
      <c r="E2274" s="210" t="s">
        <v>16</v>
      </c>
      <c r="F2274" s="210">
        <v>4</v>
      </c>
      <c r="G2274" s="210">
        <v>5</v>
      </c>
      <c r="H2274" s="211">
        <v>4787.18</v>
      </c>
      <c r="I2274" s="211">
        <v>0</v>
      </c>
      <c r="J2274" s="211">
        <v>2551.5300000000002</v>
      </c>
      <c r="K2274" s="211">
        <f t="shared" si="691"/>
        <v>39281.14</v>
      </c>
      <c r="L2274" s="211">
        <v>0</v>
      </c>
      <c r="M2274" s="211">
        <v>0</v>
      </c>
      <c r="N2274" s="211">
        <v>0</v>
      </c>
      <c r="O2274" s="211">
        <f>IFERROR(
  IF(LOOKUP(2,1/($R$16:$R2274&lt;&gt;""),$R$16:$R2274)="12.2026",
    VLOOKUP(LOOKUP(2,1/($B$16:$B2274&lt;&gt;""),$B$16:$B2274), [1]Лист1!$C$12:$D$1205, 2, 0),
  IF(LOOKUP(2,1/($R$16:$R2274&lt;&gt;""),$R$16:$R2274)="12.2027",
    VLOOKUP(LOOKUP(2,1/($B$16:$B2274&lt;&gt;""),$B$16:$B2274), [1]Лист1!$C$1209:$D$2016, 2, 0),
  IF(LOOKUP(2,1/($R$16:$R2274&lt;&gt;""),$R$16:$R2274)="12.2028",
    VLOOKUP(LOOKUP(2,1/($B$16:$B2274&lt;&gt;""),$B$16:$B2274), [1]Лист1!$C$2020:$D$2907, 2, 0),
  ""))), "")</f>
        <v>39281.14</v>
      </c>
      <c r="P2274" s="211">
        <f t="shared" si="696"/>
        <v>8.2054863197122305</v>
      </c>
      <c r="Q2274" s="211">
        <v>9673</v>
      </c>
      <c r="R2274" s="218" t="s">
        <v>565</v>
      </c>
      <c r="S2274" s="38"/>
      <c r="T2274" s="20"/>
      <c r="U2274" s="20"/>
    </row>
    <row r="2275" spans="1:21" ht="30" customHeight="1" x14ac:dyDescent="0.25">
      <c r="A2275" s="212">
        <f>IF(B2275&lt;&gt;"",MAX(A$1:A2274)+1,"")</f>
        <v>2061</v>
      </c>
      <c r="B2275" s="58" t="s">
        <v>1621</v>
      </c>
      <c r="C2275" s="210">
        <v>1972</v>
      </c>
      <c r="D2275" s="212" t="s">
        <v>1844</v>
      </c>
      <c r="E2275" s="210" t="s">
        <v>16</v>
      </c>
      <c r="F2275" s="210">
        <v>5</v>
      </c>
      <c r="G2275" s="210">
        <v>2</v>
      </c>
      <c r="H2275" s="211">
        <v>2364.5500000000002</v>
      </c>
      <c r="I2275" s="211">
        <v>159.9</v>
      </c>
      <c r="J2275" s="211">
        <v>1866</v>
      </c>
      <c r="K2275" s="211">
        <f t="shared" si="691"/>
        <v>18639941.25</v>
      </c>
      <c r="L2275" s="211">
        <v>0</v>
      </c>
      <c r="M2275" s="211">
        <v>0</v>
      </c>
      <c r="N2275" s="211">
        <v>0</v>
      </c>
      <c r="O2275" s="211">
        <f>IFERROR(
  IF(LOOKUP(2,1/($R$16:$R2275&lt;&gt;""),$R$16:$R2275)="12.2026",
    VLOOKUP(LOOKUP(2,1/($B$16:$B2275&lt;&gt;""),$B$16:$B2275), [1]Лист1!$C$12:$D$1205, 2, 0),
  IF(LOOKUP(2,1/($R$16:$R2275&lt;&gt;""),$R$16:$R2275)="12.2027",
    VLOOKUP(LOOKUP(2,1/($B$16:$B2275&lt;&gt;""),$B$16:$B2275), [1]Лист1!$C$1209:$D$2016, 2, 0),
  IF(LOOKUP(2,1/($R$16:$R2275&lt;&gt;""),$R$16:$R2275)="12.2028",
    VLOOKUP(LOOKUP(2,1/($B$16:$B2275&lt;&gt;""),$B$16:$B2275), [1]Лист1!$C$2020:$D$2907, 2, 0),
  ""))), "")</f>
        <v>18639941.25</v>
      </c>
      <c r="P2275" s="211">
        <f t="shared" si="696"/>
        <v>7883.081876044067</v>
      </c>
      <c r="Q2275" s="211">
        <v>9673</v>
      </c>
      <c r="R2275" s="218" t="s">
        <v>563</v>
      </c>
      <c r="S2275" s="49"/>
      <c r="T2275" s="49"/>
      <c r="U2275" s="49"/>
    </row>
    <row r="2276" spans="1:21" ht="30" customHeight="1" x14ac:dyDescent="0.25">
      <c r="A2276" s="212">
        <f>IF(B2276&lt;&gt;"",MAX(A$1:A2275)+1,"")</f>
        <v>2062</v>
      </c>
      <c r="B2276" s="223" t="s">
        <v>2265</v>
      </c>
      <c r="C2276" s="210">
        <v>1995</v>
      </c>
      <c r="D2276" s="212" t="s">
        <v>1844</v>
      </c>
      <c r="E2276" s="210" t="s">
        <v>16</v>
      </c>
      <c r="F2276" s="210">
        <v>9</v>
      </c>
      <c r="G2276" s="210">
        <v>3</v>
      </c>
      <c r="H2276" s="211">
        <v>6868.76</v>
      </c>
      <c r="I2276" s="211">
        <v>0</v>
      </c>
      <c r="J2276" s="211">
        <v>5700</v>
      </c>
      <c r="K2276" s="211">
        <f t="shared" si="691"/>
        <v>10805000</v>
      </c>
      <c r="L2276" s="211">
        <v>0</v>
      </c>
      <c r="M2276" s="211">
        <v>0</v>
      </c>
      <c r="N2276" s="211">
        <v>0</v>
      </c>
      <c r="O2276" s="211">
        <f>IFERROR(
  IF(LOOKUP(2,1/($R$16:$R2276&lt;&gt;""),$R$16:$R2276)="12.2026",
    VLOOKUP(LOOKUP(2,1/($B$16:$B2276&lt;&gt;""),$B$16:$B2276), [1]Лист1!$C$12:$D$1205, 2, 0),
  IF(LOOKUP(2,1/($R$16:$R2276&lt;&gt;""),$R$16:$R2276)="12.2027",
    VLOOKUP(LOOKUP(2,1/($B$16:$B2276&lt;&gt;""),$B$16:$B2276), [1]Лист1!$C$1209:$D$2016, 2, 0),
  IF(LOOKUP(2,1/($R$16:$R2276&lt;&gt;""),$R$16:$R2276)="12.2028",
    VLOOKUP(LOOKUP(2,1/($B$16:$B2276&lt;&gt;""),$B$16:$B2276), [1]Лист1!$C$2020:$D$2907, 2, 0),
  ""))), "")</f>
        <v>10805000</v>
      </c>
      <c r="P2276" s="211">
        <f t="shared" si="696"/>
        <v>1573.0641338465748</v>
      </c>
      <c r="Q2276" s="211">
        <v>9673</v>
      </c>
      <c r="R2276" s="30" t="s">
        <v>565</v>
      </c>
      <c r="S2276" s="49"/>
      <c r="T2276" s="49"/>
      <c r="U2276" s="49"/>
    </row>
    <row r="2277" spans="1:21" s="21" customFormat="1" ht="30" customHeight="1" x14ac:dyDescent="0.25">
      <c r="A2277" s="212">
        <f>IF(B2277&lt;&gt;"",MAX(A$1:A2276)+1,"")</f>
        <v>2063</v>
      </c>
      <c r="B2277" s="223" t="s">
        <v>2266</v>
      </c>
      <c r="C2277" s="210">
        <v>1992</v>
      </c>
      <c r="D2277" s="212" t="s">
        <v>1844</v>
      </c>
      <c r="E2277" s="210" t="s">
        <v>16</v>
      </c>
      <c r="F2277" s="210">
        <v>8</v>
      </c>
      <c r="G2277" s="210">
        <v>2</v>
      </c>
      <c r="H2277" s="211">
        <v>7690.48</v>
      </c>
      <c r="I2277" s="211">
        <v>0</v>
      </c>
      <c r="J2277" s="211">
        <v>6560.5</v>
      </c>
      <c r="K2277" s="211">
        <f t="shared" ref="K2277:K2284" si="697">SUM(L2277:O2277)</f>
        <v>14340000</v>
      </c>
      <c r="L2277" s="211">
        <v>0</v>
      </c>
      <c r="M2277" s="211">
        <v>0</v>
      </c>
      <c r="N2277" s="211">
        <v>0</v>
      </c>
      <c r="O2277" s="211">
        <f>IFERROR(
  IF(LOOKUP(2,1/($R$16:$R2277&lt;&gt;""),$R$16:$R2277)="12.2026",
    VLOOKUP(LOOKUP(2,1/($B$16:$B2277&lt;&gt;""),$B$16:$B2277), [1]Лист1!$C$12:$D$1205, 2, 0),
  IF(LOOKUP(2,1/($R$16:$R2277&lt;&gt;""),$R$16:$R2277)="12.2027",
    VLOOKUP(LOOKUP(2,1/($B$16:$B2277&lt;&gt;""),$B$16:$B2277), [1]Лист1!$C$1209:$D$2016, 2, 0),
  IF(LOOKUP(2,1/($R$16:$R2277&lt;&gt;""),$R$16:$R2277)="12.2028",
    VLOOKUP(LOOKUP(2,1/($B$16:$B2277&lt;&gt;""),$B$16:$B2277), [1]Лист1!$C$2020:$D$2907, 2, 0),
  ""))), "")</f>
        <v>14340000</v>
      </c>
      <c r="P2277" s="211">
        <f t="shared" si="696"/>
        <v>1864.6430391861106</v>
      </c>
      <c r="Q2277" s="211">
        <v>9673</v>
      </c>
      <c r="R2277" s="30" t="s">
        <v>565</v>
      </c>
      <c r="S2277" s="38"/>
      <c r="T2277" s="20"/>
      <c r="U2277" s="20"/>
    </row>
    <row r="2278" spans="1:21" ht="30" customHeight="1" x14ac:dyDescent="0.25">
      <c r="A2278" s="212">
        <f>IF(B2278&lt;&gt;"",MAX(A$1:A2277)+1,"")</f>
        <v>2064</v>
      </c>
      <c r="B2278" s="223" t="s">
        <v>2267</v>
      </c>
      <c r="C2278" s="210" t="s">
        <v>2033</v>
      </c>
      <c r="D2278" s="212" t="s">
        <v>1844</v>
      </c>
      <c r="E2278" s="210" t="s">
        <v>16</v>
      </c>
      <c r="F2278" s="210">
        <v>9</v>
      </c>
      <c r="G2278" s="210">
        <v>4</v>
      </c>
      <c r="H2278" s="211">
        <v>9994.9</v>
      </c>
      <c r="I2278" s="211">
        <v>0</v>
      </c>
      <c r="J2278" s="211">
        <v>8904</v>
      </c>
      <c r="K2278" s="211">
        <f t="shared" si="697"/>
        <v>14340000</v>
      </c>
      <c r="L2278" s="211">
        <v>0</v>
      </c>
      <c r="M2278" s="211">
        <v>0</v>
      </c>
      <c r="N2278" s="211">
        <v>0</v>
      </c>
      <c r="O2278" s="211">
        <f>IFERROR(
  IF(LOOKUP(2,1/($R$16:$R2278&lt;&gt;""),$R$16:$R2278)="12.2026",
    VLOOKUP(LOOKUP(2,1/($B$16:$B2278&lt;&gt;""),$B$16:$B2278), [1]Лист1!$C$12:$D$1205, 2, 0),
  IF(LOOKUP(2,1/($R$16:$R2278&lt;&gt;""),$R$16:$R2278)="12.2027",
    VLOOKUP(LOOKUP(2,1/($B$16:$B2278&lt;&gt;""),$B$16:$B2278), [1]Лист1!$C$1209:$D$2016, 2, 0),
  IF(LOOKUP(2,1/($R$16:$R2278&lt;&gt;""),$R$16:$R2278)="12.2028",
    VLOOKUP(LOOKUP(2,1/($B$16:$B2278&lt;&gt;""),$B$16:$B2278), [1]Лист1!$C$2020:$D$2907, 2, 0),
  ""))), "")</f>
        <v>14340000</v>
      </c>
      <c r="P2278" s="211">
        <f t="shared" si="696"/>
        <v>1434.7317131737186</v>
      </c>
      <c r="Q2278" s="211">
        <v>9673</v>
      </c>
      <c r="R2278" s="30" t="s">
        <v>565</v>
      </c>
      <c r="S2278" s="49"/>
      <c r="T2278" s="49"/>
      <c r="U2278" s="49"/>
    </row>
    <row r="2279" spans="1:21" ht="30" customHeight="1" x14ac:dyDescent="0.25">
      <c r="A2279" s="212">
        <f>IF(B2279&lt;&gt;"",MAX(A$1:A2278)+1,"")</f>
        <v>2065</v>
      </c>
      <c r="B2279" s="223" t="s">
        <v>2268</v>
      </c>
      <c r="C2279" s="210" t="s">
        <v>2337</v>
      </c>
      <c r="D2279" s="212" t="s">
        <v>1844</v>
      </c>
      <c r="E2279" s="210" t="s">
        <v>16</v>
      </c>
      <c r="F2279" s="210">
        <v>9</v>
      </c>
      <c r="G2279" s="210">
        <v>6</v>
      </c>
      <c r="H2279" s="211">
        <v>15014.3</v>
      </c>
      <c r="I2279" s="211">
        <v>237.2</v>
      </c>
      <c r="J2279" s="211">
        <v>13427.1</v>
      </c>
      <c r="K2279" s="211">
        <f t="shared" si="697"/>
        <v>21410000</v>
      </c>
      <c r="L2279" s="211">
        <v>0</v>
      </c>
      <c r="M2279" s="211">
        <v>0</v>
      </c>
      <c r="N2279" s="211">
        <v>0</v>
      </c>
      <c r="O2279" s="211">
        <f>IFERROR(
  IF(LOOKUP(2,1/($R$16:$R2279&lt;&gt;""),$R$16:$R2279)="12.2026",
    VLOOKUP(LOOKUP(2,1/($B$16:$B2279&lt;&gt;""),$B$16:$B2279), [1]Лист1!$C$12:$D$1205, 2, 0),
  IF(LOOKUP(2,1/($R$16:$R2279&lt;&gt;""),$R$16:$R2279)="12.2027",
    VLOOKUP(LOOKUP(2,1/($B$16:$B2279&lt;&gt;""),$B$16:$B2279), [1]Лист1!$C$1209:$D$2016, 2, 0),
  IF(LOOKUP(2,1/($R$16:$R2279&lt;&gt;""),$R$16:$R2279)="12.2028",
    VLOOKUP(LOOKUP(2,1/($B$16:$B2279&lt;&gt;""),$B$16:$B2279), [1]Лист1!$C$2020:$D$2907, 2, 0),
  ""))), "")</f>
        <v>21410000</v>
      </c>
      <c r="P2279" s="211">
        <f t="shared" si="696"/>
        <v>1425.9739048773504</v>
      </c>
      <c r="Q2279" s="211">
        <v>9673</v>
      </c>
      <c r="R2279" s="30" t="s">
        <v>565</v>
      </c>
      <c r="S2279" s="49"/>
      <c r="T2279" s="49"/>
      <c r="U2279" s="49"/>
    </row>
    <row r="2280" spans="1:21" s="21" customFormat="1" ht="30" customHeight="1" x14ac:dyDescent="0.25">
      <c r="A2280" s="212">
        <f>IF(B2280&lt;&gt;"",MAX(A$1:A2279)+1,"")</f>
        <v>2066</v>
      </c>
      <c r="B2280" s="58" t="s">
        <v>466</v>
      </c>
      <c r="C2280" s="210" t="s">
        <v>455</v>
      </c>
      <c r="D2280" s="212" t="s">
        <v>1844</v>
      </c>
      <c r="E2280" s="210" t="s">
        <v>16</v>
      </c>
      <c r="F2280" s="210">
        <v>4</v>
      </c>
      <c r="G2280" s="210">
        <v>4</v>
      </c>
      <c r="H2280" s="211">
        <v>2912.6</v>
      </c>
      <c r="I2280" s="211">
        <v>1000</v>
      </c>
      <c r="J2280" s="211">
        <v>1418.5</v>
      </c>
      <c r="K2280" s="211">
        <f t="shared" ref="K2280" si="698">SUM(L2280:O2280)</f>
        <v>22216.32</v>
      </c>
      <c r="L2280" s="211">
        <v>0</v>
      </c>
      <c r="M2280" s="211">
        <v>0</v>
      </c>
      <c r="N2280" s="211">
        <v>0</v>
      </c>
      <c r="O2280" s="211">
        <f>IFERROR(
  IF(LOOKUP(2,1/($R$16:$R2280&lt;&gt;""),$R$16:$R2280)="12.2026",
    VLOOKUP(LOOKUP(2,1/($B$16:$B2280&lt;&gt;""),$B$16:$B2280), [1]Лист1!$C$12:$D$1205, 2, 0),
  IF(LOOKUP(2,1/($R$16:$R2280&lt;&gt;""),$R$16:$R2280)="12.2027",
    VLOOKUP(LOOKUP(2,1/($B$16:$B2280&lt;&gt;""),$B$16:$B2280), [1]Лист1!$C$1209:$D$2016, 2, 0),
  IF(LOOKUP(2,1/($R$16:$R2280&lt;&gt;""),$R$16:$R2280)="12.2028",
    VLOOKUP(LOOKUP(2,1/($B$16:$B2280&lt;&gt;""),$B$16:$B2280), [1]Лист1!$C$2020:$D$2907, 2, 0),
  ""))), "")</f>
        <v>22216.32</v>
      </c>
      <c r="P2280" s="211">
        <f t="shared" ref="P2280" si="699">K2280/H2280</f>
        <v>7.627659136166999</v>
      </c>
      <c r="Q2280" s="211">
        <v>9673</v>
      </c>
      <c r="R2280" s="218" t="s">
        <v>565</v>
      </c>
      <c r="S2280" s="38"/>
      <c r="T2280" s="20"/>
      <c r="U2280" s="20"/>
    </row>
    <row r="2281" spans="1:21" s="21" customFormat="1" ht="30" customHeight="1" x14ac:dyDescent="0.25">
      <c r="A2281" s="212">
        <f>IF(B2281&lt;&gt;"",MAX(A$1:A2280)+1,"")</f>
        <v>2067</v>
      </c>
      <c r="B2281" s="223" t="s">
        <v>2269</v>
      </c>
      <c r="C2281" s="210">
        <v>2001</v>
      </c>
      <c r="D2281" s="212" t="s">
        <v>1844</v>
      </c>
      <c r="E2281" s="210" t="s">
        <v>16</v>
      </c>
      <c r="F2281" s="210">
        <v>10</v>
      </c>
      <c r="G2281" s="210">
        <v>3</v>
      </c>
      <c r="H2281" s="211">
        <v>7178.9</v>
      </c>
      <c r="I2281" s="211">
        <v>591.70000000000005</v>
      </c>
      <c r="J2281" s="211">
        <v>5575.7</v>
      </c>
      <c r="K2281" s="211">
        <f t="shared" si="697"/>
        <v>10805000</v>
      </c>
      <c r="L2281" s="211">
        <v>0</v>
      </c>
      <c r="M2281" s="211">
        <v>0</v>
      </c>
      <c r="N2281" s="211">
        <v>0</v>
      </c>
      <c r="O2281" s="211">
        <f>IFERROR(
  IF(LOOKUP(2,1/($R$16:$R2281&lt;&gt;""),$R$16:$R2281)="12.2026",
    VLOOKUP(LOOKUP(2,1/($B$16:$B2281&lt;&gt;""),$B$16:$B2281), [1]Лист1!$C$12:$D$1205, 2, 0),
  IF(LOOKUP(2,1/($R$16:$R2281&lt;&gt;""),$R$16:$R2281)="12.2027",
    VLOOKUP(LOOKUP(2,1/($B$16:$B2281&lt;&gt;""),$B$16:$B2281), [1]Лист1!$C$1209:$D$2016, 2, 0),
  IF(LOOKUP(2,1/($R$16:$R2281&lt;&gt;""),$R$16:$R2281)="12.2028",
    VLOOKUP(LOOKUP(2,1/($B$16:$B2281&lt;&gt;""),$B$16:$B2281), [1]Лист1!$C$2020:$D$2907, 2, 0),
  ""))), "")</f>
        <v>10805000</v>
      </c>
      <c r="P2281" s="211">
        <f t="shared" si="696"/>
        <v>1505.1052389641868</v>
      </c>
      <c r="Q2281" s="211">
        <v>9673</v>
      </c>
      <c r="R2281" s="30" t="s">
        <v>565</v>
      </c>
      <c r="S2281" s="38"/>
      <c r="T2281" s="20"/>
      <c r="U2281" s="20"/>
    </row>
    <row r="2282" spans="1:21" s="33" customFormat="1" ht="30" customHeight="1" x14ac:dyDescent="0.25">
      <c r="A2282" s="212">
        <f>IF(B2282&lt;&gt;"",MAX(A$1:A2281)+1,"")</f>
        <v>2068</v>
      </c>
      <c r="B2282" s="223" t="s">
        <v>1919</v>
      </c>
      <c r="C2282" s="210">
        <v>1994</v>
      </c>
      <c r="D2282" s="212" t="s">
        <v>1844</v>
      </c>
      <c r="E2282" s="210" t="s">
        <v>16</v>
      </c>
      <c r="F2282" s="210">
        <v>9</v>
      </c>
      <c r="G2282" s="210">
        <v>2</v>
      </c>
      <c r="H2282" s="211">
        <v>4195</v>
      </c>
      <c r="I2282" s="211">
        <v>273.2</v>
      </c>
      <c r="J2282" s="211">
        <v>3850.5</v>
      </c>
      <c r="K2282" s="211">
        <f t="shared" si="697"/>
        <v>7249356.6399999997</v>
      </c>
      <c r="L2282" s="211">
        <v>0</v>
      </c>
      <c r="M2282" s="211">
        <v>0</v>
      </c>
      <c r="N2282" s="211">
        <v>0</v>
      </c>
      <c r="O2282" s="211">
        <f>IFERROR(
  IF(LOOKUP(2,1/($R$16:$R2282&lt;&gt;""),$R$16:$R2282)="12.2026",
    VLOOKUP(LOOKUP(2,1/($B$16:$B2282&lt;&gt;""),$B$16:$B2282), [1]Лист1!$C$12:$D$1205, 2, 0),
  IF(LOOKUP(2,1/($R$16:$R2282&lt;&gt;""),$R$16:$R2282)="12.2027",
    VLOOKUP(LOOKUP(2,1/($B$16:$B2282&lt;&gt;""),$B$16:$B2282), [1]Лист1!$C$1209:$D$2016, 2, 0),
  IF(LOOKUP(2,1/($R$16:$R2282&lt;&gt;""),$R$16:$R2282)="12.2028",
    VLOOKUP(LOOKUP(2,1/($B$16:$B2282&lt;&gt;""),$B$16:$B2282), [1]Лист1!$C$2020:$D$2907, 2, 0),
  ""))), "")</f>
        <v>7249356.6399999997</v>
      </c>
      <c r="P2282" s="211">
        <f t="shared" si="696"/>
        <v>1728.0945506555422</v>
      </c>
      <c r="Q2282" s="211">
        <v>9673</v>
      </c>
      <c r="R2282" s="218" t="s">
        <v>565</v>
      </c>
      <c r="S2282" s="32"/>
      <c r="T2282" s="32"/>
      <c r="U2282" s="32"/>
    </row>
    <row r="2283" spans="1:21" ht="30" customHeight="1" x14ac:dyDescent="0.25">
      <c r="A2283" s="212">
        <f>IF(B2283&lt;&gt;"",MAX(A$1:A2282)+1,"")</f>
        <v>2069</v>
      </c>
      <c r="B2283" s="223" t="s">
        <v>2056</v>
      </c>
      <c r="C2283" s="210" t="s">
        <v>2057</v>
      </c>
      <c r="D2283" s="212" t="s">
        <v>1844</v>
      </c>
      <c r="E2283" s="210" t="s">
        <v>16</v>
      </c>
      <c r="F2283" s="210">
        <v>9</v>
      </c>
      <c r="G2283" s="210">
        <v>6</v>
      </c>
      <c r="H2283" s="211">
        <v>14130.9</v>
      </c>
      <c r="I2283" s="211">
        <v>299.8</v>
      </c>
      <c r="J2283" s="211">
        <v>12320.44</v>
      </c>
      <c r="K2283" s="211">
        <f t="shared" si="697"/>
        <v>21378601.290000003</v>
      </c>
      <c r="L2283" s="211">
        <v>0</v>
      </c>
      <c r="M2283" s="211">
        <v>0</v>
      </c>
      <c r="N2283" s="211">
        <v>0</v>
      </c>
      <c r="O2283" s="211">
        <f>IFERROR(
  IF(LOOKUP(2,1/($R$16:$R2283&lt;&gt;""),$R$16:$R2283)="12.2026",
    VLOOKUP(LOOKUP(2,1/($B$16:$B2283&lt;&gt;""),$B$16:$B2283), [1]Лист1!$C$12:$D$1205, 2, 0),
  IF(LOOKUP(2,1/($R$16:$R2283&lt;&gt;""),$R$16:$R2283)="12.2027",
    VLOOKUP(LOOKUP(2,1/($B$16:$B2283&lt;&gt;""),$B$16:$B2283), [1]Лист1!$C$1209:$D$2016, 2, 0),
  IF(LOOKUP(2,1/($R$16:$R2283&lt;&gt;""),$R$16:$R2283)="12.2028",
    VLOOKUP(LOOKUP(2,1/($B$16:$B2283&lt;&gt;""),$B$16:$B2283), [1]Лист1!$C$2020:$D$2907, 2, 0),
  ""))), "")</f>
        <v>21378601.290000003</v>
      </c>
      <c r="P2283" s="211">
        <f t="shared" si="696"/>
        <v>1512.8973589792586</v>
      </c>
      <c r="Q2283" s="211">
        <v>9673</v>
      </c>
      <c r="R2283" s="218" t="s">
        <v>564</v>
      </c>
      <c r="S2283" s="49"/>
      <c r="T2283" s="49"/>
      <c r="U2283" s="49"/>
    </row>
    <row r="2284" spans="1:21" s="21" customFormat="1" ht="30" customHeight="1" x14ac:dyDescent="0.25">
      <c r="A2284" s="212">
        <f>IF(B2284&lt;&gt;"",MAX(A$1:A2283)+1,"")</f>
        <v>2070</v>
      </c>
      <c r="B2284" s="223" t="s">
        <v>1311</v>
      </c>
      <c r="C2284" s="210">
        <v>1954</v>
      </c>
      <c r="D2284" s="212" t="s">
        <v>1844</v>
      </c>
      <c r="E2284" s="210" t="s">
        <v>16</v>
      </c>
      <c r="F2284" s="210">
        <v>2</v>
      </c>
      <c r="G2284" s="210">
        <v>1</v>
      </c>
      <c r="H2284" s="211">
        <v>719.2</v>
      </c>
      <c r="I2284" s="211">
        <v>0</v>
      </c>
      <c r="J2284" s="211">
        <v>433.13</v>
      </c>
      <c r="K2284" s="211">
        <f t="shared" si="697"/>
        <v>19295.759999999998</v>
      </c>
      <c r="L2284" s="211">
        <v>0</v>
      </c>
      <c r="M2284" s="211">
        <v>0</v>
      </c>
      <c r="N2284" s="211">
        <v>0</v>
      </c>
      <c r="O2284" s="211">
        <f>IFERROR(
  IF(LOOKUP(2,1/($R$16:$R2284&lt;&gt;""),$R$16:$R2284)="12.2026",
    VLOOKUP(LOOKUP(2,1/($B$16:$B2284&lt;&gt;""),$B$16:$B2284), [1]Лист1!$C$12:$D$1205, 2, 0),
  IF(LOOKUP(2,1/($R$16:$R2284&lt;&gt;""),$R$16:$R2284)="12.2027",
    VLOOKUP(LOOKUP(2,1/($B$16:$B2284&lt;&gt;""),$B$16:$B2284), [1]Лист1!$C$1209:$D$2016, 2, 0),
  IF(LOOKUP(2,1/($R$16:$R2284&lt;&gt;""),$R$16:$R2284)="12.2028",
    VLOOKUP(LOOKUP(2,1/($B$16:$B2284&lt;&gt;""),$B$16:$B2284), [1]Лист1!$C$2020:$D$2907, 2, 0),
  ""))), "")</f>
        <v>19295.759999999998</v>
      </c>
      <c r="P2284" s="211">
        <f t="shared" si="696"/>
        <v>26.829477196885424</v>
      </c>
      <c r="Q2284" s="211">
        <v>9673</v>
      </c>
      <c r="R2284" s="218" t="s">
        <v>565</v>
      </c>
      <c r="S2284" s="38"/>
      <c r="T2284" s="20"/>
      <c r="U2284" s="20"/>
    </row>
    <row r="2285" spans="1:21" ht="30" customHeight="1" x14ac:dyDescent="0.25">
      <c r="A2285" s="309">
        <f>IF(B2285&lt;&gt;"",MAX(A$1:A2284)+1,"")</f>
        <v>2071</v>
      </c>
      <c r="B2285" s="317" t="s">
        <v>337</v>
      </c>
      <c r="C2285" s="307">
        <v>1967</v>
      </c>
      <c r="D2285" s="309" t="s">
        <v>1844</v>
      </c>
      <c r="E2285" s="307" t="s">
        <v>16</v>
      </c>
      <c r="F2285" s="307">
        <v>5</v>
      </c>
      <c r="G2285" s="307">
        <v>1</v>
      </c>
      <c r="H2285" s="311">
        <v>3421.95</v>
      </c>
      <c r="I2285" s="311">
        <v>202.6</v>
      </c>
      <c r="J2285" s="311">
        <v>2290.0500000000002</v>
      </c>
      <c r="K2285" s="211">
        <f t="shared" ref="K2285:K2287" si="700">SUM(L2285:O2285)</f>
        <v>15235113.98</v>
      </c>
      <c r="L2285" s="211">
        <v>0</v>
      </c>
      <c r="M2285" s="211">
        <v>0</v>
      </c>
      <c r="N2285" s="211">
        <v>0</v>
      </c>
      <c r="O2285" s="211">
        <f>IFERROR(
  IF(LOOKUP(2,1/($R$16:$R2285&lt;&gt;""),$R$16:$R2285)="12.2026",
    VLOOKUP(LOOKUP(2,1/($B$16:$B2285&lt;&gt;""),$B$16:$B2285), [1]Лист1!$C$12:$D$1205, 2, 0),
  IF(LOOKUP(2,1/($R$16:$R2285&lt;&gt;""),$R$16:$R2285)="12.2027",
    VLOOKUP(LOOKUP(2,1/($B$16:$B2285&lt;&gt;""),$B$16:$B2285), [1]Лист1!$C$1209:$D$2016, 2, 0),
  IF(LOOKUP(2,1/($R$16:$R2285&lt;&gt;""),$R$16:$R2285)="12.2028",
    VLOOKUP(LOOKUP(2,1/($B$16:$B2285&lt;&gt;""),$B$16:$B2285), [1]Лист1!$C$2020:$D$2907, 2, 0),
  ""))), "")</f>
        <v>15235113.98</v>
      </c>
      <c r="P2285" s="211">
        <f t="shared" ref="P2285:P2287" si="701">K2285/H2285</f>
        <v>4452.1731702684147</v>
      </c>
      <c r="Q2285" s="211">
        <v>9673</v>
      </c>
      <c r="R2285" s="218" t="s">
        <v>565</v>
      </c>
    </row>
    <row r="2286" spans="1:21" ht="30" customHeight="1" x14ac:dyDescent="0.25">
      <c r="A2286" s="310"/>
      <c r="B2286" s="318"/>
      <c r="C2286" s="308"/>
      <c r="D2286" s="310"/>
      <c r="E2286" s="308"/>
      <c r="F2286" s="308"/>
      <c r="G2286" s="308"/>
      <c r="H2286" s="312"/>
      <c r="I2286" s="312"/>
      <c r="J2286" s="312"/>
      <c r="K2286" s="211">
        <f t="shared" si="700"/>
        <v>1856745</v>
      </c>
      <c r="L2286" s="211">
        <v>0</v>
      </c>
      <c r="M2286" s="211">
        <v>0</v>
      </c>
      <c r="N2286" s="211">
        <v>0</v>
      </c>
      <c r="O2286" s="211">
        <f>IFERROR(
  IF(LOOKUP(2,1/($R$16:$R2286&lt;&gt;""),$R$16:$R2286)="12.2026",
    VLOOKUP(LOOKUP(2,1/($B$16:$B2286&lt;&gt;""),$B$16:$B2286), [1]Лист1!$C$12:$D$1205, 2, 0),
  IF(LOOKUP(2,1/($R$16:$R2286&lt;&gt;""),$R$16:$R2286)="12.2027",
    VLOOKUP(LOOKUP(2,1/($B$16:$B2286&lt;&gt;""),$B$16:$B2286), [1]Лист1!$C$1209:$D$2016, 2, 0),
  IF(LOOKUP(2,1/($R$16:$R2286&lt;&gt;""),$R$16:$R2286)="12.2028",
    VLOOKUP(LOOKUP(2,1/($B$16:$B2286&lt;&gt;""),$B$16:$B2286), [1]Лист1!$C$2020:$D$2907, 2, 0),
  ""))), "")</f>
        <v>1856745</v>
      </c>
      <c r="P2286" s="211">
        <f>K2286/H2285</f>
        <v>542.59851838863813</v>
      </c>
      <c r="Q2286" s="211">
        <v>9673</v>
      </c>
      <c r="R2286" s="218" t="s">
        <v>563</v>
      </c>
    </row>
    <row r="2287" spans="1:21" ht="30" customHeight="1" x14ac:dyDescent="0.25">
      <c r="A2287" s="212">
        <f>IF(B2287&lt;&gt;"",MAX(A$1:A2286)+1,"")</f>
        <v>2072</v>
      </c>
      <c r="B2287" s="223" t="s">
        <v>2058</v>
      </c>
      <c r="C2287" s="210">
        <v>1984</v>
      </c>
      <c r="D2287" s="212" t="s">
        <v>1844</v>
      </c>
      <c r="E2287" s="210" t="s">
        <v>16</v>
      </c>
      <c r="F2287" s="210">
        <v>9</v>
      </c>
      <c r="G2287" s="210">
        <v>2</v>
      </c>
      <c r="H2287" s="211">
        <v>5159</v>
      </c>
      <c r="I2287" s="211">
        <v>0</v>
      </c>
      <c r="J2287" s="211">
        <v>4005</v>
      </c>
      <c r="K2287" s="211">
        <f t="shared" si="700"/>
        <v>7245885.3599999994</v>
      </c>
      <c r="L2287" s="211">
        <v>0</v>
      </c>
      <c r="M2287" s="211">
        <v>0</v>
      </c>
      <c r="N2287" s="211">
        <v>0</v>
      </c>
      <c r="O2287" s="211">
        <f>IFERROR(
  IF(LOOKUP(2,1/($R$16:$R2287&lt;&gt;""),$R$16:$R2287)="12.2026",
    VLOOKUP(LOOKUP(2,1/($B$16:$B2287&lt;&gt;""),$B$16:$B2287), [1]Лист1!$C$12:$D$1205, 2, 0),
  IF(LOOKUP(2,1/($R$16:$R2287&lt;&gt;""),$R$16:$R2287)="12.2027",
    VLOOKUP(LOOKUP(2,1/($B$16:$B2287&lt;&gt;""),$B$16:$B2287), [1]Лист1!$C$1209:$D$2016, 2, 0),
  IF(LOOKUP(2,1/($R$16:$R2287&lt;&gt;""),$R$16:$R2287)="12.2028",
    VLOOKUP(LOOKUP(2,1/($B$16:$B2287&lt;&gt;""),$B$16:$B2287), [1]Лист1!$C$2020:$D$2907, 2, 0),
  ""))), "")</f>
        <v>7245885.3599999994</v>
      </c>
      <c r="P2287" s="211">
        <f t="shared" si="701"/>
        <v>1404.5135413839889</v>
      </c>
      <c r="Q2287" s="211">
        <v>9673</v>
      </c>
      <c r="R2287" s="218" t="s">
        <v>564</v>
      </c>
      <c r="S2287" s="49"/>
      <c r="T2287" s="49"/>
      <c r="U2287" s="49"/>
    </row>
    <row r="2288" spans="1:21" s="96" customFormat="1" ht="30" customHeight="1" x14ac:dyDescent="0.25">
      <c r="A2288" s="212">
        <f>IF(B2288&lt;&gt;"",MAX(A$1:A2287)+1,"")</f>
        <v>2073</v>
      </c>
      <c r="B2288" s="223" t="s">
        <v>2270</v>
      </c>
      <c r="C2288" s="210">
        <v>1988</v>
      </c>
      <c r="D2288" s="212" t="s">
        <v>1844</v>
      </c>
      <c r="E2288" s="210" t="s">
        <v>16</v>
      </c>
      <c r="F2288" s="210">
        <v>9</v>
      </c>
      <c r="G2288" s="210">
        <v>2</v>
      </c>
      <c r="H2288" s="211">
        <v>6235.52</v>
      </c>
      <c r="I2288" s="211">
        <v>0</v>
      </c>
      <c r="J2288" s="211">
        <v>2078.6</v>
      </c>
      <c r="K2288" s="211">
        <f t="shared" ref="K2288:K2323" si="702">SUM(L2288:O2288)</f>
        <v>7270000</v>
      </c>
      <c r="L2288" s="211">
        <v>0</v>
      </c>
      <c r="M2288" s="211">
        <v>0</v>
      </c>
      <c r="N2288" s="211">
        <v>0</v>
      </c>
      <c r="O2288" s="211">
        <f>IFERROR(
  IF(LOOKUP(2,1/($R$16:$R2288&lt;&gt;""),$R$16:$R2288)="12.2026",
    VLOOKUP(LOOKUP(2,1/($B$16:$B2288&lt;&gt;""),$B$16:$B2288), [1]Лист1!$C$12:$D$1205, 2, 0),
  IF(LOOKUP(2,1/($R$16:$R2288&lt;&gt;""),$R$16:$R2288)="12.2027",
    VLOOKUP(LOOKUP(2,1/($B$16:$B2288&lt;&gt;""),$B$16:$B2288), [1]Лист1!$C$1209:$D$2016, 2, 0),
  IF(LOOKUP(2,1/($R$16:$R2288&lt;&gt;""),$R$16:$R2288)="12.2028",
    VLOOKUP(LOOKUP(2,1/($B$16:$B2288&lt;&gt;""),$B$16:$B2288), [1]Лист1!$C$2020:$D$2907, 2, 0),
  ""))), "")</f>
        <v>7270000</v>
      </c>
      <c r="P2288" s="211">
        <f t="shared" ref="P2288:P2323" si="703">K2288/H2288</f>
        <v>1165.9011598070408</v>
      </c>
      <c r="Q2288" s="211">
        <v>9673</v>
      </c>
      <c r="R2288" s="30" t="s">
        <v>564</v>
      </c>
      <c r="S2288" s="95"/>
      <c r="T2288" s="95"/>
      <c r="U2288" s="95"/>
    </row>
    <row r="2289" spans="1:21" ht="30" customHeight="1" x14ac:dyDescent="0.25">
      <c r="A2289" s="212">
        <f>IF(B2289&lt;&gt;"",MAX(A$1:A2288)+1,"")</f>
        <v>2074</v>
      </c>
      <c r="B2289" s="194" t="s">
        <v>2271</v>
      </c>
      <c r="C2289" s="190">
        <v>1996</v>
      </c>
      <c r="D2289" s="199" t="s">
        <v>1844</v>
      </c>
      <c r="E2289" s="190" t="s">
        <v>16</v>
      </c>
      <c r="F2289" s="190">
        <v>9</v>
      </c>
      <c r="G2289" s="190">
        <v>2</v>
      </c>
      <c r="H2289" s="192">
        <v>5235.8999999999996</v>
      </c>
      <c r="I2289" s="192">
        <v>268.10000000000002</v>
      </c>
      <c r="J2289" s="192">
        <v>4532.3999999999996</v>
      </c>
      <c r="K2289" s="192">
        <f t="shared" si="702"/>
        <v>7270000</v>
      </c>
      <c r="L2289" s="192">
        <v>0</v>
      </c>
      <c r="M2289" s="192">
        <v>0</v>
      </c>
      <c r="N2289" s="192">
        <v>0</v>
      </c>
      <c r="O2289" s="211">
        <f>IFERROR(
  IF(LOOKUP(2,1/($R$16:$R2289&lt;&gt;""),$R$16:$R2289)="12.2026",
    VLOOKUP(LOOKUP(2,1/($B$16:$B2289&lt;&gt;""),$B$16:$B2289), [1]Лист1!$C$12:$D$1205, 2, 0),
  IF(LOOKUP(2,1/($R$16:$R2289&lt;&gt;""),$R$16:$R2289)="12.2027",
    VLOOKUP(LOOKUP(2,1/($B$16:$B2289&lt;&gt;""),$B$16:$B2289), [1]Лист1!$C$1209:$D$2016, 2, 0),
  IF(LOOKUP(2,1/($R$16:$R2289&lt;&gt;""),$R$16:$R2289)="12.2028",
    VLOOKUP(LOOKUP(2,1/($B$16:$B2289&lt;&gt;""),$B$16:$B2289), [1]Лист1!$C$2020:$D$2907, 2, 0),
  ""))), "")</f>
        <v>7270000</v>
      </c>
      <c r="P2289" s="192">
        <f t="shared" si="703"/>
        <v>1388.4909948623924</v>
      </c>
      <c r="Q2289" s="192">
        <v>9673</v>
      </c>
      <c r="R2289" s="97" t="s">
        <v>565</v>
      </c>
      <c r="S2289" s="49"/>
      <c r="T2289" s="49"/>
      <c r="U2289" s="49"/>
    </row>
    <row r="2290" spans="1:21" s="33" customFormat="1" ht="30" customHeight="1" x14ac:dyDescent="0.25">
      <c r="A2290" s="212">
        <f>IF(B2290&lt;&gt;"",MAX(A$1:A2289)+1,"")</f>
        <v>2075</v>
      </c>
      <c r="B2290" s="193" t="s">
        <v>2700</v>
      </c>
      <c r="C2290" s="189">
        <v>1990</v>
      </c>
      <c r="D2290" s="198" t="s">
        <v>1844</v>
      </c>
      <c r="E2290" s="189" t="s">
        <v>16</v>
      </c>
      <c r="F2290" s="189">
        <v>9</v>
      </c>
      <c r="G2290" s="189">
        <v>3</v>
      </c>
      <c r="H2290" s="191">
        <v>8219.76</v>
      </c>
      <c r="I2290" s="191">
        <v>56.8</v>
      </c>
      <c r="J2290" s="191">
        <v>6234.64</v>
      </c>
      <c r="K2290" s="191">
        <f t="shared" ref="K2290" si="704">SUM(L2290:O2290)</f>
        <v>10785269.460000001</v>
      </c>
      <c r="L2290" s="191">
        <v>0</v>
      </c>
      <c r="M2290" s="191">
        <v>0</v>
      </c>
      <c r="N2290" s="191">
        <v>0</v>
      </c>
      <c r="O2290" s="211">
        <f>IFERROR(
  IF(LOOKUP(2,1/($R$16:$R2290&lt;&gt;""),$R$16:$R2290)="12.2026",
    VLOOKUP(LOOKUP(2,1/($B$16:$B2290&lt;&gt;""),$B$16:$B2290), [1]Лист1!$C$12:$D$1205, 2, 0),
  IF(LOOKUP(2,1/($R$16:$R2290&lt;&gt;""),$R$16:$R2290)="12.2027",
    VLOOKUP(LOOKUP(2,1/($B$16:$B2290&lt;&gt;""),$B$16:$B2290), [1]Лист1!$C$1209:$D$2016, 2, 0),
  IF(LOOKUP(2,1/($R$16:$R2290&lt;&gt;""),$R$16:$R2290)="12.2028",
    VLOOKUP(LOOKUP(2,1/($B$16:$B2290&lt;&gt;""),$B$16:$B2290), [1]Лист1!$C$2020:$D$2907, 2, 0),
  ""))), "")</f>
        <v>10785269.460000001</v>
      </c>
      <c r="P2290" s="191">
        <f t="shared" ref="P2290" si="705">K2290/H2290</f>
        <v>1312.1148865660311</v>
      </c>
      <c r="Q2290" s="191">
        <v>9673</v>
      </c>
      <c r="R2290" s="101" t="s">
        <v>564</v>
      </c>
      <c r="S2290" s="32"/>
      <c r="T2290" s="32"/>
      <c r="U2290" s="32"/>
    </row>
    <row r="2291" spans="1:21" s="124" customFormat="1" ht="30" customHeight="1" x14ac:dyDescent="0.25">
      <c r="A2291" s="285">
        <f>IF(B2291&lt;&gt;"",MAX(A$1:A2290)+1,"")</f>
        <v>2076</v>
      </c>
      <c r="B2291" s="283" t="s">
        <v>1954</v>
      </c>
      <c r="C2291" s="287">
        <v>1993</v>
      </c>
      <c r="D2291" s="285" t="s">
        <v>1844</v>
      </c>
      <c r="E2291" s="287" t="s">
        <v>18</v>
      </c>
      <c r="F2291" s="287">
        <v>9</v>
      </c>
      <c r="G2291" s="287">
        <v>8</v>
      </c>
      <c r="H2291" s="282">
        <v>24644.080000000002</v>
      </c>
      <c r="I2291" s="282">
        <v>0</v>
      </c>
      <c r="J2291" s="282">
        <v>18146.52</v>
      </c>
      <c r="K2291" s="282">
        <f t="shared" si="702"/>
        <v>28435123.739999998</v>
      </c>
      <c r="L2291" s="282">
        <v>0</v>
      </c>
      <c r="M2291" s="282">
        <v>0</v>
      </c>
      <c r="N2291" s="282">
        <v>0</v>
      </c>
      <c r="O2291" s="282">
        <f>IFERROR(
  IF(LOOKUP(2,1/($R$16:$R2291&lt;&gt;""),$R$16:$R2291)="12.2026",
    VLOOKUP(LOOKUP(2,1/($B$16:$B2291&lt;&gt;""),$B$16:$B2291), [1]Лист1!$C$12:$D$1205, 2, 0),
  IF(LOOKUP(2,1/($R$16:$R2291&lt;&gt;""),$R$16:$R2291)="12.2027",
    VLOOKUP(LOOKUP(2,1/($B$16:$B2291&lt;&gt;""),$B$16:$B2291), [1]Лист1!$C$1209:$D$2016, 2, 0),
  IF(LOOKUP(2,1/($R$16:$R2291&lt;&gt;""),$R$16:$R2291)="12.2028",
    VLOOKUP(LOOKUP(2,1/($B$16:$B2291&lt;&gt;""),$B$16:$B2291), [1]Лист1!$C$2020:$D$2907, 2, 0),
  ""))), "")</f>
        <v>28435123.739999998</v>
      </c>
      <c r="P2291" s="282">
        <f t="shared" si="703"/>
        <v>1153.8318224904317</v>
      </c>
      <c r="Q2291" s="282">
        <v>9673</v>
      </c>
      <c r="R2291" s="294" t="s">
        <v>563</v>
      </c>
    </row>
    <row r="2292" spans="1:21" ht="30" customHeight="1" x14ac:dyDescent="0.25">
      <c r="A2292" s="254">
        <f>IF(B2292&lt;&gt;"",MAX(A$1:A2291)+1,"")</f>
        <v>2077</v>
      </c>
      <c r="B2292" s="258" t="s">
        <v>2733</v>
      </c>
      <c r="C2292" s="262">
        <v>1941</v>
      </c>
      <c r="D2292" s="259" t="s">
        <v>1844</v>
      </c>
      <c r="E2292" s="262" t="s">
        <v>16</v>
      </c>
      <c r="F2292" s="262">
        <v>3</v>
      </c>
      <c r="G2292" s="262">
        <v>1</v>
      </c>
      <c r="H2292" s="263">
        <v>1321.37</v>
      </c>
      <c r="I2292" s="263">
        <v>0</v>
      </c>
      <c r="J2292" s="263">
        <v>1121.3699999999999</v>
      </c>
      <c r="K2292" s="256">
        <f t="shared" ref="K2292" si="706">SUM(L2292:O2292)</f>
        <v>3000800</v>
      </c>
      <c r="L2292" s="256">
        <v>0</v>
      </c>
      <c r="M2292" s="256">
        <v>0</v>
      </c>
      <c r="N2292" s="256">
        <v>0</v>
      </c>
      <c r="O2292" s="256">
        <f>IFERROR(
  IF(LOOKUP(2,1/($R$16:$R2292&lt;&gt;""),$R$16:$R2292)="12.2026",
    VLOOKUP(LOOKUP(2,1/($B$16:$B2292&lt;&gt;""),$B$16:$B2292), [1]Лист1!$C$12:$D$1205, 2, 0),
  IF(LOOKUP(2,1/($R$16:$R2292&lt;&gt;""),$R$16:$R2292)="12.2027",
    VLOOKUP(LOOKUP(2,1/($B$16:$B2292&lt;&gt;""),$B$16:$B2292), [1]Лист1!$C$1209:$D$2016, 2, 0),
  IF(LOOKUP(2,1/($R$16:$R2292&lt;&gt;""),$R$16:$R2292)="12.2028",
    VLOOKUP(LOOKUP(2,1/($B$16:$B2292&lt;&gt;""),$B$16:$B2292), [1]Лист1!$C$2020:$D$2907, 2, 0),
  ""))), "")</f>
        <v>3000800</v>
      </c>
      <c r="P2292" s="256">
        <f t="shared" ref="P2292" si="707">K2292/H2292</f>
        <v>2270.9763351672887</v>
      </c>
      <c r="Q2292" s="256">
        <v>9673</v>
      </c>
      <c r="R2292" s="188" t="s">
        <v>564</v>
      </c>
      <c r="S2292" s="49"/>
      <c r="T2292" s="49"/>
      <c r="U2292" s="49"/>
    </row>
    <row r="2293" spans="1:21" ht="30" customHeight="1" x14ac:dyDescent="0.25">
      <c r="A2293" s="212">
        <f>IF(B2293&lt;&gt;"",MAX(A$1:A2292)+1,"")</f>
        <v>2078</v>
      </c>
      <c r="B2293" s="223" t="s">
        <v>495</v>
      </c>
      <c r="C2293" s="189">
        <v>1955</v>
      </c>
      <c r="D2293" s="198" t="s">
        <v>1844</v>
      </c>
      <c r="E2293" s="189" t="s">
        <v>16</v>
      </c>
      <c r="F2293" s="189">
        <v>4</v>
      </c>
      <c r="G2293" s="189">
        <v>5</v>
      </c>
      <c r="H2293" s="191">
        <v>6433.5</v>
      </c>
      <c r="I2293" s="191">
        <v>596.20000000000005</v>
      </c>
      <c r="J2293" s="191">
        <v>3063.5</v>
      </c>
      <c r="K2293" s="211">
        <f t="shared" si="702"/>
        <v>28395232.5</v>
      </c>
      <c r="L2293" s="211">
        <v>0</v>
      </c>
      <c r="M2293" s="211">
        <v>0</v>
      </c>
      <c r="N2293" s="211">
        <v>0</v>
      </c>
      <c r="O2293" s="211">
        <f>IFERROR(
  IF(LOOKUP(2,1/($R$16:$R2293&lt;&gt;""),$R$16:$R2293)="12.2026",
    VLOOKUP(LOOKUP(2,1/($B$16:$B2293&lt;&gt;""),$B$16:$B2293), [1]Лист1!$C$12:$D$1205, 2, 0),
  IF(LOOKUP(2,1/($R$16:$R2293&lt;&gt;""),$R$16:$R2293)="12.2027",
    VLOOKUP(LOOKUP(2,1/($B$16:$B2293&lt;&gt;""),$B$16:$B2293), [1]Лист1!$C$1209:$D$2016, 2, 0),
  IF(LOOKUP(2,1/($R$16:$R2293&lt;&gt;""),$R$16:$R2293)="12.2028",
    VLOOKUP(LOOKUP(2,1/($B$16:$B2293&lt;&gt;""),$B$16:$B2293), [1]Лист1!$C$2020:$D$2907, 2, 0),
  ""))), "")</f>
        <v>28395232.5</v>
      </c>
      <c r="P2293" s="211">
        <f t="shared" si="703"/>
        <v>4413.6523665190025</v>
      </c>
      <c r="Q2293" s="211">
        <v>9673</v>
      </c>
      <c r="R2293" s="218" t="s">
        <v>564</v>
      </c>
      <c r="S2293" s="49"/>
      <c r="T2293" s="49"/>
      <c r="U2293" s="49"/>
    </row>
    <row r="2294" spans="1:21" s="21" customFormat="1" ht="30" customHeight="1" x14ac:dyDescent="0.25">
      <c r="A2294" s="212">
        <f>IF(B2294&lt;&gt;"",MAX(A$1:A2293)+1,"")</f>
        <v>2079</v>
      </c>
      <c r="B2294" s="223" t="s">
        <v>2629</v>
      </c>
      <c r="C2294" s="210">
        <v>1954</v>
      </c>
      <c r="D2294" s="212" t="s">
        <v>1844</v>
      </c>
      <c r="E2294" s="212" t="s">
        <v>16</v>
      </c>
      <c r="F2294" s="238">
        <v>3</v>
      </c>
      <c r="G2294" s="238">
        <v>4</v>
      </c>
      <c r="H2294" s="29">
        <v>6543.8</v>
      </c>
      <c r="I2294" s="160">
        <v>0</v>
      </c>
      <c r="J2294" s="29">
        <v>4992</v>
      </c>
      <c r="K2294" s="211">
        <f t="shared" si="702"/>
        <v>15500000</v>
      </c>
      <c r="L2294" s="211">
        <v>0</v>
      </c>
      <c r="M2294" s="211">
        <v>0</v>
      </c>
      <c r="N2294" s="211">
        <v>0</v>
      </c>
      <c r="O2294" s="211">
        <f>IFERROR(
  IF(LOOKUP(2,1/($R$16:$R2294&lt;&gt;""),$R$16:$R2294)="12.2026",
    VLOOKUP(LOOKUP(2,1/($B$16:$B2294&lt;&gt;""),$B$16:$B2294), [1]Лист1!$C$12:$D$1205, 2, 0),
  IF(LOOKUP(2,1/($R$16:$R2294&lt;&gt;""),$R$16:$R2294)="12.2027",
    VLOOKUP(LOOKUP(2,1/($B$16:$B2294&lt;&gt;""),$B$16:$B2294), [1]Лист1!$C$1209:$D$2016, 2, 0),
  IF(LOOKUP(2,1/($R$16:$R2294&lt;&gt;""),$R$16:$R2294)="12.2028",
    VLOOKUP(LOOKUP(2,1/($B$16:$B2294&lt;&gt;""),$B$16:$B2294), [1]Лист1!$C$2020:$D$2907, 2, 0),
  ""))), "")</f>
        <v>15500000</v>
      </c>
      <c r="P2294" s="211">
        <f t="shared" si="703"/>
        <v>2368.6542987255111</v>
      </c>
      <c r="Q2294" s="211">
        <v>9673</v>
      </c>
      <c r="R2294" s="218" t="s">
        <v>565</v>
      </c>
      <c r="S2294" s="38"/>
      <c r="T2294" s="20"/>
      <c r="U2294" s="20"/>
    </row>
    <row r="2295" spans="1:21" ht="30" customHeight="1" x14ac:dyDescent="0.25">
      <c r="A2295" s="212">
        <f>IF(B2295&lt;&gt;"",MAX(A$1:A2294)+1,"")</f>
        <v>2080</v>
      </c>
      <c r="B2295" s="223" t="s">
        <v>338</v>
      </c>
      <c r="C2295" s="210">
        <v>1966</v>
      </c>
      <c r="D2295" s="212" t="s">
        <v>1844</v>
      </c>
      <c r="E2295" s="210" t="s">
        <v>16</v>
      </c>
      <c r="F2295" s="210">
        <v>5</v>
      </c>
      <c r="G2295" s="210">
        <v>4</v>
      </c>
      <c r="H2295" s="211">
        <v>3843.33</v>
      </c>
      <c r="I2295" s="211">
        <v>409.64</v>
      </c>
      <c r="J2295" s="211">
        <v>2088.9899999999998</v>
      </c>
      <c r="K2295" s="211">
        <f t="shared" si="702"/>
        <v>26707997.970000003</v>
      </c>
      <c r="L2295" s="211">
        <v>0</v>
      </c>
      <c r="M2295" s="211">
        <v>0</v>
      </c>
      <c r="N2295" s="211">
        <v>0</v>
      </c>
      <c r="O2295" s="211">
        <f>IFERROR(
  IF(LOOKUP(2,1/($R$16:$R2295&lt;&gt;""),$R$16:$R2295)="12.2026",
    VLOOKUP(LOOKUP(2,1/($B$16:$B2295&lt;&gt;""),$B$16:$B2295), [1]Лист1!$C$12:$D$1205, 2, 0),
  IF(LOOKUP(2,1/($R$16:$R2295&lt;&gt;""),$R$16:$R2295)="12.2027",
    VLOOKUP(LOOKUP(2,1/($B$16:$B2295&lt;&gt;""),$B$16:$B2295), [1]Лист1!$C$1209:$D$2016, 2, 0),
  IF(LOOKUP(2,1/($R$16:$R2295&lt;&gt;""),$R$16:$R2295)="12.2028",
    VLOOKUP(LOOKUP(2,1/($B$16:$B2295&lt;&gt;""),$B$16:$B2295), [1]Лист1!$C$2020:$D$2907, 2, 0),
  ""))), "")</f>
        <v>26707997.970000003</v>
      </c>
      <c r="P2295" s="211">
        <f t="shared" si="703"/>
        <v>6949.1815613023091</v>
      </c>
      <c r="Q2295" s="211">
        <v>9673</v>
      </c>
      <c r="R2295" s="218" t="s">
        <v>565</v>
      </c>
      <c r="S2295" s="48"/>
    </row>
    <row r="2296" spans="1:21" ht="30" customHeight="1" x14ac:dyDescent="0.25">
      <c r="A2296" s="309">
        <f>IF(B2296&lt;&gt;"",MAX(A$1:A2295)+1,"")</f>
        <v>2081</v>
      </c>
      <c r="B2296" s="317" t="s">
        <v>2441</v>
      </c>
      <c r="C2296" s="307" t="s">
        <v>2579</v>
      </c>
      <c r="D2296" s="309" t="s">
        <v>1844</v>
      </c>
      <c r="E2296" s="309" t="s">
        <v>16</v>
      </c>
      <c r="F2296" s="331">
        <v>3</v>
      </c>
      <c r="G2296" s="331">
        <v>2</v>
      </c>
      <c r="H2296" s="319">
        <v>1853.7</v>
      </c>
      <c r="I2296" s="321">
        <v>0</v>
      </c>
      <c r="J2296" s="321">
        <v>637.29999999999995</v>
      </c>
      <c r="K2296" s="211">
        <f t="shared" ref="K2296" si="708">SUM(L2296:O2296)</f>
        <v>5303136.1900000004</v>
      </c>
      <c r="L2296" s="211">
        <v>0</v>
      </c>
      <c r="M2296" s="211">
        <v>0</v>
      </c>
      <c r="N2296" s="211">
        <v>0</v>
      </c>
      <c r="O2296" s="211">
        <f>IFERROR(
  IF(LOOKUP(2,1/($R$16:$R2296&lt;&gt;""),$R$16:$R2296)="12.2026",
    VLOOKUP(LOOKUP(2,1/($B$16:$B2296&lt;&gt;""),$B$16:$B2296), [1]Лист1!$C$12:$D$1205, 2, 0),
  IF(LOOKUP(2,1/($R$16:$R2296&lt;&gt;""),$R$16:$R2296)="12.2027",
    VLOOKUP(LOOKUP(2,1/($B$16:$B2296&lt;&gt;""),$B$16:$B2296), [1]Лист1!$C$1209:$D$2016, 2, 0),
  IF(LOOKUP(2,1/($R$16:$R2296&lt;&gt;""),$R$16:$R2296)="12.2028",
    VLOOKUP(LOOKUP(2,1/($B$16:$B2296&lt;&gt;""),$B$16:$B2296), [1]Лист1!$C$2020:$D$2907, 2, 0),
  ""))), "")</f>
        <v>5303136.1900000004</v>
      </c>
      <c r="P2296" s="211">
        <f t="shared" ref="P2296" si="709">K2296/H2296</f>
        <v>2860.8384258510009</v>
      </c>
      <c r="Q2296" s="211">
        <v>9673</v>
      </c>
      <c r="R2296" s="218" t="s">
        <v>565</v>
      </c>
      <c r="S2296" s="48"/>
    </row>
    <row r="2297" spans="1:21" ht="30" customHeight="1" x14ac:dyDescent="0.25">
      <c r="A2297" s="310"/>
      <c r="B2297" s="318"/>
      <c r="C2297" s="308"/>
      <c r="D2297" s="310"/>
      <c r="E2297" s="310"/>
      <c r="F2297" s="332"/>
      <c r="G2297" s="332"/>
      <c r="H2297" s="320"/>
      <c r="I2297" s="322"/>
      <c r="J2297" s="322"/>
      <c r="K2297" s="211">
        <f t="shared" si="702"/>
        <v>6219200.8300000001</v>
      </c>
      <c r="L2297" s="211">
        <v>0</v>
      </c>
      <c r="M2297" s="211">
        <v>0</v>
      </c>
      <c r="N2297" s="211">
        <v>0</v>
      </c>
      <c r="O2297" s="211">
        <f>IFERROR(
  IF(LOOKUP(2,1/($R$16:$R2297&lt;&gt;""),$R$16:$R2297)="12.2026",
    VLOOKUP(LOOKUP(2,1/($B$16:$B2297&lt;&gt;""),$B$16:$B2297), [1]Лист1!$C$12:$D$1205, 2, 0),
  IF(LOOKUP(2,1/($R$16:$R2297&lt;&gt;""),$R$16:$R2297)="12.2027",
    VLOOKUP(LOOKUP(2,1/($B$16:$B2297&lt;&gt;""),$B$16:$B2297), [1]Лист1!$C$1209:$D$2016, 2, 0),
  IF(LOOKUP(2,1/($R$16:$R2297&lt;&gt;""),$R$16:$R2297)="12.2028",
    VLOOKUP(LOOKUP(2,1/($B$16:$B2297&lt;&gt;""),$B$16:$B2297), [1]Лист1!$C$2020:$D$2907, 2, 0),
  ""))), "")</f>
        <v>6219200.8300000001</v>
      </c>
      <c r="P2297" s="211">
        <f>K2297/H2296</f>
        <v>3355.0201381021739</v>
      </c>
      <c r="Q2297" s="211">
        <v>9673</v>
      </c>
      <c r="R2297" s="218" t="s">
        <v>564</v>
      </c>
      <c r="S2297" s="48"/>
    </row>
    <row r="2298" spans="1:21" ht="30" customHeight="1" x14ac:dyDescent="0.25">
      <c r="A2298" s="212">
        <f>IF(B2298&lt;&gt;"",MAX(A$1:A2297)+1,"")</f>
        <v>2082</v>
      </c>
      <c r="B2298" s="223" t="s">
        <v>1470</v>
      </c>
      <c r="C2298" s="210">
        <v>1968</v>
      </c>
      <c r="D2298" s="212" t="s">
        <v>1844</v>
      </c>
      <c r="E2298" s="210" t="s">
        <v>16</v>
      </c>
      <c r="F2298" s="212">
        <v>5</v>
      </c>
      <c r="G2298" s="212">
        <v>3</v>
      </c>
      <c r="H2298" s="211">
        <v>4608.62</v>
      </c>
      <c r="I2298" s="211">
        <v>0</v>
      </c>
      <c r="J2298" s="211">
        <v>2285.0100000000002</v>
      </c>
      <c r="K2298" s="211">
        <f t="shared" ref="K2298" si="710">SUM(L2298:O2298)</f>
        <v>131677.51</v>
      </c>
      <c r="L2298" s="211">
        <v>0</v>
      </c>
      <c r="M2298" s="211">
        <v>0</v>
      </c>
      <c r="N2298" s="211">
        <v>0</v>
      </c>
      <c r="O2298" s="211">
        <f>IFERROR(
  IF(LOOKUP(2,1/($R$16:$R2298&lt;&gt;""),$R$16:$R2298)="12.2026",
    VLOOKUP(LOOKUP(2,1/($B$16:$B2298&lt;&gt;""),$B$16:$B2298), [1]Лист1!$C$12:$D$1205, 2, 0),
  IF(LOOKUP(2,1/($R$16:$R2298&lt;&gt;""),$R$16:$R2298)="12.2027",
    VLOOKUP(LOOKUP(2,1/($B$16:$B2298&lt;&gt;""),$B$16:$B2298), [1]Лист1!$C$1209:$D$2016, 2, 0),
  IF(LOOKUP(2,1/($R$16:$R2298&lt;&gt;""),$R$16:$R2298)="12.2028",
    VLOOKUP(LOOKUP(2,1/($B$16:$B2298&lt;&gt;""),$B$16:$B2298), [1]Лист1!$C$2020:$D$2907, 2, 0),
  ""))), "")</f>
        <v>131677.51</v>
      </c>
      <c r="P2298" s="211">
        <f t="shared" ref="P2298" si="711">K2298/H2298</f>
        <v>28.572004200823677</v>
      </c>
      <c r="Q2298" s="211">
        <v>9673</v>
      </c>
      <c r="R2298" s="218" t="s">
        <v>564</v>
      </c>
      <c r="S2298" s="49"/>
      <c r="T2298" s="49"/>
      <c r="U2298" s="49"/>
    </row>
    <row r="2299" spans="1:21" ht="30" customHeight="1" x14ac:dyDescent="0.25">
      <c r="A2299" s="212">
        <f>IF(B2299&lt;&gt;"",MAX(A$1:A2298)+1,"")</f>
        <v>2083</v>
      </c>
      <c r="B2299" s="58" t="s">
        <v>1313</v>
      </c>
      <c r="C2299" s="210">
        <v>1959</v>
      </c>
      <c r="D2299" s="212" t="s">
        <v>1844</v>
      </c>
      <c r="E2299" s="210" t="s">
        <v>16</v>
      </c>
      <c r="F2299" s="210">
        <v>4</v>
      </c>
      <c r="G2299" s="210">
        <v>4</v>
      </c>
      <c r="H2299" s="211">
        <v>3078.45</v>
      </c>
      <c r="I2299" s="211">
        <v>311.89999999999998</v>
      </c>
      <c r="J2299" s="211">
        <v>1626.38</v>
      </c>
      <c r="K2299" s="211">
        <f t="shared" si="702"/>
        <v>66649.94</v>
      </c>
      <c r="L2299" s="211">
        <v>0</v>
      </c>
      <c r="M2299" s="211">
        <v>0</v>
      </c>
      <c r="N2299" s="211">
        <v>0</v>
      </c>
      <c r="O2299" s="211">
        <f>IFERROR(
  IF(LOOKUP(2,1/($R$16:$R2299&lt;&gt;""),$R$16:$R2299)="12.2026",
    VLOOKUP(LOOKUP(2,1/($B$16:$B2299&lt;&gt;""),$B$16:$B2299), [1]Лист1!$C$12:$D$1205, 2, 0),
  IF(LOOKUP(2,1/($R$16:$R2299&lt;&gt;""),$R$16:$R2299)="12.2027",
    VLOOKUP(LOOKUP(2,1/($B$16:$B2299&lt;&gt;""),$B$16:$B2299), [1]Лист1!$C$1209:$D$2016, 2, 0),
  IF(LOOKUP(2,1/($R$16:$R2299&lt;&gt;""),$R$16:$R2299)="12.2028",
    VLOOKUP(LOOKUP(2,1/($B$16:$B2299&lt;&gt;""),$B$16:$B2299), [1]Лист1!$C$2020:$D$2907, 2, 0),
  ""))), "")</f>
        <v>66649.94</v>
      </c>
      <c r="P2299" s="211">
        <f t="shared" si="703"/>
        <v>21.650486446101123</v>
      </c>
      <c r="Q2299" s="211">
        <v>9673</v>
      </c>
      <c r="R2299" s="218" t="s">
        <v>565</v>
      </c>
      <c r="S2299" s="49"/>
      <c r="T2299" s="49"/>
      <c r="U2299" s="49"/>
    </row>
    <row r="2300" spans="1:21" s="21" customFormat="1" ht="30" customHeight="1" x14ac:dyDescent="0.25">
      <c r="A2300" s="212">
        <f>IF(B2300&lt;&gt;"",MAX(A$1:A2299)+1,"")</f>
        <v>2084</v>
      </c>
      <c r="B2300" s="58" t="s">
        <v>1314</v>
      </c>
      <c r="C2300" s="210">
        <v>1955</v>
      </c>
      <c r="D2300" s="212" t="s">
        <v>1844</v>
      </c>
      <c r="E2300" s="210" t="s">
        <v>16</v>
      </c>
      <c r="F2300" s="210">
        <v>4</v>
      </c>
      <c r="G2300" s="210">
        <v>3</v>
      </c>
      <c r="H2300" s="211">
        <v>3443.15</v>
      </c>
      <c r="I2300" s="211">
        <v>369.85</v>
      </c>
      <c r="J2300" s="211">
        <v>1677.63</v>
      </c>
      <c r="K2300" s="211">
        <f t="shared" si="702"/>
        <v>70130.679999999993</v>
      </c>
      <c r="L2300" s="211">
        <v>0</v>
      </c>
      <c r="M2300" s="211">
        <v>0</v>
      </c>
      <c r="N2300" s="211">
        <v>0</v>
      </c>
      <c r="O2300" s="211">
        <f>IFERROR(
  IF(LOOKUP(2,1/($R$16:$R2300&lt;&gt;""),$R$16:$R2300)="12.2026",
    VLOOKUP(LOOKUP(2,1/($B$16:$B2300&lt;&gt;""),$B$16:$B2300), [1]Лист1!$C$12:$D$1205, 2, 0),
  IF(LOOKUP(2,1/($R$16:$R2300&lt;&gt;""),$R$16:$R2300)="12.2027",
    VLOOKUP(LOOKUP(2,1/($B$16:$B2300&lt;&gt;""),$B$16:$B2300), [1]Лист1!$C$1209:$D$2016, 2, 0),
  IF(LOOKUP(2,1/($R$16:$R2300&lt;&gt;""),$R$16:$R2300)="12.2028",
    VLOOKUP(LOOKUP(2,1/($B$16:$B2300&lt;&gt;""),$B$16:$B2300), [1]Лист1!$C$2020:$D$2907, 2, 0),
  ""))), "")</f>
        <v>70130.679999999993</v>
      </c>
      <c r="P2300" s="211">
        <f t="shared" si="703"/>
        <v>20.368174491381435</v>
      </c>
      <c r="Q2300" s="211">
        <v>9673</v>
      </c>
      <c r="R2300" s="218" t="s">
        <v>565</v>
      </c>
      <c r="S2300" s="38"/>
      <c r="T2300" s="20"/>
      <c r="U2300" s="20"/>
    </row>
    <row r="2301" spans="1:21" s="21" customFormat="1" ht="30" customHeight="1" x14ac:dyDescent="0.25">
      <c r="A2301" s="212">
        <f>IF(B2301&lt;&gt;"",MAX(A$1:A2300)+1,"")</f>
        <v>2085</v>
      </c>
      <c r="B2301" s="58" t="s">
        <v>1315</v>
      </c>
      <c r="C2301" s="210">
        <v>1960</v>
      </c>
      <c r="D2301" s="212" t="s">
        <v>1844</v>
      </c>
      <c r="E2301" s="210" t="s">
        <v>16</v>
      </c>
      <c r="F2301" s="210">
        <v>5</v>
      </c>
      <c r="G2301" s="210">
        <v>4</v>
      </c>
      <c r="H2301" s="211">
        <v>5188.5</v>
      </c>
      <c r="I2301" s="211">
        <v>114.8</v>
      </c>
      <c r="J2301" s="211">
        <v>3075.6</v>
      </c>
      <c r="K2301" s="211">
        <f t="shared" si="702"/>
        <v>77230.259999999995</v>
      </c>
      <c r="L2301" s="211">
        <v>0</v>
      </c>
      <c r="M2301" s="211">
        <v>0</v>
      </c>
      <c r="N2301" s="211">
        <v>0</v>
      </c>
      <c r="O2301" s="211">
        <f>IFERROR(
  IF(LOOKUP(2,1/($R$16:$R2301&lt;&gt;""),$R$16:$R2301)="12.2026",
    VLOOKUP(LOOKUP(2,1/($B$16:$B2301&lt;&gt;""),$B$16:$B2301), [1]Лист1!$C$12:$D$1205, 2, 0),
  IF(LOOKUP(2,1/($R$16:$R2301&lt;&gt;""),$R$16:$R2301)="12.2027",
    VLOOKUP(LOOKUP(2,1/($B$16:$B2301&lt;&gt;""),$B$16:$B2301), [1]Лист1!$C$1209:$D$2016, 2, 0),
  IF(LOOKUP(2,1/($R$16:$R2301&lt;&gt;""),$R$16:$R2301)="12.2028",
    VLOOKUP(LOOKUP(2,1/($B$16:$B2301&lt;&gt;""),$B$16:$B2301), [1]Лист1!$C$2020:$D$2907, 2, 0),
  ""))), "")</f>
        <v>77230.259999999995</v>
      </c>
      <c r="P2301" s="211">
        <f t="shared" si="703"/>
        <v>14.884891587163919</v>
      </c>
      <c r="Q2301" s="211">
        <v>9673</v>
      </c>
      <c r="R2301" s="218" t="s">
        <v>565</v>
      </c>
      <c r="S2301" s="38"/>
      <c r="T2301" s="20"/>
      <c r="U2301" s="20"/>
    </row>
    <row r="2302" spans="1:21" s="21" customFormat="1" ht="30" customHeight="1" x14ac:dyDescent="0.25">
      <c r="A2302" s="212">
        <f>IF(B2302&lt;&gt;"",MAX(A$1:A2301)+1,"")</f>
        <v>2086</v>
      </c>
      <c r="B2302" s="58" t="s">
        <v>1316</v>
      </c>
      <c r="C2302" s="210">
        <v>1960</v>
      </c>
      <c r="D2302" s="212" t="s">
        <v>1844</v>
      </c>
      <c r="E2302" s="210" t="s">
        <v>16</v>
      </c>
      <c r="F2302" s="210">
        <v>5</v>
      </c>
      <c r="G2302" s="210">
        <v>4</v>
      </c>
      <c r="H2302" s="211">
        <v>4968.43</v>
      </c>
      <c r="I2302" s="211">
        <v>68.900000000000006</v>
      </c>
      <c r="J2302" s="211">
        <v>3098.82</v>
      </c>
      <c r="K2302" s="211">
        <f t="shared" si="702"/>
        <v>82942.67</v>
      </c>
      <c r="L2302" s="211">
        <v>0</v>
      </c>
      <c r="M2302" s="211">
        <v>0</v>
      </c>
      <c r="N2302" s="211">
        <v>0</v>
      </c>
      <c r="O2302" s="211">
        <f>IFERROR(
  IF(LOOKUP(2,1/($R$16:$R2302&lt;&gt;""),$R$16:$R2302)="12.2026",
    VLOOKUP(LOOKUP(2,1/($B$16:$B2302&lt;&gt;""),$B$16:$B2302), [1]Лист1!$C$12:$D$1205, 2, 0),
  IF(LOOKUP(2,1/($R$16:$R2302&lt;&gt;""),$R$16:$R2302)="12.2027",
    VLOOKUP(LOOKUP(2,1/($B$16:$B2302&lt;&gt;""),$B$16:$B2302), [1]Лист1!$C$1209:$D$2016, 2, 0),
  IF(LOOKUP(2,1/($R$16:$R2302&lt;&gt;""),$R$16:$R2302)="12.2028",
    VLOOKUP(LOOKUP(2,1/($B$16:$B2302&lt;&gt;""),$B$16:$B2302), [1]Лист1!$C$2020:$D$2907, 2, 0),
  ""))), "")</f>
        <v>82942.67</v>
      </c>
      <c r="P2302" s="211">
        <f t="shared" si="703"/>
        <v>16.693939534219059</v>
      </c>
      <c r="Q2302" s="211">
        <v>9673</v>
      </c>
      <c r="R2302" s="218" t="s">
        <v>565</v>
      </c>
      <c r="S2302" s="38"/>
      <c r="T2302" s="20"/>
      <c r="U2302" s="20"/>
    </row>
    <row r="2303" spans="1:21" s="21" customFormat="1" ht="30" customHeight="1" x14ac:dyDescent="0.25">
      <c r="A2303" s="309">
        <f>IF(B2303&lt;&gt;"",MAX(A$1:A2302)+1,"")</f>
        <v>2087</v>
      </c>
      <c r="B2303" s="324" t="s">
        <v>1312</v>
      </c>
      <c r="C2303" s="307">
        <v>1960</v>
      </c>
      <c r="D2303" s="309" t="s">
        <v>1844</v>
      </c>
      <c r="E2303" s="307" t="s">
        <v>16</v>
      </c>
      <c r="F2303" s="307">
        <v>3</v>
      </c>
      <c r="G2303" s="307">
        <v>2</v>
      </c>
      <c r="H2303" s="311">
        <v>2410.8000000000002</v>
      </c>
      <c r="I2303" s="311">
        <v>0</v>
      </c>
      <c r="J2303" s="311">
        <v>652.70000000000005</v>
      </c>
      <c r="K2303" s="211">
        <f t="shared" si="702"/>
        <v>70284.98</v>
      </c>
      <c r="L2303" s="211">
        <v>0</v>
      </c>
      <c r="M2303" s="211">
        <v>0</v>
      </c>
      <c r="N2303" s="211">
        <v>0</v>
      </c>
      <c r="O2303" s="211">
        <f>IFERROR(
  IF(LOOKUP(2,1/($R$16:$R2303&lt;&gt;""),$R$16:$R2303)="12.2026",
    VLOOKUP(LOOKUP(2,1/($B$16:$B2303&lt;&gt;""),$B$16:$B2303), [1]Лист1!$C$12:$D$1205, 2, 0),
  IF(LOOKUP(2,1/($R$16:$R2303&lt;&gt;""),$R$16:$R2303)="12.2027",
    VLOOKUP(LOOKUP(2,1/($B$16:$B2303&lt;&gt;""),$B$16:$B2303), [1]Лист1!$C$1209:$D$2016, 2, 0),
  IF(LOOKUP(2,1/($R$16:$R2303&lt;&gt;""),$R$16:$R2303)="12.2028",
    VLOOKUP(LOOKUP(2,1/($B$16:$B2303&lt;&gt;""),$B$16:$B2303), [1]Лист1!$C$2020:$D$2907, 2, 0),
  ""))), "")</f>
        <v>70284.98</v>
      </c>
      <c r="P2303" s="211">
        <f t="shared" si="703"/>
        <v>29.154214368674296</v>
      </c>
      <c r="Q2303" s="211">
        <v>9673</v>
      </c>
      <c r="R2303" s="218" t="s">
        <v>565</v>
      </c>
      <c r="S2303" s="38"/>
      <c r="T2303" s="20"/>
      <c r="U2303" s="20"/>
    </row>
    <row r="2304" spans="1:21" s="21" customFormat="1" ht="30" customHeight="1" x14ac:dyDescent="0.25">
      <c r="A2304" s="323"/>
      <c r="B2304" s="325"/>
      <c r="C2304" s="327"/>
      <c r="D2304" s="323"/>
      <c r="E2304" s="327"/>
      <c r="F2304" s="327"/>
      <c r="G2304" s="327"/>
      <c r="H2304" s="328"/>
      <c r="I2304" s="328"/>
      <c r="J2304" s="328"/>
      <c r="K2304" s="211">
        <f t="shared" si="702"/>
        <v>6376700</v>
      </c>
      <c r="L2304" s="211">
        <v>0</v>
      </c>
      <c r="M2304" s="211">
        <v>0</v>
      </c>
      <c r="N2304" s="211">
        <v>0</v>
      </c>
      <c r="O2304" s="211">
        <f>IFERROR(
  IF(LOOKUP(2,1/($R$16:$R2304&lt;&gt;""),$R$16:$R2304)="12.2026",
    VLOOKUP(LOOKUP(2,1/($B$16:$B2304&lt;&gt;""),$B$16:$B2304), [1]Лист1!$C$12:$D$1205, 2, 0),
  IF(LOOKUP(2,1/($R$16:$R2304&lt;&gt;""),$R$16:$R2304)="12.2027",
    VLOOKUP(LOOKUP(2,1/($B$16:$B2304&lt;&gt;""),$B$16:$B2304), [1]Лист1!$C$1209:$D$2016, 2, 0),
  IF(LOOKUP(2,1/($R$16:$R2304&lt;&gt;""),$R$16:$R2304)="12.2028",
    VLOOKUP(LOOKUP(2,1/($B$16:$B2304&lt;&gt;""),$B$16:$B2304), [1]Лист1!$C$2020:$D$2907, 2, 0),
  ""))), "")</f>
        <v>6376700</v>
      </c>
      <c r="P2304" s="211">
        <f>K2304/H2303</f>
        <v>2645.055583208893</v>
      </c>
      <c r="Q2304" s="211">
        <v>9673</v>
      </c>
      <c r="R2304" s="218" t="s">
        <v>564</v>
      </c>
      <c r="S2304" s="38"/>
      <c r="T2304" s="20"/>
      <c r="U2304" s="20"/>
    </row>
    <row r="2305" spans="1:21" s="21" customFormat="1" ht="30" customHeight="1" x14ac:dyDescent="0.25">
      <c r="A2305" s="310"/>
      <c r="B2305" s="326"/>
      <c r="C2305" s="308"/>
      <c r="D2305" s="310"/>
      <c r="E2305" s="308"/>
      <c r="F2305" s="308"/>
      <c r="G2305" s="308"/>
      <c r="H2305" s="312"/>
      <c r="I2305" s="312"/>
      <c r="J2305" s="312"/>
      <c r="K2305" s="211">
        <f t="shared" ref="K2305:K2306" si="712">SUM(L2305:O2305)</f>
        <v>8584020.7999999989</v>
      </c>
      <c r="L2305" s="211">
        <v>0</v>
      </c>
      <c r="M2305" s="211">
        <v>0</v>
      </c>
      <c r="N2305" s="211">
        <v>0</v>
      </c>
      <c r="O2305" s="211">
        <f>IFERROR(
  IF(LOOKUP(2,1/($R$16:$R2305&lt;&gt;""),$R$16:$R2305)="12.2026",
    VLOOKUP(LOOKUP(2,1/($B$16:$B2305&lt;&gt;""),$B$16:$B2305), [1]Лист1!$C$12:$D$1205, 2, 0),
  IF(LOOKUP(2,1/($R$16:$R2305&lt;&gt;""),$R$16:$R2305)="12.2027",
    VLOOKUP(LOOKUP(2,1/($B$16:$B2305&lt;&gt;""),$B$16:$B2305), [1]Лист1!$C$1209:$D$2016, 2, 0),
  IF(LOOKUP(2,1/($R$16:$R2305&lt;&gt;""),$R$16:$R2305)="12.2028",
    VLOOKUP(LOOKUP(2,1/($B$16:$B2305&lt;&gt;""),$B$16:$B2305), [1]Лист1!$C$2020:$D$2907, 2, 0),
  ""))), "")</f>
        <v>8584020.7999999989</v>
      </c>
      <c r="P2305" s="211">
        <f>K2305/H2303</f>
        <v>3560.6523975443829</v>
      </c>
      <c r="Q2305" s="211">
        <v>9673</v>
      </c>
      <c r="R2305" s="218" t="s">
        <v>563</v>
      </c>
      <c r="S2305" s="38"/>
      <c r="T2305" s="20"/>
      <c r="U2305" s="20"/>
    </row>
    <row r="2306" spans="1:21" ht="30" customHeight="1" x14ac:dyDescent="0.25">
      <c r="A2306" s="212">
        <f>IF(B2306&lt;&gt;"",MAX(A$1:A2305)+1,"")</f>
        <v>2088</v>
      </c>
      <c r="B2306" s="58" t="s">
        <v>528</v>
      </c>
      <c r="C2306" s="210">
        <v>1959</v>
      </c>
      <c r="D2306" s="212" t="s">
        <v>1844</v>
      </c>
      <c r="E2306" s="210" t="s">
        <v>16</v>
      </c>
      <c r="F2306" s="210">
        <v>3</v>
      </c>
      <c r="G2306" s="210">
        <v>1</v>
      </c>
      <c r="H2306" s="211">
        <v>3299.6</v>
      </c>
      <c r="I2306" s="211">
        <v>55.8</v>
      </c>
      <c r="J2306" s="211">
        <v>933.5</v>
      </c>
      <c r="K2306" s="211">
        <f t="shared" si="712"/>
        <v>34683.620000000003</v>
      </c>
      <c r="L2306" s="211">
        <v>0</v>
      </c>
      <c r="M2306" s="211">
        <v>0</v>
      </c>
      <c r="N2306" s="211">
        <v>0</v>
      </c>
      <c r="O2306" s="211">
        <f>IFERROR(
  IF(LOOKUP(2,1/($R$16:$R2306&lt;&gt;""),$R$16:$R2306)="12.2026",
    VLOOKUP(LOOKUP(2,1/($B$16:$B2306&lt;&gt;""),$B$16:$B2306), [1]Лист1!$C$12:$D$1205, 2, 0),
  IF(LOOKUP(2,1/($R$16:$R2306&lt;&gt;""),$R$16:$R2306)="12.2027",
    VLOOKUP(LOOKUP(2,1/($B$16:$B2306&lt;&gt;""),$B$16:$B2306), [1]Лист1!$C$1209:$D$2016, 2, 0),
  IF(LOOKUP(2,1/($R$16:$R2306&lt;&gt;""),$R$16:$R2306)="12.2028",
    VLOOKUP(LOOKUP(2,1/($B$16:$B2306&lt;&gt;""),$B$16:$B2306), [1]Лист1!$C$2020:$D$2907, 2, 0),
  ""))), "")</f>
        <v>34683.620000000003</v>
      </c>
      <c r="P2306" s="211">
        <f t="shared" ref="P2306" si="713">K2306/H2306</f>
        <v>10.511461995393383</v>
      </c>
      <c r="Q2306" s="211">
        <v>9673</v>
      </c>
      <c r="R2306" s="218" t="s">
        <v>565</v>
      </c>
    </row>
    <row r="2307" spans="1:21" ht="30" customHeight="1" x14ac:dyDescent="0.25">
      <c r="A2307" s="212">
        <f>IF(B2307&lt;&gt;"",MAX(A$1:A2306)+1,"")</f>
        <v>2089</v>
      </c>
      <c r="B2307" s="223" t="s">
        <v>1317</v>
      </c>
      <c r="C2307" s="210">
        <v>1956</v>
      </c>
      <c r="D2307" s="212" t="s">
        <v>1844</v>
      </c>
      <c r="E2307" s="210" t="s">
        <v>16</v>
      </c>
      <c r="F2307" s="210">
        <v>2</v>
      </c>
      <c r="G2307" s="210">
        <v>2</v>
      </c>
      <c r="H2307" s="211">
        <v>383.9</v>
      </c>
      <c r="I2307" s="211">
        <v>105.1</v>
      </c>
      <c r="J2307" s="211">
        <v>114.8</v>
      </c>
      <c r="K2307" s="211">
        <f t="shared" si="702"/>
        <v>19527.169999999998</v>
      </c>
      <c r="L2307" s="211">
        <v>0</v>
      </c>
      <c r="M2307" s="211">
        <v>0</v>
      </c>
      <c r="N2307" s="211">
        <v>0</v>
      </c>
      <c r="O2307" s="211">
        <f>IFERROR(
  IF(LOOKUP(2,1/($R$16:$R2307&lt;&gt;""),$R$16:$R2307)="12.2026",
    VLOOKUP(LOOKUP(2,1/($B$16:$B2307&lt;&gt;""),$B$16:$B2307), [1]Лист1!$C$12:$D$1205, 2, 0),
  IF(LOOKUP(2,1/($R$16:$R2307&lt;&gt;""),$R$16:$R2307)="12.2027",
    VLOOKUP(LOOKUP(2,1/($B$16:$B2307&lt;&gt;""),$B$16:$B2307), [1]Лист1!$C$1209:$D$2016, 2, 0),
  IF(LOOKUP(2,1/($R$16:$R2307&lt;&gt;""),$R$16:$R2307)="12.2028",
    VLOOKUP(LOOKUP(2,1/($B$16:$B2307&lt;&gt;""),$B$16:$B2307), [1]Лист1!$C$2020:$D$2907, 2, 0),
  ""))), "")</f>
        <v>19527.169999999998</v>
      </c>
      <c r="P2307" s="211">
        <f t="shared" si="703"/>
        <v>50.865251367543628</v>
      </c>
      <c r="Q2307" s="211">
        <v>9673</v>
      </c>
      <c r="R2307" s="218" t="s">
        <v>565</v>
      </c>
    </row>
    <row r="2308" spans="1:21" ht="30" customHeight="1" x14ac:dyDescent="0.25">
      <c r="A2308" s="212">
        <f>IF(B2308&lt;&gt;"",MAX(A$1:A2307)+1,"")</f>
        <v>2090</v>
      </c>
      <c r="B2308" s="223" t="s">
        <v>1318</v>
      </c>
      <c r="C2308" s="210">
        <v>1957</v>
      </c>
      <c r="D2308" s="212" t="s">
        <v>1844</v>
      </c>
      <c r="E2308" s="210" t="s">
        <v>16</v>
      </c>
      <c r="F2308" s="212">
        <v>2</v>
      </c>
      <c r="G2308" s="212">
        <v>2</v>
      </c>
      <c r="H2308" s="211">
        <v>733.1</v>
      </c>
      <c r="I2308" s="211">
        <v>0</v>
      </c>
      <c r="J2308" s="211">
        <v>393.3</v>
      </c>
      <c r="K2308" s="211">
        <f t="shared" si="702"/>
        <v>19747.61</v>
      </c>
      <c r="L2308" s="211">
        <v>0</v>
      </c>
      <c r="M2308" s="211">
        <v>0</v>
      </c>
      <c r="N2308" s="211">
        <v>0</v>
      </c>
      <c r="O2308" s="211">
        <f>IFERROR(
  IF(LOOKUP(2,1/($R$16:$R2308&lt;&gt;""),$R$16:$R2308)="12.2026",
    VLOOKUP(LOOKUP(2,1/($B$16:$B2308&lt;&gt;""),$B$16:$B2308), [1]Лист1!$C$12:$D$1205, 2, 0),
  IF(LOOKUP(2,1/($R$16:$R2308&lt;&gt;""),$R$16:$R2308)="12.2027",
    VLOOKUP(LOOKUP(2,1/($B$16:$B2308&lt;&gt;""),$B$16:$B2308), [1]Лист1!$C$1209:$D$2016, 2, 0),
  IF(LOOKUP(2,1/($R$16:$R2308&lt;&gt;""),$R$16:$R2308)="12.2028",
    VLOOKUP(LOOKUP(2,1/($B$16:$B2308&lt;&gt;""),$B$16:$B2308), [1]Лист1!$C$2020:$D$2907, 2, 0),
  ""))), "")</f>
        <v>19747.61</v>
      </c>
      <c r="P2308" s="211">
        <f t="shared" si="703"/>
        <v>26.937129995907789</v>
      </c>
      <c r="Q2308" s="211">
        <v>9673</v>
      </c>
      <c r="R2308" s="218" t="s">
        <v>565</v>
      </c>
      <c r="S2308" s="48"/>
    </row>
    <row r="2309" spans="1:21" ht="30" customHeight="1" x14ac:dyDescent="0.25">
      <c r="A2309" s="212">
        <f>IF(B2309&lt;&gt;"",MAX(A$1:A2308)+1,"")</f>
        <v>2091</v>
      </c>
      <c r="B2309" s="223" t="s">
        <v>1922</v>
      </c>
      <c r="C2309" s="210">
        <v>1983</v>
      </c>
      <c r="D2309" s="212" t="s">
        <v>1844</v>
      </c>
      <c r="E2309" s="210" t="s">
        <v>16</v>
      </c>
      <c r="F2309" s="210">
        <v>9</v>
      </c>
      <c r="G2309" s="210">
        <v>2</v>
      </c>
      <c r="H2309" s="211">
        <v>5859.2</v>
      </c>
      <c r="I2309" s="211">
        <v>399.1</v>
      </c>
      <c r="J2309" s="211">
        <v>4044.68</v>
      </c>
      <c r="K2309" s="211">
        <f t="shared" ref="K2309:K2311" si="714">SUM(L2309:O2309)</f>
        <v>7250042.0700000003</v>
      </c>
      <c r="L2309" s="211">
        <v>0</v>
      </c>
      <c r="M2309" s="211">
        <v>0</v>
      </c>
      <c r="N2309" s="211">
        <v>0</v>
      </c>
      <c r="O2309" s="211">
        <f>IFERROR(
  IF(LOOKUP(2,1/($R$16:$R2309&lt;&gt;""),$R$16:$R2309)="12.2026",
    VLOOKUP(LOOKUP(2,1/($B$16:$B2309&lt;&gt;""),$B$16:$B2309), [1]Лист1!$C$12:$D$1205, 2, 0),
  IF(LOOKUP(2,1/($R$16:$R2309&lt;&gt;""),$R$16:$R2309)="12.2027",
    VLOOKUP(LOOKUP(2,1/($B$16:$B2309&lt;&gt;""),$B$16:$B2309), [1]Лист1!$C$1209:$D$2016, 2, 0),
  IF(LOOKUP(2,1/($R$16:$R2309&lt;&gt;""),$R$16:$R2309)="12.2028",
    VLOOKUP(LOOKUP(2,1/($B$16:$B2309&lt;&gt;""),$B$16:$B2309), [1]Лист1!$C$2020:$D$2907, 2, 0),
  ""))), "")</f>
        <v>7250042.0700000003</v>
      </c>
      <c r="P2309" s="211">
        <f t="shared" ref="P2309:P2310" si="715">K2309/H2309</f>
        <v>1237.3774696204262</v>
      </c>
      <c r="Q2309" s="211">
        <v>9673</v>
      </c>
      <c r="R2309" s="218" t="s">
        <v>565</v>
      </c>
      <c r="S2309" s="49"/>
      <c r="T2309" s="49"/>
      <c r="U2309" s="49"/>
    </row>
    <row r="2310" spans="1:21" s="21" customFormat="1" ht="30" customHeight="1" x14ac:dyDescent="0.25">
      <c r="A2310" s="309">
        <f>IF(B2310&lt;&gt;"",MAX(A$1:A2309)+1,"")</f>
        <v>2092</v>
      </c>
      <c r="B2310" s="317" t="s">
        <v>1324</v>
      </c>
      <c r="C2310" s="307">
        <v>1957</v>
      </c>
      <c r="D2310" s="309" t="s">
        <v>1844</v>
      </c>
      <c r="E2310" s="307" t="s">
        <v>16</v>
      </c>
      <c r="F2310" s="307">
        <v>3</v>
      </c>
      <c r="G2310" s="307">
        <v>2</v>
      </c>
      <c r="H2310" s="311">
        <v>1698.8</v>
      </c>
      <c r="I2310" s="311">
        <v>175.1</v>
      </c>
      <c r="J2310" s="311">
        <v>530.16999999999996</v>
      </c>
      <c r="K2310" s="211">
        <f t="shared" si="714"/>
        <v>38767.199999999997</v>
      </c>
      <c r="L2310" s="211">
        <v>0</v>
      </c>
      <c r="M2310" s="211">
        <v>0</v>
      </c>
      <c r="N2310" s="211">
        <v>0</v>
      </c>
      <c r="O2310" s="211">
        <f>IFERROR(
  IF(LOOKUP(2,1/($R$16:$R2310&lt;&gt;""),$R$16:$R2310)="12.2026",
    VLOOKUP(LOOKUP(2,1/($B$16:$B2310&lt;&gt;""),$B$16:$B2310), [1]Лист1!$C$12:$D$1205, 2, 0),
  IF(LOOKUP(2,1/($R$16:$R2310&lt;&gt;""),$R$16:$R2310)="12.2027",
    VLOOKUP(LOOKUP(2,1/($B$16:$B2310&lt;&gt;""),$B$16:$B2310), [1]Лист1!$C$1209:$D$2016, 2, 0),
  IF(LOOKUP(2,1/($R$16:$R2310&lt;&gt;""),$R$16:$R2310)="12.2028",
    VLOOKUP(LOOKUP(2,1/($B$16:$B2310&lt;&gt;""),$B$16:$B2310), [1]Лист1!$C$2020:$D$2907, 2, 0),
  ""))), "")</f>
        <v>38767.199999999997</v>
      </c>
      <c r="P2310" s="211">
        <f t="shared" si="715"/>
        <v>22.820343772074406</v>
      </c>
      <c r="Q2310" s="211">
        <v>9673</v>
      </c>
      <c r="R2310" s="218" t="s">
        <v>565</v>
      </c>
      <c r="S2310" s="38"/>
      <c r="T2310" s="20"/>
      <c r="U2310" s="20"/>
    </row>
    <row r="2311" spans="1:21" s="21" customFormat="1" ht="30" customHeight="1" x14ac:dyDescent="0.25">
      <c r="A2311" s="310"/>
      <c r="B2311" s="318"/>
      <c r="C2311" s="308"/>
      <c r="D2311" s="310"/>
      <c r="E2311" s="308"/>
      <c r="F2311" s="308"/>
      <c r="G2311" s="308"/>
      <c r="H2311" s="312"/>
      <c r="I2311" s="312"/>
      <c r="J2311" s="312"/>
      <c r="K2311" s="211">
        <f t="shared" si="714"/>
        <v>4126100</v>
      </c>
      <c r="L2311" s="211">
        <v>0</v>
      </c>
      <c r="M2311" s="211">
        <v>0</v>
      </c>
      <c r="N2311" s="211">
        <v>0</v>
      </c>
      <c r="O2311" s="211">
        <f>IFERROR(
  IF(LOOKUP(2,1/($R$16:$R2311&lt;&gt;""),$R$16:$R2311)="12.2026",
    VLOOKUP(LOOKUP(2,1/($B$16:$B2311&lt;&gt;""),$B$16:$B2311), [1]Лист1!$C$12:$D$1205, 2, 0),
  IF(LOOKUP(2,1/($R$16:$R2311&lt;&gt;""),$R$16:$R2311)="12.2027",
    VLOOKUP(LOOKUP(2,1/($B$16:$B2311&lt;&gt;""),$B$16:$B2311), [1]Лист1!$C$1209:$D$2016, 2, 0),
  IF(LOOKUP(2,1/($R$16:$R2311&lt;&gt;""),$R$16:$R2311)="12.2028",
    VLOOKUP(LOOKUP(2,1/($B$16:$B2311&lt;&gt;""),$B$16:$B2311), [1]Лист1!$C$2020:$D$2907, 2, 0),
  ""))), "")</f>
        <v>4126100</v>
      </c>
      <c r="P2311" s="211">
        <f>K2311/H2310</f>
        <v>2428.8321167883214</v>
      </c>
      <c r="Q2311" s="211">
        <v>9673</v>
      </c>
      <c r="R2311" s="218" t="s">
        <v>564</v>
      </c>
      <c r="S2311" s="38"/>
      <c r="T2311" s="20"/>
      <c r="U2311" s="20"/>
    </row>
    <row r="2312" spans="1:21" ht="30" customHeight="1" x14ac:dyDescent="0.25">
      <c r="A2312" s="212">
        <f>IF(B2312&lt;&gt;"",MAX(A$1:A2311)+1,"")</f>
        <v>2093</v>
      </c>
      <c r="B2312" s="223" t="s">
        <v>1920</v>
      </c>
      <c r="C2312" s="210">
        <v>1986</v>
      </c>
      <c r="D2312" s="212" t="s">
        <v>1844</v>
      </c>
      <c r="E2312" s="210" t="s">
        <v>16</v>
      </c>
      <c r="F2312" s="210">
        <v>9</v>
      </c>
      <c r="G2312" s="210">
        <v>2</v>
      </c>
      <c r="H2312" s="211">
        <v>5869.42</v>
      </c>
      <c r="I2312" s="211">
        <v>0</v>
      </c>
      <c r="J2312" s="211">
        <v>4074.1</v>
      </c>
      <c r="K2312" s="211">
        <f t="shared" si="702"/>
        <v>7250868.2400000002</v>
      </c>
      <c r="L2312" s="211">
        <v>0</v>
      </c>
      <c r="M2312" s="211">
        <v>0</v>
      </c>
      <c r="N2312" s="211">
        <v>0</v>
      </c>
      <c r="O2312" s="211">
        <f>IFERROR(
  IF(LOOKUP(2,1/($R$16:$R2312&lt;&gt;""),$R$16:$R2312)="12.2026",
    VLOOKUP(LOOKUP(2,1/($B$16:$B2312&lt;&gt;""),$B$16:$B2312), [1]Лист1!$C$12:$D$1205, 2, 0),
  IF(LOOKUP(2,1/($R$16:$R2312&lt;&gt;""),$R$16:$R2312)="12.2027",
    VLOOKUP(LOOKUP(2,1/($B$16:$B2312&lt;&gt;""),$B$16:$B2312), [1]Лист1!$C$1209:$D$2016, 2, 0),
  IF(LOOKUP(2,1/($R$16:$R2312&lt;&gt;""),$R$16:$R2312)="12.2028",
    VLOOKUP(LOOKUP(2,1/($B$16:$B2312&lt;&gt;""),$B$16:$B2312), [1]Лист1!$C$2020:$D$2907, 2, 0),
  ""))), "")</f>
        <v>7250868.2400000002</v>
      </c>
      <c r="P2312" s="211">
        <f t="shared" si="703"/>
        <v>1235.3636713678695</v>
      </c>
      <c r="Q2312" s="211">
        <v>9673</v>
      </c>
      <c r="R2312" s="218" t="s">
        <v>565</v>
      </c>
      <c r="S2312" s="49"/>
      <c r="T2312" s="49"/>
      <c r="U2312" s="49"/>
    </row>
    <row r="2313" spans="1:21" s="21" customFormat="1" ht="30" customHeight="1" x14ac:dyDescent="0.25">
      <c r="A2313" s="212">
        <f>IF(B2313&lt;&gt;"",MAX(A$1:A2312)+1,"")</f>
        <v>2094</v>
      </c>
      <c r="B2313" s="223" t="s">
        <v>1623</v>
      </c>
      <c r="C2313" s="210">
        <v>1972</v>
      </c>
      <c r="D2313" s="212" t="s">
        <v>1844</v>
      </c>
      <c r="E2313" s="210" t="s">
        <v>18</v>
      </c>
      <c r="F2313" s="210">
        <v>5</v>
      </c>
      <c r="G2313" s="210">
        <v>3</v>
      </c>
      <c r="H2313" s="211">
        <v>3713.54</v>
      </c>
      <c r="I2313" s="211">
        <v>0</v>
      </c>
      <c r="J2313" s="211">
        <v>1854.3</v>
      </c>
      <c r="K2313" s="211">
        <f t="shared" si="702"/>
        <v>25207156.300000001</v>
      </c>
      <c r="L2313" s="211">
        <v>0</v>
      </c>
      <c r="M2313" s="211">
        <v>0</v>
      </c>
      <c r="N2313" s="211">
        <v>0</v>
      </c>
      <c r="O2313" s="211">
        <f>IFERROR(
  IF(LOOKUP(2,1/($R$16:$R2313&lt;&gt;""),$R$16:$R2313)="12.2026",
    VLOOKUP(LOOKUP(2,1/($B$16:$B2313&lt;&gt;""),$B$16:$B2313), [1]Лист1!$C$12:$D$1205, 2, 0),
  IF(LOOKUP(2,1/($R$16:$R2313&lt;&gt;""),$R$16:$R2313)="12.2027",
    VLOOKUP(LOOKUP(2,1/($B$16:$B2313&lt;&gt;""),$B$16:$B2313), [1]Лист1!$C$1209:$D$2016, 2, 0),
  IF(LOOKUP(2,1/($R$16:$R2313&lt;&gt;""),$R$16:$R2313)="12.2028",
    VLOOKUP(LOOKUP(2,1/($B$16:$B2313&lt;&gt;""),$B$16:$B2313), [1]Лист1!$C$2020:$D$2907, 2, 0),
  ""))), "")</f>
        <v>25207156.300000001</v>
      </c>
      <c r="P2313" s="211">
        <f t="shared" si="703"/>
        <v>6787.9048832111685</v>
      </c>
      <c r="Q2313" s="211">
        <v>9673</v>
      </c>
      <c r="R2313" s="218" t="s">
        <v>563</v>
      </c>
      <c r="S2313" s="38"/>
      <c r="T2313" s="20"/>
      <c r="U2313" s="20"/>
    </row>
    <row r="2314" spans="1:21" ht="30" customHeight="1" x14ac:dyDescent="0.25">
      <c r="A2314" s="212">
        <f>IF(B2314&lt;&gt;"",MAX(A$1:A2313)+1,"")</f>
        <v>2095</v>
      </c>
      <c r="B2314" s="223" t="s">
        <v>1921</v>
      </c>
      <c r="C2314" s="210">
        <v>1990</v>
      </c>
      <c r="D2314" s="212" t="s">
        <v>1844</v>
      </c>
      <c r="E2314" s="210" t="s">
        <v>16</v>
      </c>
      <c r="F2314" s="210">
        <v>9</v>
      </c>
      <c r="G2314" s="210">
        <v>1</v>
      </c>
      <c r="H2314" s="211">
        <v>6710.25</v>
      </c>
      <c r="I2314" s="211">
        <v>660</v>
      </c>
      <c r="J2314" s="211">
        <v>4636.45</v>
      </c>
      <c r="K2314" s="211">
        <f t="shared" si="702"/>
        <v>3752530.4400000004</v>
      </c>
      <c r="L2314" s="211">
        <v>0</v>
      </c>
      <c r="M2314" s="211">
        <v>0</v>
      </c>
      <c r="N2314" s="211">
        <v>0</v>
      </c>
      <c r="O2314" s="211">
        <f>IFERROR(
  IF(LOOKUP(2,1/($R$16:$R2314&lt;&gt;""),$R$16:$R2314)="12.2026",
    VLOOKUP(LOOKUP(2,1/($B$16:$B2314&lt;&gt;""),$B$16:$B2314), [1]Лист1!$C$12:$D$1205, 2, 0),
  IF(LOOKUP(2,1/($R$16:$R2314&lt;&gt;""),$R$16:$R2314)="12.2027",
    VLOOKUP(LOOKUP(2,1/($B$16:$B2314&lt;&gt;""),$B$16:$B2314), [1]Лист1!$C$1209:$D$2016, 2, 0),
  IF(LOOKUP(2,1/($R$16:$R2314&lt;&gt;""),$R$16:$R2314)="12.2028",
    VLOOKUP(LOOKUP(2,1/($B$16:$B2314&lt;&gt;""),$B$16:$B2314), [1]Лист1!$C$2020:$D$2907, 2, 0),
  ""))), "")</f>
        <v>3752530.4400000004</v>
      </c>
      <c r="P2314" s="211">
        <f t="shared" si="703"/>
        <v>559.22364144405947</v>
      </c>
      <c r="Q2314" s="211">
        <v>9673</v>
      </c>
      <c r="R2314" s="218" t="s">
        <v>565</v>
      </c>
      <c r="S2314" s="49"/>
      <c r="T2314" s="49"/>
      <c r="U2314" s="49"/>
    </row>
    <row r="2315" spans="1:21" ht="30" customHeight="1" x14ac:dyDescent="0.25">
      <c r="A2315" s="212">
        <f>IF(B2315&lt;&gt;"",MAX(A$1:A2314)+1,"")</f>
        <v>2096</v>
      </c>
      <c r="B2315" s="223" t="s">
        <v>1319</v>
      </c>
      <c r="C2315" s="210">
        <v>1958</v>
      </c>
      <c r="D2315" s="212" t="s">
        <v>1844</v>
      </c>
      <c r="E2315" s="210" t="s">
        <v>16</v>
      </c>
      <c r="F2315" s="210">
        <v>2</v>
      </c>
      <c r="G2315" s="210">
        <v>1</v>
      </c>
      <c r="H2315" s="211">
        <v>498.05</v>
      </c>
      <c r="I2315" s="211">
        <v>0</v>
      </c>
      <c r="J2315" s="211">
        <v>278.3</v>
      </c>
      <c r="K2315" s="211">
        <f t="shared" si="702"/>
        <v>13444.24</v>
      </c>
      <c r="L2315" s="211">
        <v>0</v>
      </c>
      <c r="M2315" s="211">
        <v>0</v>
      </c>
      <c r="N2315" s="211">
        <v>0</v>
      </c>
      <c r="O2315" s="211">
        <f>IFERROR(
  IF(LOOKUP(2,1/($R$16:$R2315&lt;&gt;""),$R$16:$R2315)="12.2026",
    VLOOKUP(LOOKUP(2,1/($B$16:$B2315&lt;&gt;""),$B$16:$B2315), [1]Лист1!$C$12:$D$1205, 2, 0),
  IF(LOOKUP(2,1/($R$16:$R2315&lt;&gt;""),$R$16:$R2315)="12.2027",
    VLOOKUP(LOOKUP(2,1/($B$16:$B2315&lt;&gt;""),$B$16:$B2315), [1]Лист1!$C$1209:$D$2016, 2, 0),
  IF(LOOKUP(2,1/($R$16:$R2315&lt;&gt;""),$R$16:$R2315)="12.2028",
    VLOOKUP(LOOKUP(2,1/($B$16:$B2315&lt;&gt;""),$B$16:$B2315), [1]Лист1!$C$2020:$D$2907, 2, 0),
  ""))), "")</f>
        <v>13444.24</v>
      </c>
      <c r="P2315" s="211">
        <f t="shared" si="703"/>
        <v>26.993755647023391</v>
      </c>
      <c r="Q2315" s="211">
        <v>9673</v>
      </c>
      <c r="R2315" s="218" t="s">
        <v>565</v>
      </c>
    </row>
    <row r="2316" spans="1:21" ht="30" customHeight="1" x14ac:dyDescent="0.25">
      <c r="A2316" s="212">
        <f>IF(B2316&lt;&gt;"",MAX(A$1:A2315)+1,"")</f>
        <v>2097</v>
      </c>
      <c r="B2316" s="223" t="s">
        <v>1320</v>
      </c>
      <c r="C2316" s="210">
        <v>1959</v>
      </c>
      <c r="D2316" s="212" t="s">
        <v>1844</v>
      </c>
      <c r="E2316" s="210" t="s">
        <v>16</v>
      </c>
      <c r="F2316" s="210">
        <v>2</v>
      </c>
      <c r="G2316" s="210">
        <v>1</v>
      </c>
      <c r="H2316" s="211">
        <v>501.2</v>
      </c>
      <c r="I2316" s="211">
        <v>0</v>
      </c>
      <c r="J2316" s="211">
        <v>279</v>
      </c>
      <c r="K2316" s="211">
        <f t="shared" si="702"/>
        <v>13433.17</v>
      </c>
      <c r="L2316" s="211">
        <v>0</v>
      </c>
      <c r="M2316" s="211">
        <v>0</v>
      </c>
      <c r="N2316" s="211">
        <v>0</v>
      </c>
      <c r="O2316" s="211">
        <f>IFERROR(
  IF(LOOKUP(2,1/($R$16:$R2316&lt;&gt;""),$R$16:$R2316)="12.2026",
    VLOOKUP(LOOKUP(2,1/($B$16:$B2316&lt;&gt;""),$B$16:$B2316), [1]Лист1!$C$12:$D$1205, 2, 0),
  IF(LOOKUP(2,1/($R$16:$R2316&lt;&gt;""),$R$16:$R2316)="12.2027",
    VLOOKUP(LOOKUP(2,1/($B$16:$B2316&lt;&gt;""),$B$16:$B2316), [1]Лист1!$C$1209:$D$2016, 2, 0),
  IF(LOOKUP(2,1/($R$16:$R2316&lt;&gt;""),$R$16:$R2316)="12.2028",
    VLOOKUP(LOOKUP(2,1/($B$16:$B2316&lt;&gt;""),$B$16:$B2316), [1]Лист1!$C$2020:$D$2907, 2, 0),
  ""))), "")</f>
        <v>13433.17</v>
      </c>
      <c r="P2316" s="211">
        <f t="shared" si="703"/>
        <v>26.802015163607344</v>
      </c>
      <c r="Q2316" s="211">
        <v>9673</v>
      </c>
      <c r="R2316" s="218" t="s">
        <v>565</v>
      </c>
      <c r="S2316" s="49"/>
      <c r="T2316" s="49"/>
      <c r="U2316" s="49"/>
    </row>
    <row r="2317" spans="1:21" ht="30" customHeight="1" x14ac:dyDescent="0.25">
      <c r="A2317" s="212">
        <f>IF(B2317&lt;&gt;"",MAX(A$1:A2316)+1,"")</f>
        <v>2098</v>
      </c>
      <c r="B2317" s="223" t="s">
        <v>1321</v>
      </c>
      <c r="C2317" s="210">
        <v>1956</v>
      </c>
      <c r="D2317" s="212" t="s">
        <v>1844</v>
      </c>
      <c r="E2317" s="210" t="s">
        <v>16</v>
      </c>
      <c r="F2317" s="210">
        <v>2</v>
      </c>
      <c r="G2317" s="210">
        <v>2</v>
      </c>
      <c r="H2317" s="211">
        <v>1177.93</v>
      </c>
      <c r="I2317" s="211">
        <v>0</v>
      </c>
      <c r="J2317" s="211">
        <v>620.42999999999995</v>
      </c>
      <c r="K2317" s="211">
        <f t="shared" si="702"/>
        <v>34536.25</v>
      </c>
      <c r="L2317" s="211">
        <v>0</v>
      </c>
      <c r="M2317" s="211">
        <v>0</v>
      </c>
      <c r="N2317" s="211">
        <v>0</v>
      </c>
      <c r="O2317" s="211">
        <f>IFERROR(
  IF(LOOKUP(2,1/($R$16:$R2317&lt;&gt;""),$R$16:$R2317)="12.2026",
    VLOOKUP(LOOKUP(2,1/($B$16:$B2317&lt;&gt;""),$B$16:$B2317), [1]Лист1!$C$12:$D$1205, 2, 0),
  IF(LOOKUP(2,1/($R$16:$R2317&lt;&gt;""),$R$16:$R2317)="12.2027",
    VLOOKUP(LOOKUP(2,1/($B$16:$B2317&lt;&gt;""),$B$16:$B2317), [1]Лист1!$C$1209:$D$2016, 2, 0),
  IF(LOOKUP(2,1/($R$16:$R2317&lt;&gt;""),$R$16:$R2317)="12.2028",
    VLOOKUP(LOOKUP(2,1/($B$16:$B2317&lt;&gt;""),$B$16:$B2317), [1]Лист1!$C$2020:$D$2907, 2, 0),
  ""))), "")</f>
        <v>34536.25</v>
      </c>
      <c r="P2317" s="211">
        <f t="shared" si="703"/>
        <v>29.319441732530795</v>
      </c>
      <c r="Q2317" s="211">
        <v>9673</v>
      </c>
      <c r="R2317" s="218" t="s">
        <v>565</v>
      </c>
      <c r="S2317" s="49"/>
      <c r="T2317" s="49"/>
      <c r="U2317" s="49"/>
    </row>
    <row r="2318" spans="1:21" s="21" customFormat="1" ht="30" customHeight="1" x14ac:dyDescent="0.25">
      <c r="A2318" s="212">
        <f>IF(B2318&lt;&gt;"",MAX(A$1:A2317)+1,"")</f>
        <v>2099</v>
      </c>
      <c r="B2318" s="223" t="s">
        <v>339</v>
      </c>
      <c r="C2318" s="210">
        <v>1964</v>
      </c>
      <c r="D2318" s="212" t="s">
        <v>1844</v>
      </c>
      <c r="E2318" s="210" t="s">
        <v>16</v>
      </c>
      <c r="F2318" s="210">
        <v>2</v>
      </c>
      <c r="G2318" s="210">
        <v>2</v>
      </c>
      <c r="H2318" s="211">
        <v>756.7</v>
      </c>
      <c r="I2318" s="211">
        <v>0</v>
      </c>
      <c r="J2318" s="211">
        <v>403.3</v>
      </c>
      <c r="K2318" s="211">
        <f t="shared" si="702"/>
        <v>3375696.5000000005</v>
      </c>
      <c r="L2318" s="211">
        <v>0</v>
      </c>
      <c r="M2318" s="211">
        <v>0</v>
      </c>
      <c r="N2318" s="211">
        <v>0</v>
      </c>
      <c r="O2318" s="211">
        <f>IFERROR(
  IF(LOOKUP(2,1/($R$16:$R2318&lt;&gt;""),$R$16:$R2318)="12.2026",
    VLOOKUP(LOOKUP(2,1/($B$16:$B2318&lt;&gt;""),$B$16:$B2318), [1]Лист1!$C$12:$D$1205, 2, 0),
  IF(LOOKUP(2,1/($R$16:$R2318&lt;&gt;""),$R$16:$R2318)="12.2027",
    VLOOKUP(LOOKUP(2,1/($B$16:$B2318&lt;&gt;""),$B$16:$B2318), [1]Лист1!$C$1209:$D$2016, 2, 0),
  IF(LOOKUP(2,1/($R$16:$R2318&lt;&gt;""),$R$16:$R2318)="12.2028",
    VLOOKUP(LOOKUP(2,1/($B$16:$B2318&lt;&gt;""),$B$16:$B2318), [1]Лист1!$C$2020:$D$2907, 2, 0),
  ""))), "")</f>
        <v>3375696.5000000005</v>
      </c>
      <c r="P2318" s="211">
        <f t="shared" si="703"/>
        <v>4461.0763843002514</v>
      </c>
      <c r="Q2318" s="211">
        <v>9673</v>
      </c>
      <c r="R2318" s="218" t="s">
        <v>564</v>
      </c>
      <c r="S2318" s="38"/>
      <c r="T2318" s="20"/>
      <c r="U2318" s="20"/>
    </row>
    <row r="2319" spans="1:21" s="21" customFormat="1" ht="30" customHeight="1" x14ac:dyDescent="0.25">
      <c r="A2319" s="212">
        <f>IF(B2319&lt;&gt;"",MAX(A$1:A2318)+1,"")</f>
        <v>2100</v>
      </c>
      <c r="B2319" s="223" t="s">
        <v>1624</v>
      </c>
      <c r="C2319" s="210">
        <v>1969</v>
      </c>
      <c r="D2319" s="212" t="s">
        <v>1844</v>
      </c>
      <c r="E2319" s="210" t="s">
        <v>16</v>
      </c>
      <c r="F2319" s="210">
        <v>5</v>
      </c>
      <c r="G2319" s="210">
        <v>6</v>
      </c>
      <c r="H2319" s="211">
        <v>6417</v>
      </c>
      <c r="I2319" s="211">
        <v>2157.4</v>
      </c>
      <c r="J2319" s="211">
        <v>3843.6</v>
      </c>
      <c r="K2319" s="211">
        <f t="shared" si="702"/>
        <v>47114575</v>
      </c>
      <c r="L2319" s="211">
        <v>0</v>
      </c>
      <c r="M2319" s="211">
        <v>0</v>
      </c>
      <c r="N2319" s="211">
        <v>0</v>
      </c>
      <c r="O2319" s="211">
        <f>IFERROR(
  IF(LOOKUP(2,1/($R$16:$R2319&lt;&gt;""),$R$16:$R2319)="12.2026",
    VLOOKUP(LOOKUP(2,1/($B$16:$B2319&lt;&gt;""),$B$16:$B2319), [1]Лист1!$C$12:$D$1205, 2, 0),
  IF(LOOKUP(2,1/($R$16:$R2319&lt;&gt;""),$R$16:$R2319)="12.2027",
    VLOOKUP(LOOKUP(2,1/($B$16:$B2319&lt;&gt;""),$B$16:$B2319), [1]Лист1!$C$1209:$D$2016, 2, 0),
  IF(LOOKUP(2,1/($R$16:$R2319&lt;&gt;""),$R$16:$R2319)="12.2028",
    VLOOKUP(LOOKUP(2,1/($B$16:$B2319&lt;&gt;""),$B$16:$B2319), [1]Лист1!$C$2020:$D$2907, 2, 0),
  ""))), "")</f>
        <v>47114575</v>
      </c>
      <c r="P2319" s="211">
        <f t="shared" si="703"/>
        <v>7342.1497584541066</v>
      </c>
      <c r="Q2319" s="211">
        <v>9673</v>
      </c>
      <c r="R2319" s="218" t="s">
        <v>563</v>
      </c>
      <c r="S2319" s="38"/>
      <c r="T2319" s="20"/>
      <c r="U2319" s="20"/>
    </row>
    <row r="2320" spans="1:21" s="21" customFormat="1" ht="30" customHeight="1" x14ac:dyDescent="0.25">
      <c r="A2320" s="212">
        <f>IF(B2320&lt;&gt;"",MAX(A$1:A2319)+1,"")</f>
        <v>2101</v>
      </c>
      <c r="B2320" s="223" t="s">
        <v>1322</v>
      </c>
      <c r="C2320" s="210">
        <v>1936</v>
      </c>
      <c r="D2320" s="212" t="s">
        <v>1844</v>
      </c>
      <c r="E2320" s="210" t="s">
        <v>16</v>
      </c>
      <c r="F2320" s="210">
        <v>2</v>
      </c>
      <c r="G2320" s="210">
        <v>1</v>
      </c>
      <c r="H2320" s="211">
        <v>632.96</v>
      </c>
      <c r="I2320" s="211">
        <v>0</v>
      </c>
      <c r="J2320" s="211">
        <v>499.9</v>
      </c>
      <c r="K2320" s="211">
        <f t="shared" si="702"/>
        <v>15662.46</v>
      </c>
      <c r="L2320" s="211">
        <v>0</v>
      </c>
      <c r="M2320" s="211">
        <v>0</v>
      </c>
      <c r="N2320" s="211">
        <v>0</v>
      </c>
      <c r="O2320" s="211">
        <f>IFERROR(
  IF(LOOKUP(2,1/($R$16:$R2320&lt;&gt;""),$R$16:$R2320)="12.2026",
    VLOOKUP(LOOKUP(2,1/($B$16:$B2320&lt;&gt;""),$B$16:$B2320), [1]Лист1!$C$12:$D$1205, 2, 0),
  IF(LOOKUP(2,1/($R$16:$R2320&lt;&gt;""),$R$16:$R2320)="12.2027",
    VLOOKUP(LOOKUP(2,1/($B$16:$B2320&lt;&gt;""),$B$16:$B2320), [1]Лист1!$C$1209:$D$2016, 2, 0),
  IF(LOOKUP(2,1/($R$16:$R2320&lt;&gt;""),$R$16:$R2320)="12.2028",
    VLOOKUP(LOOKUP(2,1/($B$16:$B2320&lt;&gt;""),$B$16:$B2320), [1]Лист1!$C$2020:$D$2907, 2, 0),
  ""))), "")</f>
        <v>15662.46</v>
      </c>
      <c r="P2320" s="211">
        <f t="shared" si="703"/>
        <v>24.744786400404447</v>
      </c>
      <c r="Q2320" s="211">
        <v>9673</v>
      </c>
      <c r="R2320" s="218" t="s">
        <v>565</v>
      </c>
      <c r="S2320" s="38"/>
      <c r="T2320" s="20"/>
      <c r="U2320" s="20"/>
    </row>
    <row r="2321" spans="1:21" s="21" customFormat="1" ht="30" customHeight="1" x14ac:dyDescent="0.25">
      <c r="A2321" s="212">
        <f>IF(B2321&lt;&gt;"",MAX(A$1:A2320)+1,"")</f>
        <v>2102</v>
      </c>
      <c r="B2321" s="223" t="s">
        <v>1323</v>
      </c>
      <c r="C2321" s="210">
        <v>1959</v>
      </c>
      <c r="D2321" s="212" t="s">
        <v>1844</v>
      </c>
      <c r="E2321" s="210" t="s">
        <v>16</v>
      </c>
      <c r="F2321" s="210">
        <v>2</v>
      </c>
      <c r="G2321" s="210">
        <v>2</v>
      </c>
      <c r="H2321" s="211">
        <v>932.72</v>
      </c>
      <c r="I2321" s="211">
        <v>0</v>
      </c>
      <c r="J2321" s="211">
        <v>849.82</v>
      </c>
      <c r="K2321" s="211">
        <f t="shared" si="702"/>
        <v>44553.25</v>
      </c>
      <c r="L2321" s="211">
        <v>0</v>
      </c>
      <c r="M2321" s="211">
        <v>0</v>
      </c>
      <c r="N2321" s="211">
        <v>0</v>
      </c>
      <c r="O2321" s="211">
        <f>IFERROR(
  IF(LOOKUP(2,1/($R$16:$R2321&lt;&gt;""),$R$16:$R2321)="12.2026",
    VLOOKUP(LOOKUP(2,1/($B$16:$B2321&lt;&gt;""),$B$16:$B2321), [1]Лист1!$C$12:$D$1205, 2, 0),
  IF(LOOKUP(2,1/($R$16:$R2321&lt;&gt;""),$R$16:$R2321)="12.2027",
    VLOOKUP(LOOKUP(2,1/($B$16:$B2321&lt;&gt;""),$B$16:$B2321), [1]Лист1!$C$1209:$D$2016, 2, 0),
  IF(LOOKUP(2,1/($R$16:$R2321&lt;&gt;""),$R$16:$R2321)="12.2028",
    VLOOKUP(LOOKUP(2,1/($B$16:$B2321&lt;&gt;""),$B$16:$B2321), [1]Лист1!$C$2020:$D$2907, 2, 0),
  ""))), "")</f>
        <v>44553.25</v>
      </c>
      <c r="P2321" s="211">
        <f t="shared" si="703"/>
        <v>47.767014752551674</v>
      </c>
      <c r="Q2321" s="211">
        <v>9673</v>
      </c>
      <c r="R2321" s="218" t="s">
        <v>565</v>
      </c>
      <c r="S2321" s="38"/>
      <c r="T2321" s="20"/>
      <c r="U2321" s="20"/>
    </row>
    <row r="2322" spans="1:21" ht="30" customHeight="1" x14ac:dyDescent="0.25">
      <c r="A2322" s="212">
        <f>IF(B2322&lt;&gt;"",MAX(A$1:A2321)+1,"")</f>
        <v>2103</v>
      </c>
      <c r="B2322" s="223" t="s">
        <v>340</v>
      </c>
      <c r="C2322" s="210">
        <v>1967</v>
      </c>
      <c r="D2322" s="212" t="s">
        <v>1844</v>
      </c>
      <c r="E2322" s="210" t="s">
        <v>16</v>
      </c>
      <c r="F2322" s="210">
        <v>5</v>
      </c>
      <c r="G2322" s="210">
        <v>4</v>
      </c>
      <c r="H2322" s="211">
        <v>3602.6</v>
      </c>
      <c r="I2322" s="211">
        <v>0</v>
      </c>
      <c r="J2322" s="211">
        <v>3185.6</v>
      </c>
      <c r="K2322" s="211">
        <f t="shared" si="702"/>
        <v>31340027</v>
      </c>
      <c r="L2322" s="211">
        <v>0</v>
      </c>
      <c r="M2322" s="211">
        <v>0</v>
      </c>
      <c r="N2322" s="211">
        <v>0</v>
      </c>
      <c r="O2322" s="211">
        <f>IFERROR(
  IF(LOOKUP(2,1/($R$16:$R2322&lt;&gt;""),$R$16:$R2322)="12.2026",
    VLOOKUP(LOOKUP(2,1/($B$16:$B2322&lt;&gt;""),$B$16:$B2322), [1]Лист1!$C$12:$D$1205, 2, 0),
  IF(LOOKUP(2,1/($R$16:$R2322&lt;&gt;""),$R$16:$R2322)="12.2027",
    VLOOKUP(LOOKUP(2,1/($B$16:$B2322&lt;&gt;""),$B$16:$B2322), [1]Лист1!$C$1209:$D$2016, 2, 0),
  IF(LOOKUP(2,1/($R$16:$R2322&lt;&gt;""),$R$16:$R2322)="12.2028",
    VLOOKUP(LOOKUP(2,1/($B$16:$B2322&lt;&gt;""),$B$16:$B2322), [1]Лист1!$C$2020:$D$2907, 2, 0),
  ""))), "")</f>
        <v>31340027</v>
      </c>
      <c r="P2322" s="211">
        <f t="shared" si="703"/>
        <v>8699.2802420474109</v>
      </c>
      <c r="Q2322" s="211">
        <v>9673</v>
      </c>
      <c r="R2322" s="218" t="s">
        <v>563</v>
      </c>
    </row>
    <row r="2323" spans="1:21" s="21" customFormat="1" ht="30" customHeight="1" x14ac:dyDescent="0.25">
      <c r="A2323" s="212">
        <f>IF(B2323&lt;&gt;"",MAX(A$1:A2322)+1,"")</f>
        <v>2104</v>
      </c>
      <c r="B2323" s="223" t="s">
        <v>1625</v>
      </c>
      <c r="C2323" s="210">
        <v>1973</v>
      </c>
      <c r="D2323" s="212" t="s">
        <v>1844</v>
      </c>
      <c r="E2323" s="210" t="s">
        <v>16</v>
      </c>
      <c r="F2323" s="210">
        <v>5</v>
      </c>
      <c r="G2323" s="210">
        <v>4</v>
      </c>
      <c r="H2323" s="211">
        <v>4309.92</v>
      </c>
      <c r="I2323" s="211">
        <v>30.5</v>
      </c>
      <c r="J2323" s="211">
        <v>3127.5</v>
      </c>
      <c r="K2323" s="211">
        <f t="shared" si="702"/>
        <v>31922006.400000002</v>
      </c>
      <c r="L2323" s="211">
        <v>0</v>
      </c>
      <c r="M2323" s="211">
        <v>0</v>
      </c>
      <c r="N2323" s="211">
        <v>0</v>
      </c>
      <c r="O2323" s="211">
        <f>IFERROR(
  IF(LOOKUP(2,1/($R$16:$R2323&lt;&gt;""),$R$16:$R2323)="12.2026",
    VLOOKUP(LOOKUP(2,1/($B$16:$B2323&lt;&gt;""),$B$16:$B2323), [1]Лист1!$C$12:$D$1205, 2, 0),
  IF(LOOKUP(2,1/($R$16:$R2323&lt;&gt;""),$R$16:$R2323)="12.2027",
    VLOOKUP(LOOKUP(2,1/($B$16:$B2323&lt;&gt;""),$B$16:$B2323), [1]Лист1!$C$1209:$D$2016, 2, 0),
  IF(LOOKUP(2,1/($R$16:$R2323&lt;&gt;""),$R$16:$R2323)="12.2028",
    VLOOKUP(LOOKUP(2,1/($B$16:$B2323&lt;&gt;""),$B$16:$B2323), [1]Лист1!$C$2020:$D$2907, 2, 0),
  ""))), "")</f>
        <v>31922006.400000002</v>
      </c>
      <c r="P2323" s="211">
        <f t="shared" si="703"/>
        <v>7406.6354827931846</v>
      </c>
      <c r="Q2323" s="211">
        <v>9673</v>
      </c>
      <c r="R2323" s="218" t="s">
        <v>563</v>
      </c>
      <c r="S2323" s="38"/>
      <c r="T2323" s="20"/>
      <c r="U2323" s="20"/>
    </row>
    <row r="2324" spans="1:21" s="21" customFormat="1" ht="30" customHeight="1" x14ac:dyDescent="0.25">
      <c r="A2324" s="212">
        <f>IF(B2324&lt;&gt;"",MAX(A$1:A2323)+1,"")</f>
        <v>2105</v>
      </c>
      <c r="B2324" s="223" t="s">
        <v>1325</v>
      </c>
      <c r="C2324" s="210">
        <v>1952</v>
      </c>
      <c r="D2324" s="212" t="s">
        <v>1844</v>
      </c>
      <c r="E2324" s="210" t="s">
        <v>16</v>
      </c>
      <c r="F2324" s="210">
        <v>4</v>
      </c>
      <c r="G2324" s="210">
        <v>3</v>
      </c>
      <c r="H2324" s="211">
        <v>3980.33</v>
      </c>
      <c r="I2324" s="211">
        <v>0</v>
      </c>
      <c r="J2324" s="211">
        <v>2685.2</v>
      </c>
      <c r="K2324" s="211">
        <f t="shared" ref="K2324:K2349" si="716">SUM(L2324:O2324)</f>
        <v>75200.52</v>
      </c>
      <c r="L2324" s="211">
        <v>0</v>
      </c>
      <c r="M2324" s="211">
        <v>0</v>
      </c>
      <c r="N2324" s="211">
        <v>0</v>
      </c>
      <c r="O2324" s="211">
        <f>IFERROR(
  IF(LOOKUP(2,1/($R$16:$R2324&lt;&gt;""),$R$16:$R2324)="12.2026",
    VLOOKUP(LOOKUP(2,1/($B$16:$B2324&lt;&gt;""),$B$16:$B2324), [1]Лист1!$C$12:$D$1205, 2, 0),
  IF(LOOKUP(2,1/($R$16:$R2324&lt;&gt;""),$R$16:$R2324)="12.2027",
    VLOOKUP(LOOKUP(2,1/($B$16:$B2324&lt;&gt;""),$B$16:$B2324), [1]Лист1!$C$1209:$D$2016, 2, 0),
  IF(LOOKUP(2,1/($R$16:$R2324&lt;&gt;""),$R$16:$R2324)="12.2028",
    VLOOKUP(LOOKUP(2,1/($B$16:$B2324&lt;&gt;""),$B$16:$B2324), [1]Лист1!$C$2020:$D$2907, 2, 0),
  ""))), "")</f>
        <v>75200.52</v>
      </c>
      <c r="P2324" s="211">
        <f t="shared" ref="P2324:P2349" si="717">K2324/H2324</f>
        <v>18.89303650702329</v>
      </c>
      <c r="Q2324" s="211">
        <v>9673</v>
      </c>
      <c r="R2324" s="218" t="s">
        <v>565</v>
      </c>
      <c r="S2324" s="38"/>
      <c r="T2324" s="20"/>
      <c r="U2324" s="20"/>
    </row>
    <row r="2325" spans="1:21" s="21" customFormat="1" ht="30" customHeight="1" x14ac:dyDescent="0.25">
      <c r="A2325" s="212">
        <f>IF(B2325&lt;&gt;"",MAX(A$1:A2324)+1,"")</f>
        <v>2106</v>
      </c>
      <c r="B2325" s="223" t="s">
        <v>1326</v>
      </c>
      <c r="C2325" s="210">
        <v>1958</v>
      </c>
      <c r="D2325" s="212" t="s">
        <v>1844</v>
      </c>
      <c r="E2325" s="210" t="s">
        <v>16</v>
      </c>
      <c r="F2325" s="210">
        <v>2</v>
      </c>
      <c r="G2325" s="210">
        <v>1</v>
      </c>
      <c r="H2325" s="211">
        <v>610.52</v>
      </c>
      <c r="I2325" s="211">
        <v>0</v>
      </c>
      <c r="J2325" s="211">
        <v>369.52</v>
      </c>
      <c r="K2325" s="211">
        <f t="shared" si="716"/>
        <v>19173.07</v>
      </c>
      <c r="L2325" s="211">
        <v>0</v>
      </c>
      <c r="M2325" s="211">
        <v>0</v>
      </c>
      <c r="N2325" s="211">
        <v>0</v>
      </c>
      <c r="O2325" s="211">
        <f>IFERROR(
  IF(LOOKUP(2,1/($R$16:$R2325&lt;&gt;""),$R$16:$R2325)="12.2026",
    VLOOKUP(LOOKUP(2,1/($B$16:$B2325&lt;&gt;""),$B$16:$B2325), [1]Лист1!$C$12:$D$1205, 2, 0),
  IF(LOOKUP(2,1/($R$16:$R2325&lt;&gt;""),$R$16:$R2325)="12.2027",
    VLOOKUP(LOOKUP(2,1/($B$16:$B2325&lt;&gt;""),$B$16:$B2325), [1]Лист1!$C$1209:$D$2016, 2, 0),
  IF(LOOKUP(2,1/($R$16:$R2325&lt;&gt;""),$R$16:$R2325)="12.2028",
    VLOOKUP(LOOKUP(2,1/($B$16:$B2325&lt;&gt;""),$B$16:$B2325), [1]Лист1!$C$2020:$D$2907, 2, 0),
  ""))), "")</f>
        <v>19173.07</v>
      </c>
      <c r="P2325" s="211">
        <f t="shared" si="717"/>
        <v>31.404491253357794</v>
      </c>
      <c r="Q2325" s="211">
        <v>9673</v>
      </c>
      <c r="R2325" s="218" t="s">
        <v>565</v>
      </c>
      <c r="S2325" s="38"/>
      <c r="T2325" s="20"/>
      <c r="U2325" s="20"/>
    </row>
    <row r="2326" spans="1:21" ht="30" customHeight="1" x14ac:dyDescent="0.25">
      <c r="A2326" s="212">
        <f>IF(B2326&lt;&gt;"",MAX(A$1:A2325)+1,"")</f>
        <v>2107</v>
      </c>
      <c r="B2326" s="193" t="s">
        <v>341</v>
      </c>
      <c r="C2326" s="189">
        <v>1965</v>
      </c>
      <c r="D2326" s="198" t="s">
        <v>1844</v>
      </c>
      <c r="E2326" s="189" t="s">
        <v>16</v>
      </c>
      <c r="F2326" s="189">
        <v>5</v>
      </c>
      <c r="G2326" s="189">
        <v>2</v>
      </c>
      <c r="H2326" s="191">
        <v>2499.56</v>
      </c>
      <c r="I2326" s="191">
        <v>70.099999999999994</v>
      </c>
      <c r="J2326" s="191">
        <v>1516.41</v>
      </c>
      <c r="K2326" s="191">
        <f t="shared" si="716"/>
        <v>17682225.670000002</v>
      </c>
      <c r="L2326" s="191">
        <v>0</v>
      </c>
      <c r="M2326" s="191">
        <v>0</v>
      </c>
      <c r="N2326" s="191">
        <v>0</v>
      </c>
      <c r="O2326" s="211">
        <f>IFERROR(
  IF(LOOKUP(2,1/($R$16:$R2326&lt;&gt;""),$R$16:$R2326)="12.2026",
    VLOOKUP(LOOKUP(2,1/($B$16:$B2326&lt;&gt;""),$B$16:$B2326), [1]Лист1!$C$12:$D$1205, 2, 0),
  IF(LOOKUP(2,1/($R$16:$R2326&lt;&gt;""),$R$16:$R2326)="12.2027",
    VLOOKUP(LOOKUP(2,1/($B$16:$B2326&lt;&gt;""),$B$16:$B2326), [1]Лист1!$C$1209:$D$2016, 2, 0),
  IF(LOOKUP(2,1/($R$16:$R2326&lt;&gt;""),$R$16:$R2326)="12.2028",
    VLOOKUP(LOOKUP(2,1/($B$16:$B2326&lt;&gt;""),$B$16:$B2326), [1]Лист1!$C$2020:$D$2907, 2, 0),
  ""))), "")</f>
        <v>17682225.670000002</v>
      </c>
      <c r="P2326" s="191">
        <f t="shared" si="717"/>
        <v>7074.1353158155844</v>
      </c>
      <c r="Q2326" s="191">
        <v>9673</v>
      </c>
      <c r="R2326" s="101" t="s">
        <v>565</v>
      </c>
    </row>
    <row r="2327" spans="1:21" s="112" customFormat="1" ht="30" customHeight="1" x14ac:dyDescent="0.25">
      <c r="A2327" s="212">
        <f>IF(B2327&lt;&gt;"",MAX(A$1:A2326)+1,"")</f>
        <v>2108</v>
      </c>
      <c r="B2327" s="223" t="s">
        <v>392</v>
      </c>
      <c r="C2327" s="210">
        <v>1955</v>
      </c>
      <c r="D2327" s="212" t="s">
        <v>1844</v>
      </c>
      <c r="E2327" s="210" t="s">
        <v>16</v>
      </c>
      <c r="F2327" s="210">
        <v>2</v>
      </c>
      <c r="G2327" s="210">
        <v>2</v>
      </c>
      <c r="H2327" s="211">
        <v>2118.94</v>
      </c>
      <c r="I2327" s="211">
        <v>0</v>
      </c>
      <c r="J2327" s="211">
        <v>965.34</v>
      </c>
      <c r="K2327" s="211">
        <f t="shared" si="716"/>
        <v>11149280.049999999</v>
      </c>
      <c r="L2327" s="211">
        <v>0</v>
      </c>
      <c r="M2327" s="211">
        <v>0</v>
      </c>
      <c r="N2327" s="211">
        <v>0</v>
      </c>
      <c r="O2327" s="211">
        <f>IFERROR(
  IF(LOOKUP(2,1/($R$16:$R2327&lt;&gt;""),$R$16:$R2327)="12.2026",
    VLOOKUP(LOOKUP(2,1/($B$16:$B2327&lt;&gt;""),$B$16:$B2327), [1]Лист1!$C$12:$D$1205, 2, 0),
  IF(LOOKUP(2,1/($R$16:$R2327&lt;&gt;""),$R$16:$R2327)="12.2027",
    VLOOKUP(LOOKUP(2,1/($B$16:$B2327&lt;&gt;""),$B$16:$B2327), [1]Лист1!$C$1209:$D$2016, 2, 0),
  IF(LOOKUP(2,1/($R$16:$R2327&lt;&gt;""),$R$16:$R2327)="12.2028",
    VLOOKUP(LOOKUP(2,1/($B$16:$B2327&lt;&gt;""),$B$16:$B2327), [1]Лист1!$C$2020:$D$2907, 2, 0),
  ""))), "")</f>
        <v>11149280.049999999</v>
      </c>
      <c r="P2327" s="211">
        <f t="shared" si="717"/>
        <v>5261.7252258204571</v>
      </c>
      <c r="Q2327" s="211">
        <v>9673</v>
      </c>
      <c r="R2327" s="218" t="s">
        <v>565</v>
      </c>
      <c r="S2327" s="141"/>
      <c r="T2327" s="111"/>
      <c r="U2327" s="111"/>
    </row>
    <row r="2328" spans="1:21" s="21" customFormat="1" ht="30" customHeight="1" x14ac:dyDescent="0.25">
      <c r="A2328" s="212">
        <f>IF(B2328&lt;&gt;"",MAX(A$1:A2327)+1,"")</f>
        <v>2109</v>
      </c>
      <c r="B2328" s="223" t="s">
        <v>1626</v>
      </c>
      <c r="C2328" s="210">
        <v>1972</v>
      </c>
      <c r="D2328" s="212" t="s">
        <v>1844</v>
      </c>
      <c r="E2328" s="210" t="s">
        <v>16</v>
      </c>
      <c r="F2328" s="210">
        <v>5</v>
      </c>
      <c r="G2328" s="210">
        <v>2</v>
      </c>
      <c r="H2328" s="211">
        <v>2983.93</v>
      </c>
      <c r="I2328" s="211">
        <v>0</v>
      </c>
      <c r="J2328" s="211">
        <v>1797.1</v>
      </c>
      <c r="K2328" s="211">
        <f t="shared" si="716"/>
        <v>20502620.349999994</v>
      </c>
      <c r="L2328" s="211">
        <v>0</v>
      </c>
      <c r="M2328" s="211">
        <v>0</v>
      </c>
      <c r="N2328" s="211">
        <v>0</v>
      </c>
      <c r="O2328" s="211">
        <f>IFERROR(
  IF(LOOKUP(2,1/($R$16:$R2328&lt;&gt;""),$R$16:$R2328)="12.2026",
    VLOOKUP(LOOKUP(2,1/($B$16:$B2328&lt;&gt;""),$B$16:$B2328), [1]Лист1!$C$12:$D$1205, 2, 0),
  IF(LOOKUP(2,1/($R$16:$R2328&lt;&gt;""),$R$16:$R2328)="12.2027",
    VLOOKUP(LOOKUP(2,1/($B$16:$B2328&lt;&gt;""),$B$16:$B2328), [1]Лист1!$C$1209:$D$2016, 2, 0),
  IF(LOOKUP(2,1/($R$16:$R2328&lt;&gt;""),$R$16:$R2328)="12.2028",
    VLOOKUP(LOOKUP(2,1/($B$16:$B2328&lt;&gt;""),$B$16:$B2328), [1]Лист1!$C$2020:$D$2907, 2, 0),
  ""))), "")</f>
        <v>20502620.349999994</v>
      </c>
      <c r="P2328" s="211">
        <f t="shared" si="717"/>
        <v>6871.0125069958058</v>
      </c>
      <c r="Q2328" s="211">
        <v>9673</v>
      </c>
      <c r="R2328" s="218" t="s">
        <v>563</v>
      </c>
      <c r="S2328" s="38"/>
      <c r="T2328" s="20"/>
      <c r="U2328" s="20"/>
    </row>
    <row r="2329" spans="1:21" s="21" customFormat="1" ht="30" customHeight="1" x14ac:dyDescent="0.25">
      <c r="A2329" s="309">
        <f>IF(B2329&lt;&gt;"",MAX(A$1:A2328)+1,"")</f>
        <v>2110</v>
      </c>
      <c r="B2329" s="317" t="s">
        <v>1334</v>
      </c>
      <c r="C2329" s="307">
        <v>1954</v>
      </c>
      <c r="D2329" s="309" t="s">
        <v>1844</v>
      </c>
      <c r="E2329" s="307" t="s">
        <v>16</v>
      </c>
      <c r="F2329" s="307">
        <v>2</v>
      </c>
      <c r="G2329" s="307">
        <v>2</v>
      </c>
      <c r="H2329" s="311">
        <v>745.2</v>
      </c>
      <c r="I2329" s="311">
        <v>0</v>
      </c>
      <c r="J2329" s="311">
        <v>602.17999999999995</v>
      </c>
      <c r="K2329" s="211">
        <f t="shared" ref="K2329" si="718">SUM(L2329:O2329)</f>
        <v>37312.25</v>
      </c>
      <c r="L2329" s="211">
        <v>0</v>
      </c>
      <c r="M2329" s="211">
        <v>0</v>
      </c>
      <c r="N2329" s="211">
        <v>0</v>
      </c>
      <c r="O2329" s="211">
        <f>IFERROR(
  IF(LOOKUP(2,1/($R$16:$R2329&lt;&gt;""),$R$16:$R2329)="12.2026",
    VLOOKUP(LOOKUP(2,1/($B$16:$B2329&lt;&gt;""),$B$16:$B2329), [1]Лист1!$C$12:$D$1205, 2, 0),
  IF(LOOKUP(2,1/($R$16:$R2329&lt;&gt;""),$R$16:$R2329)="12.2027",
    VLOOKUP(LOOKUP(2,1/($B$16:$B2329&lt;&gt;""),$B$16:$B2329), [1]Лист1!$C$1209:$D$2016, 2, 0),
  IF(LOOKUP(2,1/($R$16:$R2329&lt;&gt;""),$R$16:$R2329)="12.2028",
    VLOOKUP(LOOKUP(2,1/($B$16:$B2329&lt;&gt;""),$B$16:$B2329), [1]Лист1!$C$2020:$D$2907, 2, 0),
  ""))), "")</f>
        <v>37312.25</v>
      </c>
      <c r="P2329" s="211">
        <f t="shared" ref="P2329" si="719">K2329/H2329</f>
        <v>50.070115405260331</v>
      </c>
      <c r="Q2329" s="211">
        <v>9673</v>
      </c>
      <c r="R2329" s="218" t="s">
        <v>565</v>
      </c>
      <c r="S2329" s="38"/>
      <c r="T2329" s="20"/>
      <c r="U2329" s="20"/>
    </row>
    <row r="2330" spans="1:21" s="21" customFormat="1" ht="30" customHeight="1" x14ac:dyDescent="0.25">
      <c r="A2330" s="310"/>
      <c r="B2330" s="318"/>
      <c r="C2330" s="308"/>
      <c r="D2330" s="310"/>
      <c r="E2330" s="308"/>
      <c r="F2330" s="308"/>
      <c r="G2330" s="308"/>
      <c r="H2330" s="312"/>
      <c r="I2330" s="312"/>
      <c r="J2330" s="312"/>
      <c r="K2330" s="282">
        <f t="shared" si="716"/>
        <v>5750404.8000000007</v>
      </c>
      <c r="L2330" s="282">
        <v>0</v>
      </c>
      <c r="M2330" s="282">
        <v>0</v>
      </c>
      <c r="N2330" s="282">
        <v>0</v>
      </c>
      <c r="O2330" s="282">
        <f>IFERROR(
  IF(LOOKUP(2,1/($R$16:$R2330&lt;&gt;""),$R$16:$R2330)="12.2026",
    VLOOKUP(LOOKUP(2,1/($B$16:$B2330&lt;&gt;""),$B$16:$B2330), [1]Лист1!$C$12:$D$1205, 2, 0),
  IF(LOOKUP(2,1/($R$16:$R2330&lt;&gt;""),$R$16:$R2330)="12.2027",
    VLOOKUP(LOOKUP(2,1/($B$16:$B2330&lt;&gt;""),$B$16:$B2330), [1]Лист1!$C$1209:$D$2016, 2, 0),
  IF(LOOKUP(2,1/($R$16:$R2330&lt;&gt;""),$R$16:$R2330)="12.2028",
    VLOOKUP(LOOKUP(2,1/($B$16:$B2330&lt;&gt;""),$B$16:$B2330), [1]Лист1!$C$2020:$D$2907, 2, 0),
  ""))), "")</f>
        <v>5750404.8000000007</v>
      </c>
      <c r="P2330" s="282">
        <f>K2330/H2329</f>
        <v>7716.5925925925931</v>
      </c>
      <c r="Q2330" s="282">
        <v>9673</v>
      </c>
      <c r="R2330" s="294" t="s">
        <v>564</v>
      </c>
      <c r="S2330" s="38"/>
      <c r="T2330" s="20"/>
      <c r="U2330" s="20"/>
    </row>
    <row r="2331" spans="1:21" ht="30" customHeight="1" x14ac:dyDescent="0.25">
      <c r="A2331" s="309">
        <f>IF(B2331&lt;&gt;"",MAX(A$1:A2330)+1,"")</f>
        <v>2111</v>
      </c>
      <c r="B2331" s="317" t="s">
        <v>1335</v>
      </c>
      <c r="C2331" s="307">
        <v>1953</v>
      </c>
      <c r="D2331" s="309" t="s">
        <v>1844</v>
      </c>
      <c r="E2331" s="307" t="s">
        <v>16</v>
      </c>
      <c r="F2331" s="307">
        <v>2</v>
      </c>
      <c r="G2331" s="307">
        <v>1</v>
      </c>
      <c r="H2331" s="311">
        <v>747.75</v>
      </c>
      <c r="I2331" s="311">
        <v>0</v>
      </c>
      <c r="J2331" s="311">
        <v>603.47</v>
      </c>
      <c r="K2331" s="211">
        <f t="shared" ref="K2331" si="720">SUM(L2331:O2331)</f>
        <v>19472.93</v>
      </c>
      <c r="L2331" s="211">
        <v>0</v>
      </c>
      <c r="M2331" s="211">
        <v>0</v>
      </c>
      <c r="N2331" s="211">
        <v>0</v>
      </c>
      <c r="O2331" s="211">
        <f>IFERROR(
  IF(LOOKUP(2,1/($R$16:$R2331&lt;&gt;""),$R$16:$R2331)="12.2026",
    VLOOKUP(LOOKUP(2,1/($B$16:$B2331&lt;&gt;""),$B$16:$B2331), [1]Лист1!$C$12:$D$1205, 2, 0),
  IF(LOOKUP(2,1/($R$16:$R2331&lt;&gt;""),$R$16:$R2331)="12.2027",
    VLOOKUP(LOOKUP(2,1/($B$16:$B2331&lt;&gt;""),$B$16:$B2331), [1]Лист1!$C$1209:$D$2016, 2, 0),
  IF(LOOKUP(2,1/($R$16:$R2331&lt;&gt;""),$R$16:$R2331)="12.2028",
    VLOOKUP(LOOKUP(2,1/($B$16:$B2331&lt;&gt;""),$B$16:$B2331), [1]Лист1!$C$2020:$D$2907, 2, 0),
  ""))), "")</f>
        <v>19472.93</v>
      </c>
      <c r="P2331" s="211">
        <f t="shared" ref="P2331" si="721">K2331/H2331</f>
        <v>26.042032764961551</v>
      </c>
      <c r="Q2331" s="211">
        <v>9673</v>
      </c>
      <c r="R2331" s="218" t="s">
        <v>565</v>
      </c>
    </row>
    <row r="2332" spans="1:21" ht="30" customHeight="1" x14ac:dyDescent="0.25">
      <c r="A2332" s="310"/>
      <c r="B2332" s="318"/>
      <c r="C2332" s="308"/>
      <c r="D2332" s="310"/>
      <c r="E2332" s="308"/>
      <c r="F2332" s="308"/>
      <c r="G2332" s="308"/>
      <c r="H2332" s="312"/>
      <c r="I2332" s="312"/>
      <c r="J2332" s="312"/>
      <c r="K2332" s="211">
        <f t="shared" si="716"/>
        <v>5553851</v>
      </c>
      <c r="L2332" s="211">
        <v>0</v>
      </c>
      <c r="M2332" s="211">
        <v>0</v>
      </c>
      <c r="N2332" s="211">
        <v>0</v>
      </c>
      <c r="O2332" s="211">
        <f>IFERROR(
  IF(LOOKUP(2,1/($R$16:$R2332&lt;&gt;""),$R$16:$R2332)="12.2026",
    VLOOKUP(LOOKUP(2,1/($B$16:$B2332&lt;&gt;""),$B$16:$B2332), [1]Лист1!$C$12:$D$1205, 2, 0),
  IF(LOOKUP(2,1/($R$16:$R2332&lt;&gt;""),$R$16:$R2332)="12.2027",
    VLOOKUP(LOOKUP(2,1/($B$16:$B2332&lt;&gt;""),$B$16:$B2332), [1]Лист1!$C$1209:$D$2016, 2, 0),
  IF(LOOKUP(2,1/($R$16:$R2332&lt;&gt;""),$R$16:$R2332)="12.2028",
    VLOOKUP(LOOKUP(2,1/($B$16:$B2332&lt;&gt;""),$B$16:$B2332), [1]Лист1!$C$2020:$D$2907, 2, 0),
  ""))), "")</f>
        <v>5553851</v>
      </c>
      <c r="P2332" s="211">
        <f>K2332/H2331</f>
        <v>7427.4169174189237</v>
      </c>
      <c r="Q2332" s="211">
        <v>9673</v>
      </c>
      <c r="R2332" s="218" t="s">
        <v>564</v>
      </c>
    </row>
    <row r="2333" spans="1:21" s="21" customFormat="1" ht="30" customHeight="1" x14ac:dyDescent="0.25">
      <c r="A2333" s="212">
        <f>IF(B2333&lt;&gt;"",MAX(A$1:A2332)+1,"")</f>
        <v>2112</v>
      </c>
      <c r="B2333" s="223" t="s">
        <v>342</v>
      </c>
      <c r="C2333" s="210">
        <v>1962</v>
      </c>
      <c r="D2333" s="212" t="s">
        <v>1844</v>
      </c>
      <c r="E2333" s="210" t="s">
        <v>16</v>
      </c>
      <c r="F2333" s="210">
        <v>3</v>
      </c>
      <c r="G2333" s="210">
        <v>2</v>
      </c>
      <c r="H2333" s="211">
        <v>1420.84</v>
      </c>
      <c r="I2333" s="211">
        <v>0</v>
      </c>
      <c r="J2333" s="211">
        <v>976.54</v>
      </c>
      <c r="K2333" s="211">
        <f t="shared" si="716"/>
        <v>4072398.0399999996</v>
      </c>
      <c r="L2333" s="211">
        <v>0</v>
      </c>
      <c r="M2333" s="211">
        <v>0</v>
      </c>
      <c r="N2333" s="211">
        <v>0</v>
      </c>
      <c r="O2333" s="211">
        <f>IFERROR(
  IF(LOOKUP(2,1/($R$16:$R2333&lt;&gt;""),$R$16:$R2333)="12.2026",
    VLOOKUP(LOOKUP(2,1/($B$16:$B2333&lt;&gt;""),$B$16:$B2333), [1]Лист1!$C$12:$D$1205, 2, 0),
  IF(LOOKUP(2,1/($R$16:$R2333&lt;&gt;""),$R$16:$R2333)="12.2027",
    VLOOKUP(LOOKUP(2,1/($B$16:$B2333&lt;&gt;""),$B$16:$B2333), [1]Лист1!$C$1209:$D$2016, 2, 0),
  IF(LOOKUP(2,1/($R$16:$R2333&lt;&gt;""),$R$16:$R2333)="12.2028",
    VLOOKUP(LOOKUP(2,1/($B$16:$B2333&lt;&gt;""),$B$16:$B2333), [1]Лист1!$C$2020:$D$2907, 2, 0),
  ""))), "")</f>
        <v>4072398.0399999996</v>
      </c>
      <c r="P2333" s="211">
        <f t="shared" si="717"/>
        <v>2866.1904507192926</v>
      </c>
      <c r="Q2333" s="211">
        <v>9673</v>
      </c>
      <c r="R2333" s="218" t="s">
        <v>564</v>
      </c>
      <c r="S2333" s="38"/>
      <c r="T2333" s="20"/>
      <c r="U2333" s="20"/>
    </row>
    <row r="2334" spans="1:21" s="21" customFormat="1" ht="30" customHeight="1" x14ac:dyDescent="0.25">
      <c r="A2334" s="309">
        <f>IF(B2334&lt;&gt;"",MAX(A$1:A2333)+1,"")</f>
        <v>2113</v>
      </c>
      <c r="B2334" s="317" t="s">
        <v>1336</v>
      </c>
      <c r="C2334" s="307">
        <v>1958</v>
      </c>
      <c r="D2334" s="309" t="s">
        <v>1844</v>
      </c>
      <c r="E2334" s="307" t="s">
        <v>1644</v>
      </c>
      <c r="F2334" s="307">
        <v>2</v>
      </c>
      <c r="G2334" s="307">
        <v>2</v>
      </c>
      <c r="H2334" s="311">
        <v>508.53</v>
      </c>
      <c r="I2334" s="311">
        <v>0</v>
      </c>
      <c r="J2334" s="311">
        <v>233.4</v>
      </c>
      <c r="K2334" s="211">
        <f t="shared" ref="K2334" si="722">SUM(L2334:O2334)</f>
        <v>11858.92</v>
      </c>
      <c r="L2334" s="211">
        <v>0</v>
      </c>
      <c r="M2334" s="211">
        <v>0</v>
      </c>
      <c r="N2334" s="211">
        <v>0</v>
      </c>
      <c r="O2334" s="211">
        <f>IFERROR(
  IF(LOOKUP(2,1/($R$16:$R2334&lt;&gt;""),$R$16:$R2334)="12.2026",
    VLOOKUP(LOOKUP(2,1/($B$16:$B2334&lt;&gt;""),$B$16:$B2334), [1]Лист1!$C$12:$D$1205, 2, 0),
  IF(LOOKUP(2,1/($R$16:$R2334&lt;&gt;""),$R$16:$R2334)="12.2027",
    VLOOKUP(LOOKUP(2,1/($B$16:$B2334&lt;&gt;""),$B$16:$B2334), [1]Лист1!$C$1209:$D$2016, 2, 0),
  IF(LOOKUP(2,1/($R$16:$R2334&lt;&gt;""),$R$16:$R2334)="12.2028",
    VLOOKUP(LOOKUP(2,1/($B$16:$B2334&lt;&gt;""),$B$16:$B2334), [1]Лист1!$C$2020:$D$2907, 2, 0),
  ""))), "")</f>
        <v>11858.92</v>
      </c>
      <c r="P2334" s="211">
        <f t="shared" ref="P2334" si="723">K2334/H2334</f>
        <v>23.32000078658093</v>
      </c>
      <c r="Q2334" s="211">
        <v>9673</v>
      </c>
      <c r="R2334" s="218" t="s">
        <v>565</v>
      </c>
      <c r="S2334" s="38"/>
      <c r="T2334" s="20"/>
      <c r="U2334" s="20"/>
    </row>
    <row r="2335" spans="1:21" s="21" customFormat="1" ht="30" customHeight="1" x14ac:dyDescent="0.25">
      <c r="A2335" s="310"/>
      <c r="B2335" s="318"/>
      <c r="C2335" s="308"/>
      <c r="D2335" s="310"/>
      <c r="E2335" s="308"/>
      <c r="F2335" s="308"/>
      <c r="G2335" s="308"/>
      <c r="H2335" s="312"/>
      <c r="I2335" s="312"/>
      <c r="J2335" s="312"/>
      <c r="K2335" s="211">
        <f t="shared" si="716"/>
        <v>4695338.72</v>
      </c>
      <c r="L2335" s="211">
        <v>0</v>
      </c>
      <c r="M2335" s="211">
        <v>0</v>
      </c>
      <c r="N2335" s="211">
        <v>0</v>
      </c>
      <c r="O2335" s="211">
        <f>IFERROR(
  IF(LOOKUP(2,1/($R$16:$R2335&lt;&gt;""),$R$16:$R2335)="12.2026",
    VLOOKUP(LOOKUP(2,1/($B$16:$B2335&lt;&gt;""),$B$16:$B2335), [1]Лист1!$C$12:$D$1205, 2, 0),
  IF(LOOKUP(2,1/($R$16:$R2335&lt;&gt;""),$R$16:$R2335)="12.2027",
    VLOOKUP(LOOKUP(2,1/($B$16:$B2335&lt;&gt;""),$B$16:$B2335), [1]Лист1!$C$1209:$D$2016, 2, 0),
  IF(LOOKUP(2,1/($R$16:$R2335&lt;&gt;""),$R$16:$R2335)="12.2028",
    VLOOKUP(LOOKUP(2,1/($B$16:$B2335&lt;&gt;""),$B$16:$B2335), [1]Лист1!$C$2020:$D$2907, 2, 0),
  ""))), "")</f>
        <v>4695338.72</v>
      </c>
      <c r="P2335" s="211">
        <f>K2335/H2334</f>
        <v>9233.1597349222266</v>
      </c>
      <c r="Q2335" s="211">
        <v>9673</v>
      </c>
      <c r="R2335" s="218" t="s">
        <v>563</v>
      </c>
      <c r="S2335" s="38"/>
      <c r="T2335" s="20"/>
      <c r="U2335" s="20"/>
    </row>
    <row r="2336" spans="1:21" s="21" customFormat="1" ht="30" customHeight="1" x14ac:dyDescent="0.25">
      <c r="A2336" s="309">
        <f>IF(B2336&lt;&gt;"",MAX(A$1:A2335)+1,"")</f>
        <v>2114</v>
      </c>
      <c r="B2336" s="317" t="s">
        <v>1327</v>
      </c>
      <c r="C2336" s="307">
        <v>1959</v>
      </c>
      <c r="D2336" s="309" t="s">
        <v>1844</v>
      </c>
      <c r="E2336" s="307" t="s">
        <v>16</v>
      </c>
      <c r="F2336" s="307">
        <v>3</v>
      </c>
      <c r="G2336" s="307">
        <v>2</v>
      </c>
      <c r="H2336" s="311">
        <v>526.22</v>
      </c>
      <c r="I2336" s="311">
        <v>0</v>
      </c>
      <c r="J2336" s="311">
        <v>386.22</v>
      </c>
      <c r="K2336" s="211">
        <f t="shared" si="716"/>
        <v>22722.91</v>
      </c>
      <c r="L2336" s="211">
        <v>0</v>
      </c>
      <c r="M2336" s="211">
        <v>0</v>
      </c>
      <c r="N2336" s="211">
        <v>0</v>
      </c>
      <c r="O2336" s="211">
        <f>IFERROR(
  IF(LOOKUP(2,1/($R$16:$R2336&lt;&gt;""),$R$16:$R2336)="12.2026",
    VLOOKUP(LOOKUP(2,1/($B$16:$B2336&lt;&gt;""),$B$16:$B2336), [1]Лист1!$C$12:$D$1205, 2, 0),
  IF(LOOKUP(2,1/($R$16:$R2336&lt;&gt;""),$R$16:$R2336)="12.2027",
    VLOOKUP(LOOKUP(2,1/($B$16:$B2336&lt;&gt;""),$B$16:$B2336), [1]Лист1!$C$1209:$D$2016, 2, 0),
  IF(LOOKUP(2,1/($R$16:$R2336&lt;&gt;""),$R$16:$R2336)="12.2028",
    VLOOKUP(LOOKUP(2,1/($B$16:$B2336&lt;&gt;""),$B$16:$B2336), [1]Лист1!$C$2020:$D$2907, 2, 0),
  ""))), "")</f>
        <v>22722.91</v>
      </c>
      <c r="P2336" s="211">
        <f t="shared" ref="P2336" si="724">K2336/H2336</f>
        <v>43.181388012618292</v>
      </c>
      <c r="Q2336" s="211">
        <v>9673</v>
      </c>
      <c r="R2336" s="218" t="s">
        <v>565</v>
      </c>
      <c r="S2336" s="38"/>
      <c r="T2336" s="20"/>
      <c r="U2336" s="20"/>
    </row>
    <row r="2337" spans="1:21" s="21" customFormat="1" ht="30" customHeight="1" x14ac:dyDescent="0.25">
      <c r="A2337" s="310"/>
      <c r="B2337" s="318"/>
      <c r="C2337" s="308"/>
      <c r="D2337" s="310"/>
      <c r="E2337" s="308"/>
      <c r="F2337" s="308"/>
      <c r="G2337" s="308"/>
      <c r="H2337" s="312"/>
      <c r="I2337" s="312"/>
      <c r="J2337" s="312"/>
      <c r="K2337" s="211">
        <f t="shared" ref="K2337:K2346" si="725">SUM(L2337:O2337)</f>
        <v>3778427.66</v>
      </c>
      <c r="L2337" s="211">
        <v>0</v>
      </c>
      <c r="M2337" s="211">
        <v>0</v>
      </c>
      <c r="N2337" s="211">
        <v>0</v>
      </c>
      <c r="O2337" s="211">
        <f>IFERROR(
  IF(LOOKUP(2,1/($R$16:$R2337&lt;&gt;""),$R$16:$R2337)="12.2026",
    VLOOKUP(LOOKUP(2,1/($B$16:$B2337&lt;&gt;""),$B$16:$B2337), [1]Лист1!$C$12:$D$1205, 2, 0),
  IF(LOOKUP(2,1/($R$16:$R2337&lt;&gt;""),$R$16:$R2337)="12.2027",
    VLOOKUP(LOOKUP(2,1/($B$16:$B2337&lt;&gt;""),$B$16:$B2337), [1]Лист1!$C$1209:$D$2016, 2, 0),
  IF(LOOKUP(2,1/($R$16:$R2337&lt;&gt;""),$R$16:$R2337)="12.2028",
    VLOOKUP(LOOKUP(2,1/($B$16:$B2337&lt;&gt;""),$B$16:$B2337), [1]Лист1!$C$2020:$D$2907, 2, 0),
  ""))), "")</f>
        <v>3778427.66</v>
      </c>
      <c r="P2337" s="211">
        <f>K2337/H2336</f>
        <v>7180.3193721257267</v>
      </c>
      <c r="Q2337" s="211">
        <v>9673</v>
      </c>
      <c r="R2337" s="218" t="s">
        <v>564</v>
      </c>
      <c r="S2337" s="38"/>
      <c r="T2337" s="20"/>
      <c r="U2337" s="20"/>
    </row>
    <row r="2338" spans="1:21" ht="30" customHeight="1" x14ac:dyDescent="0.25">
      <c r="A2338" s="212">
        <f>IF(B2338&lt;&gt;"",MAX(A$1:A2337)+1,"")</f>
        <v>2115</v>
      </c>
      <c r="B2338" s="223" t="s">
        <v>1328</v>
      </c>
      <c r="C2338" s="210">
        <v>1956</v>
      </c>
      <c r="D2338" s="212" t="s">
        <v>1844</v>
      </c>
      <c r="E2338" s="210" t="s">
        <v>16</v>
      </c>
      <c r="F2338" s="210">
        <v>2</v>
      </c>
      <c r="G2338" s="210">
        <v>2</v>
      </c>
      <c r="H2338" s="211">
        <v>726.9</v>
      </c>
      <c r="I2338" s="211">
        <v>0</v>
      </c>
      <c r="J2338" s="211">
        <v>620.09</v>
      </c>
      <c r="K2338" s="211">
        <f t="shared" si="725"/>
        <v>27369.64</v>
      </c>
      <c r="L2338" s="211">
        <v>0</v>
      </c>
      <c r="M2338" s="211">
        <v>0</v>
      </c>
      <c r="N2338" s="211">
        <v>0</v>
      </c>
      <c r="O2338" s="211">
        <f>IFERROR(
  IF(LOOKUP(2,1/($R$16:$R2338&lt;&gt;""),$R$16:$R2338)="12.2026",
    VLOOKUP(LOOKUP(2,1/($B$16:$B2338&lt;&gt;""),$B$16:$B2338), [1]Лист1!$C$12:$D$1205, 2, 0),
  IF(LOOKUP(2,1/($R$16:$R2338&lt;&gt;""),$R$16:$R2338)="12.2027",
    VLOOKUP(LOOKUP(2,1/($B$16:$B2338&lt;&gt;""),$B$16:$B2338), [1]Лист1!$C$1209:$D$2016, 2, 0),
  IF(LOOKUP(2,1/($R$16:$R2338&lt;&gt;""),$R$16:$R2338)="12.2028",
    VLOOKUP(LOOKUP(2,1/($B$16:$B2338&lt;&gt;""),$B$16:$B2338), [1]Лист1!$C$2020:$D$2907, 2, 0),
  ""))), "")</f>
        <v>27369.64</v>
      </c>
      <c r="P2338" s="211">
        <f t="shared" ref="P2338:P2339" si="726">K2338/H2338</f>
        <v>37.652551932865592</v>
      </c>
      <c r="Q2338" s="211">
        <v>9673</v>
      </c>
      <c r="R2338" s="218" t="s">
        <v>565</v>
      </c>
    </row>
    <row r="2339" spans="1:21" ht="30" customHeight="1" x14ac:dyDescent="0.25">
      <c r="A2339" s="309">
        <f>IF(B2339&lt;&gt;"",MAX(A$1:A2338)+1,"")</f>
        <v>2116</v>
      </c>
      <c r="B2339" s="317" t="s">
        <v>1329</v>
      </c>
      <c r="C2339" s="307">
        <v>1946</v>
      </c>
      <c r="D2339" s="309" t="s">
        <v>1844</v>
      </c>
      <c r="E2339" s="307" t="s">
        <v>16</v>
      </c>
      <c r="F2339" s="307">
        <v>2</v>
      </c>
      <c r="G2339" s="307">
        <v>2</v>
      </c>
      <c r="H2339" s="311">
        <v>555.75</v>
      </c>
      <c r="I2339" s="311">
        <v>0</v>
      </c>
      <c r="J2339" s="311">
        <v>483.29</v>
      </c>
      <c r="K2339" s="211">
        <f t="shared" si="725"/>
        <v>23119.69</v>
      </c>
      <c r="L2339" s="211">
        <v>0</v>
      </c>
      <c r="M2339" s="211">
        <v>0</v>
      </c>
      <c r="N2339" s="211">
        <v>0</v>
      </c>
      <c r="O2339" s="211">
        <f>IFERROR(
  IF(LOOKUP(2,1/($R$16:$R2339&lt;&gt;""),$R$16:$R2339)="12.2026",
    VLOOKUP(LOOKUP(2,1/($B$16:$B2339&lt;&gt;""),$B$16:$B2339), [1]Лист1!$C$12:$D$1205, 2, 0),
  IF(LOOKUP(2,1/($R$16:$R2339&lt;&gt;""),$R$16:$R2339)="12.2027",
    VLOOKUP(LOOKUP(2,1/($B$16:$B2339&lt;&gt;""),$B$16:$B2339), [1]Лист1!$C$1209:$D$2016, 2, 0),
  IF(LOOKUP(2,1/($R$16:$R2339&lt;&gt;""),$R$16:$R2339)="12.2028",
    VLOOKUP(LOOKUP(2,1/($B$16:$B2339&lt;&gt;""),$B$16:$B2339), [1]Лист1!$C$2020:$D$2907, 2, 0),
  ""))), "")</f>
        <v>23119.69</v>
      </c>
      <c r="P2339" s="211">
        <f t="shared" si="726"/>
        <v>41.600881691408006</v>
      </c>
      <c r="Q2339" s="211">
        <v>9673</v>
      </c>
      <c r="R2339" s="218" t="s">
        <v>565</v>
      </c>
      <c r="S2339" s="49"/>
      <c r="T2339" s="49"/>
      <c r="U2339" s="49"/>
    </row>
    <row r="2340" spans="1:21" ht="30" customHeight="1" x14ac:dyDescent="0.25">
      <c r="A2340" s="310"/>
      <c r="B2340" s="318"/>
      <c r="C2340" s="308"/>
      <c r="D2340" s="310"/>
      <c r="E2340" s="308"/>
      <c r="F2340" s="308"/>
      <c r="G2340" s="308"/>
      <c r="H2340" s="312"/>
      <c r="I2340" s="312"/>
      <c r="J2340" s="312"/>
      <c r="K2340" s="211">
        <f t="shared" si="725"/>
        <v>4875908</v>
      </c>
      <c r="L2340" s="211">
        <v>0</v>
      </c>
      <c r="M2340" s="211">
        <v>0</v>
      </c>
      <c r="N2340" s="211">
        <v>0</v>
      </c>
      <c r="O2340" s="211">
        <f>IFERROR(
  IF(LOOKUP(2,1/($R$16:$R2340&lt;&gt;""),$R$16:$R2340)="12.2026",
    VLOOKUP(LOOKUP(2,1/($B$16:$B2340&lt;&gt;""),$B$16:$B2340), [1]Лист1!$C$12:$D$1205, 2, 0),
  IF(LOOKUP(2,1/($R$16:$R2340&lt;&gt;""),$R$16:$R2340)="12.2027",
    VLOOKUP(LOOKUP(2,1/($B$16:$B2340&lt;&gt;""),$B$16:$B2340), [1]Лист1!$C$1209:$D$2016, 2, 0),
  IF(LOOKUP(2,1/($R$16:$R2340&lt;&gt;""),$R$16:$R2340)="12.2028",
    VLOOKUP(LOOKUP(2,1/($B$16:$B2340&lt;&gt;""),$B$16:$B2340), [1]Лист1!$C$2020:$D$2907, 2, 0),
  ""))), "")</f>
        <v>4875908</v>
      </c>
      <c r="P2340" s="211">
        <f>K2340/H2339</f>
        <v>8773.5636527215484</v>
      </c>
      <c r="Q2340" s="211">
        <v>9673</v>
      </c>
      <c r="R2340" s="218" t="s">
        <v>563</v>
      </c>
      <c r="S2340" s="49"/>
      <c r="T2340" s="49"/>
      <c r="U2340" s="49"/>
    </row>
    <row r="2341" spans="1:21" ht="30" customHeight="1" x14ac:dyDescent="0.25">
      <c r="A2341" s="212">
        <f>IF(B2341&lt;&gt;"",MAX(A$1:A2340)+1,"")</f>
        <v>2117</v>
      </c>
      <c r="B2341" s="193" t="s">
        <v>1330</v>
      </c>
      <c r="C2341" s="189">
        <v>1958</v>
      </c>
      <c r="D2341" s="198" t="s">
        <v>1844</v>
      </c>
      <c r="E2341" s="189" t="s">
        <v>16</v>
      </c>
      <c r="F2341" s="189">
        <v>3</v>
      </c>
      <c r="G2341" s="189">
        <v>2</v>
      </c>
      <c r="H2341" s="191">
        <v>1931.75</v>
      </c>
      <c r="I2341" s="191">
        <v>0</v>
      </c>
      <c r="J2341" s="191">
        <v>1045.6500000000001</v>
      </c>
      <c r="K2341" s="191">
        <f t="shared" si="725"/>
        <v>20659.07</v>
      </c>
      <c r="L2341" s="191">
        <v>0</v>
      </c>
      <c r="M2341" s="191">
        <v>0</v>
      </c>
      <c r="N2341" s="191">
        <v>0</v>
      </c>
      <c r="O2341" s="211">
        <f>IFERROR(
  IF(LOOKUP(2,1/($R$16:$R2341&lt;&gt;""),$R$16:$R2341)="12.2026",
    VLOOKUP(LOOKUP(2,1/($B$16:$B2341&lt;&gt;""),$B$16:$B2341), [1]Лист1!$C$12:$D$1205, 2, 0),
  IF(LOOKUP(2,1/($R$16:$R2341&lt;&gt;""),$R$16:$R2341)="12.2027",
    VLOOKUP(LOOKUP(2,1/($B$16:$B2341&lt;&gt;""),$B$16:$B2341), [1]Лист1!$C$1209:$D$2016, 2, 0),
  IF(LOOKUP(2,1/($R$16:$R2341&lt;&gt;""),$R$16:$R2341)="12.2028",
    VLOOKUP(LOOKUP(2,1/($B$16:$B2341&lt;&gt;""),$B$16:$B2341), [1]Лист1!$C$2020:$D$2907, 2, 0),
  ""))), "")</f>
        <v>20659.07</v>
      </c>
      <c r="P2341" s="191">
        <f t="shared" ref="P2341:P2343" si="727">K2341/H2341</f>
        <v>10.69448427591562</v>
      </c>
      <c r="Q2341" s="191">
        <v>9673</v>
      </c>
      <c r="R2341" s="101" t="s">
        <v>565</v>
      </c>
      <c r="S2341" s="49"/>
      <c r="T2341" s="49"/>
      <c r="U2341" s="49"/>
    </row>
    <row r="2342" spans="1:21" s="112" customFormat="1" ht="30" customHeight="1" x14ac:dyDescent="0.25">
      <c r="A2342" s="212">
        <f>IF(B2342&lt;&gt;"",MAX(A$1:A2341)+1,"")</f>
        <v>2118</v>
      </c>
      <c r="B2342" s="223" t="s">
        <v>1331</v>
      </c>
      <c r="C2342" s="210">
        <v>1956</v>
      </c>
      <c r="D2342" s="212" t="s">
        <v>1844</v>
      </c>
      <c r="E2342" s="210" t="s">
        <v>16</v>
      </c>
      <c r="F2342" s="210">
        <v>2</v>
      </c>
      <c r="G2342" s="210">
        <v>1</v>
      </c>
      <c r="H2342" s="211">
        <v>769.8</v>
      </c>
      <c r="I2342" s="211">
        <v>139.19999999999999</v>
      </c>
      <c r="J2342" s="211">
        <v>628.79999999999995</v>
      </c>
      <c r="K2342" s="211">
        <f t="shared" si="725"/>
        <v>38800.879999999997</v>
      </c>
      <c r="L2342" s="211">
        <v>0</v>
      </c>
      <c r="M2342" s="211">
        <v>0</v>
      </c>
      <c r="N2342" s="211">
        <v>0</v>
      </c>
      <c r="O2342" s="211">
        <f>IFERROR(
  IF(LOOKUP(2,1/($R$16:$R2342&lt;&gt;""),$R$16:$R2342)="12.2026",
    VLOOKUP(LOOKUP(2,1/($B$16:$B2342&lt;&gt;""),$B$16:$B2342), [1]Лист1!$C$12:$D$1205, 2, 0),
  IF(LOOKUP(2,1/($R$16:$R2342&lt;&gt;""),$R$16:$R2342)="12.2027",
    VLOOKUP(LOOKUP(2,1/($B$16:$B2342&lt;&gt;""),$B$16:$B2342), [1]Лист1!$C$1209:$D$2016, 2, 0),
  IF(LOOKUP(2,1/($R$16:$R2342&lt;&gt;""),$R$16:$R2342)="12.2028",
    VLOOKUP(LOOKUP(2,1/($B$16:$B2342&lt;&gt;""),$B$16:$B2342), [1]Лист1!$C$2020:$D$2907, 2, 0),
  ""))), "")</f>
        <v>38800.879999999997</v>
      </c>
      <c r="P2342" s="211">
        <f t="shared" si="727"/>
        <v>50.403845154585603</v>
      </c>
      <c r="Q2342" s="211">
        <v>9673</v>
      </c>
      <c r="R2342" s="218" t="s">
        <v>565</v>
      </c>
    </row>
    <row r="2343" spans="1:21" s="21" customFormat="1" ht="30" customHeight="1" x14ac:dyDescent="0.25">
      <c r="A2343" s="309">
        <f>IF(B2343&lt;&gt;"",MAX(A$1:A2342)+1,"")</f>
        <v>2119</v>
      </c>
      <c r="B2343" s="317" t="s">
        <v>1332</v>
      </c>
      <c r="C2343" s="307">
        <v>1948</v>
      </c>
      <c r="D2343" s="309" t="s">
        <v>1844</v>
      </c>
      <c r="E2343" s="307" t="s">
        <v>16</v>
      </c>
      <c r="F2343" s="307">
        <v>2</v>
      </c>
      <c r="G2343" s="307">
        <v>2</v>
      </c>
      <c r="H2343" s="311">
        <v>528.5</v>
      </c>
      <c r="I2343" s="311">
        <v>0</v>
      </c>
      <c r="J2343" s="311">
        <v>481.76</v>
      </c>
      <c r="K2343" s="211">
        <f t="shared" si="725"/>
        <v>25411.8</v>
      </c>
      <c r="L2343" s="211">
        <v>0</v>
      </c>
      <c r="M2343" s="211">
        <v>0</v>
      </c>
      <c r="N2343" s="211">
        <v>0</v>
      </c>
      <c r="O2343" s="211">
        <f>IFERROR(
  IF(LOOKUP(2,1/($R$16:$R2343&lt;&gt;""),$R$16:$R2343)="12.2026",
    VLOOKUP(LOOKUP(2,1/($B$16:$B2343&lt;&gt;""),$B$16:$B2343), [1]Лист1!$C$12:$D$1205, 2, 0),
  IF(LOOKUP(2,1/($R$16:$R2343&lt;&gt;""),$R$16:$R2343)="12.2027",
    VLOOKUP(LOOKUP(2,1/($B$16:$B2343&lt;&gt;""),$B$16:$B2343), [1]Лист1!$C$1209:$D$2016, 2, 0),
  IF(LOOKUP(2,1/($R$16:$R2343&lt;&gt;""),$R$16:$R2343)="12.2028",
    VLOOKUP(LOOKUP(2,1/($B$16:$B2343&lt;&gt;""),$B$16:$B2343), [1]Лист1!$C$2020:$D$2907, 2, 0),
  ""))), "")</f>
        <v>25411.8</v>
      </c>
      <c r="P2343" s="211">
        <f t="shared" si="727"/>
        <v>48.082876064333014</v>
      </c>
      <c r="Q2343" s="211">
        <v>9673</v>
      </c>
      <c r="R2343" s="218" t="s">
        <v>565</v>
      </c>
      <c r="S2343" s="38"/>
      <c r="T2343" s="20"/>
      <c r="U2343" s="20"/>
    </row>
    <row r="2344" spans="1:21" s="21" customFormat="1" ht="30" customHeight="1" x14ac:dyDescent="0.25">
      <c r="A2344" s="310"/>
      <c r="B2344" s="318"/>
      <c r="C2344" s="308"/>
      <c r="D2344" s="310"/>
      <c r="E2344" s="308"/>
      <c r="F2344" s="308"/>
      <c r="G2344" s="308"/>
      <c r="H2344" s="312"/>
      <c r="I2344" s="312"/>
      <c r="J2344" s="312"/>
      <c r="K2344" s="211">
        <f t="shared" si="725"/>
        <v>4809214</v>
      </c>
      <c r="L2344" s="211">
        <v>0</v>
      </c>
      <c r="M2344" s="211">
        <v>0</v>
      </c>
      <c r="N2344" s="211">
        <v>0</v>
      </c>
      <c r="O2344" s="211">
        <f>IFERROR(
  IF(LOOKUP(2,1/($R$16:$R2344&lt;&gt;""),$R$16:$R2344)="12.2026",
    VLOOKUP(LOOKUP(2,1/($B$16:$B2344&lt;&gt;""),$B$16:$B2344), [1]Лист1!$C$12:$D$1205, 2, 0),
  IF(LOOKUP(2,1/($R$16:$R2344&lt;&gt;""),$R$16:$R2344)="12.2027",
    VLOOKUP(LOOKUP(2,1/($B$16:$B2344&lt;&gt;""),$B$16:$B2344), [1]Лист1!$C$1209:$D$2016, 2, 0),
  IF(LOOKUP(2,1/($R$16:$R2344&lt;&gt;""),$R$16:$R2344)="12.2028",
    VLOOKUP(LOOKUP(2,1/($B$16:$B2344&lt;&gt;""),$B$16:$B2344), [1]Лист1!$C$2020:$D$2907, 2, 0),
  ""))), "")</f>
        <v>4809214</v>
      </c>
      <c r="P2344" s="211">
        <f>K2344/H2343</f>
        <v>9099.7426679280979</v>
      </c>
      <c r="Q2344" s="211">
        <v>9673</v>
      </c>
      <c r="R2344" s="218" t="s">
        <v>564</v>
      </c>
      <c r="S2344" s="38"/>
      <c r="T2344" s="20"/>
      <c r="U2344" s="20"/>
    </row>
    <row r="2345" spans="1:21" s="21" customFormat="1" ht="30" customHeight="1" x14ac:dyDescent="0.25">
      <c r="A2345" s="309">
        <f>IF(B2345&lt;&gt;"",MAX(A$1:A2344)+1,"")</f>
        <v>2120</v>
      </c>
      <c r="B2345" s="317" t="s">
        <v>1333</v>
      </c>
      <c r="C2345" s="307">
        <v>1948</v>
      </c>
      <c r="D2345" s="309" t="s">
        <v>1844</v>
      </c>
      <c r="E2345" s="307" t="s">
        <v>16</v>
      </c>
      <c r="F2345" s="307">
        <v>2</v>
      </c>
      <c r="G2345" s="307">
        <v>2</v>
      </c>
      <c r="H2345" s="311">
        <v>531.5</v>
      </c>
      <c r="I2345" s="311">
        <v>0</v>
      </c>
      <c r="J2345" s="311">
        <v>475.1</v>
      </c>
      <c r="K2345" s="211">
        <f t="shared" si="725"/>
        <v>24122.46</v>
      </c>
      <c r="L2345" s="211">
        <v>0</v>
      </c>
      <c r="M2345" s="211">
        <v>0</v>
      </c>
      <c r="N2345" s="211">
        <v>0</v>
      </c>
      <c r="O2345" s="211">
        <f>IFERROR(
  IF(LOOKUP(2,1/($R$16:$R2345&lt;&gt;""),$R$16:$R2345)="12.2026",
    VLOOKUP(LOOKUP(2,1/($B$16:$B2345&lt;&gt;""),$B$16:$B2345), [1]Лист1!$C$12:$D$1205, 2, 0),
  IF(LOOKUP(2,1/($R$16:$R2345&lt;&gt;""),$R$16:$R2345)="12.2027",
    VLOOKUP(LOOKUP(2,1/($B$16:$B2345&lt;&gt;""),$B$16:$B2345), [1]Лист1!$C$1209:$D$2016, 2, 0),
  IF(LOOKUP(2,1/($R$16:$R2345&lt;&gt;""),$R$16:$R2345)="12.2028",
    VLOOKUP(LOOKUP(2,1/($B$16:$B2345&lt;&gt;""),$B$16:$B2345), [1]Лист1!$C$2020:$D$2907, 2, 0),
  ""))), "")</f>
        <v>24122.46</v>
      </c>
      <c r="P2345" s="211">
        <f t="shared" ref="P2345" si="728">K2345/H2345</f>
        <v>45.385625587958607</v>
      </c>
      <c r="Q2345" s="211">
        <v>9673</v>
      </c>
      <c r="R2345" s="218" t="s">
        <v>565</v>
      </c>
      <c r="S2345" s="38"/>
      <c r="T2345" s="20"/>
      <c r="U2345" s="20"/>
    </row>
    <row r="2346" spans="1:21" s="21" customFormat="1" ht="30" customHeight="1" x14ac:dyDescent="0.25">
      <c r="A2346" s="310"/>
      <c r="B2346" s="318"/>
      <c r="C2346" s="308"/>
      <c r="D2346" s="310"/>
      <c r="E2346" s="308"/>
      <c r="F2346" s="308"/>
      <c r="G2346" s="308"/>
      <c r="H2346" s="312"/>
      <c r="I2346" s="312"/>
      <c r="J2346" s="312"/>
      <c r="K2346" s="211">
        <f t="shared" si="725"/>
        <v>4820686</v>
      </c>
      <c r="L2346" s="211">
        <v>0</v>
      </c>
      <c r="M2346" s="211">
        <v>0</v>
      </c>
      <c r="N2346" s="211">
        <v>0</v>
      </c>
      <c r="O2346" s="211">
        <f>IFERROR(
  IF(LOOKUP(2,1/($R$16:$R2346&lt;&gt;""),$R$16:$R2346)="12.2026",
    VLOOKUP(LOOKUP(2,1/($B$16:$B2346&lt;&gt;""),$B$16:$B2346), [1]Лист1!$C$12:$D$1205, 2, 0),
  IF(LOOKUP(2,1/($R$16:$R2346&lt;&gt;""),$R$16:$R2346)="12.2027",
    VLOOKUP(LOOKUP(2,1/($B$16:$B2346&lt;&gt;""),$B$16:$B2346), [1]Лист1!$C$1209:$D$2016, 2, 0),
  IF(LOOKUP(2,1/($R$16:$R2346&lt;&gt;""),$R$16:$R2346)="12.2028",
    VLOOKUP(LOOKUP(2,1/($B$16:$B2346&lt;&gt;""),$B$16:$B2346), [1]Лист1!$C$2020:$D$2907, 2, 0),
  ""))), "")</f>
        <v>4820686</v>
      </c>
      <c r="P2346" s="211">
        <f>K2346/H2345</f>
        <v>9069.9642521166516</v>
      </c>
      <c r="Q2346" s="211">
        <v>9673</v>
      </c>
      <c r="R2346" s="218" t="s">
        <v>563</v>
      </c>
      <c r="S2346" s="38"/>
      <c r="T2346" s="20"/>
      <c r="U2346" s="20"/>
    </row>
    <row r="2347" spans="1:21" ht="30" customHeight="1" x14ac:dyDescent="0.25">
      <c r="A2347" s="198">
        <f>IF(B2347&lt;&gt;"",MAX(A$1:A2346)+1,"")</f>
        <v>2121</v>
      </c>
      <c r="B2347" s="223" t="s">
        <v>1923</v>
      </c>
      <c r="C2347" s="210">
        <v>1995</v>
      </c>
      <c r="D2347" s="212" t="s">
        <v>1844</v>
      </c>
      <c r="E2347" s="210" t="s">
        <v>16</v>
      </c>
      <c r="F2347" s="210">
        <v>9</v>
      </c>
      <c r="G2347" s="210">
        <v>3</v>
      </c>
      <c r="H2347" s="211">
        <v>9049.2999999999993</v>
      </c>
      <c r="I2347" s="211">
        <v>644</v>
      </c>
      <c r="J2347" s="211">
        <v>5931.3</v>
      </c>
      <c r="K2347" s="211">
        <f t="shared" si="716"/>
        <v>10779064.32</v>
      </c>
      <c r="L2347" s="211">
        <v>0</v>
      </c>
      <c r="M2347" s="211">
        <v>0</v>
      </c>
      <c r="N2347" s="211">
        <v>0</v>
      </c>
      <c r="O2347" s="211">
        <f>IFERROR(
  IF(LOOKUP(2,1/($R$16:$R2347&lt;&gt;""),$R$16:$R2347)="12.2026",
    VLOOKUP(LOOKUP(2,1/($B$16:$B2347&lt;&gt;""),$B$16:$B2347), [1]Лист1!$C$12:$D$1205, 2, 0),
  IF(LOOKUP(2,1/($R$16:$R2347&lt;&gt;""),$R$16:$R2347)="12.2027",
    VLOOKUP(LOOKUP(2,1/($B$16:$B2347&lt;&gt;""),$B$16:$B2347), [1]Лист1!$C$1209:$D$2016, 2, 0),
  IF(LOOKUP(2,1/($R$16:$R2347&lt;&gt;""),$R$16:$R2347)="12.2028",
    VLOOKUP(LOOKUP(2,1/($B$16:$B2347&lt;&gt;""),$B$16:$B2347), [1]Лист1!$C$2020:$D$2907, 2, 0),
  ""))), "")</f>
        <v>10779064.32</v>
      </c>
      <c r="P2347" s="211">
        <f t="shared" si="717"/>
        <v>1191.1489640082659</v>
      </c>
      <c r="Q2347" s="211">
        <v>9673</v>
      </c>
      <c r="R2347" s="218" t="s">
        <v>565</v>
      </c>
      <c r="S2347" s="49"/>
      <c r="T2347" s="49"/>
      <c r="U2347" s="49"/>
    </row>
    <row r="2348" spans="1:21" s="21" customFormat="1" ht="30" customHeight="1" x14ac:dyDescent="0.25">
      <c r="A2348" s="212">
        <f>IF(B2348&lt;&gt;"",MAX(A$1:A2347)+1,"")</f>
        <v>2122</v>
      </c>
      <c r="B2348" s="223" t="s">
        <v>1337</v>
      </c>
      <c r="C2348" s="210">
        <v>1948</v>
      </c>
      <c r="D2348" s="212" t="s">
        <v>1844</v>
      </c>
      <c r="E2348" s="210" t="s">
        <v>16</v>
      </c>
      <c r="F2348" s="210">
        <v>2</v>
      </c>
      <c r="G2348" s="210">
        <v>1</v>
      </c>
      <c r="H2348" s="211">
        <v>577</v>
      </c>
      <c r="I2348" s="211">
        <v>0</v>
      </c>
      <c r="J2348" s="211">
        <v>537</v>
      </c>
      <c r="K2348" s="211">
        <f t="shared" si="716"/>
        <v>16891.439999999999</v>
      </c>
      <c r="L2348" s="211">
        <v>0</v>
      </c>
      <c r="M2348" s="211">
        <v>0</v>
      </c>
      <c r="N2348" s="211">
        <v>0</v>
      </c>
      <c r="O2348" s="211">
        <f>IFERROR(
  IF(LOOKUP(2,1/($R$16:$R2348&lt;&gt;""),$R$16:$R2348)="12.2026",
    VLOOKUP(LOOKUP(2,1/($B$16:$B2348&lt;&gt;""),$B$16:$B2348), [1]Лист1!$C$12:$D$1205, 2, 0),
  IF(LOOKUP(2,1/($R$16:$R2348&lt;&gt;""),$R$16:$R2348)="12.2027",
    VLOOKUP(LOOKUP(2,1/($B$16:$B2348&lt;&gt;""),$B$16:$B2348), [1]Лист1!$C$1209:$D$2016, 2, 0),
  IF(LOOKUP(2,1/($R$16:$R2348&lt;&gt;""),$R$16:$R2348)="12.2028",
    VLOOKUP(LOOKUP(2,1/($B$16:$B2348&lt;&gt;""),$B$16:$B2348), [1]Лист1!$C$2020:$D$2907, 2, 0),
  ""))), "")</f>
        <v>16891.439999999999</v>
      </c>
      <c r="P2348" s="211">
        <f t="shared" si="717"/>
        <v>29.274592720970535</v>
      </c>
      <c r="Q2348" s="211">
        <v>9673</v>
      </c>
      <c r="R2348" s="218" t="s">
        <v>565</v>
      </c>
      <c r="S2348" s="38"/>
      <c r="T2348" s="20"/>
      <c r="U2348" s="20"/>
    </row>
    <row r="2349" spans="1:21" s="21" customFormat="1" ht="30" customHeight="1" x14ac:dyDescent="0.25">
      <c r="A2349" s="212">
        <f>IF(B2349&lt;&gt;"",MAX(A$1:A2348)+1,"")</f>
        <v>2123</v>
      </c>
      <c r="B2349" s="223" t="s">
        <v>1338</v>
      </c>
      <c r="C2349" s="210">
        <v>1953</v>
      </c>
      <c r="D2349" s="212" t="s">
        <v>1844</v>
      </c>
      <c r="E2349" s="210" t="s">
        <v>16</v>
      </c>
      <c r="F2349" s="210">
        <v>3</v>
      </c>
      <c r="G2349" s="210">
        <v>2</v>
      </c>
      <c r="H2349" s="211">
        <v>1672.6</v>
      </c>
      <c r="I2349" s="211">
        <v>0</v>
      </c>
      <c r="J2349" s="211">
        <v>870.59</v>
      </c>
      <c r="K2349" s="211">
        <f t="shared" si="716"/>
        <v>39120.480000000003</v>
      </c>
      <c r="L2349" s="211">
        <v>0</v>
      </c>
      <c r="M2349" s="211">
        <v>0</v>
      </c>
      <c r="N2349" s="211">
        <v>0</v>
      </c>
      <c r="O2349" s="211">
        <f>IFERROR(
  IF(LOOKUP(2,1/($R$16:$R2349&lt;&gt;""),$R$16:$R2349)="12.2026",
    VLOOKUP(LOOKUP(2,1/($B$16:$B2349&lt;&gt;""),$B$16:$B2349), [1]Лист1!$C$12:$D$1205, 2, 0),
  IF(LOOKUP(2,1/($R$16:$R2349&lt;&gt;""),$R$16:$R2349)="12.2027",
    VLOOKUP(LOOKUP(2,1/($B$16:$B2349&lt;&gt;""),$B$16:$B2349), [1]Лист1!$C$1209:$D$2016, 2, 0),
  IF(LOOKUP(2,1/($R$16:$R2349&lt;&gt;""),$R$16:$R2349)="12.2028",
    VLOOKUP(LOOKUP(2,1/($B$16:$B2349&lt;&gt;""),$B$16:$B2349), [1]Лист1!$C$2020:$D$2907, 2, 0),
  ""))), "")</f>
        <v>39120.480000000003</v>
      </c>
      <c r="P2349" s="211">
        <f t="shared" si="717"/>
        <v>23.389023077842882</v>
      </c>
      <c r="Q2349" s="211">
        <v>9673</v>
      </c>
      <c r="R2349" s="218" t="s">
        <v>565</v>
      </c>
      <c r="S2349" s="38"/>
      <c r="T2349" s="20"/>
      <c r="U2349" s="20"/>
    </row>
    <row r="2350" spans="1:21" ht="30" customHeight="1" x14ac:dyDescent="0.25">
      <c r="A2350" s="309">
        <f>IF(B2350&lt;&gt;"",MAX(A$1:A2349)+1,"")</f>
        <v>2124</v>
      </c>
      <c r="B2350" s="317" t="s">
        <v>1627</v>
      </c>
      <c r="C2350" s="307">
        <v>1995</v>
      </c>
      <c r="D2350" s="309" t="s">
        <v>1844</v>
      </c>
      <c r="E2350" s="307" t="s">
        <v>18</v>
      </c>
      <c r="F2350" s="307">
        <v>9</v>
      </c>
      <c r="G2350" s="307">
        <v>2</v>
      </c>
      <c r="H2350" s="311">
        <v>5953.9</v>
      </c>
      <c r="I2350" s="311">
        <v>0</v>
      </c>
      <c r="J2350" s="311">
        <v>4063.8</v>
      </c>
      <c r="K2350" s="211">
        <f t="shared" ref="K2350:K2351" si="729">SUM(L2350:O2350)</f>
        <v>7249930.0300000003</v>
      </c>
      <c r="L2350" s="211">
        <v>0</v>
      </c>
      <c r="M2350" s="211">
        <v>0</v>
      </c>
      <c r="N2350" s="211">
        <v>0</v>
      </c>
      <c r="O2350" s="211">
        <f>IFERROR(
  IF(LOOKUP(2,1/($R$16:$R2350&lt;&gt;""),$R$16:$R2350)="12.2026",
    VLOOKUP(LOOKUP(2,1/($B$16:$B2350&lt;&gt;""),$B$16:$B2350), [1]Лист1!$C$12:$D$1205, 2, 0),
  IF(LOOKUP(2,1/($R$16:$R2350&lt;&gt;""),$R$16:$R2350)="12.2027",
    VLOOKUP(LOOKUP(2,1/($B$16:$B2350&lt;&gt;""),$B$16:$B2350), [1]Лист1!$C$1209:$D$2016, 2, 0),
  IF(LOOKUP(2,1/($R$16:$R2350&lt;&gt;""),$R$16:$R2350)="12.2028",
    VLOOKUP(LOOKUP(2,1/($B$16:$B2350&lt;&gt;""),$B$16:$B2350), [1]Лист1!$C$2020:$D$2907, 2, 0),
  ""))), "")</f>
        <v>7249930.0300000003</v>
      </c>
      <c r="P2350" s="211">
        <f t="shared" ref="P2350" si="730">K2350/H2350</f>
        <v>1217.6774937435966</v>
      </c>
      <c r="Q2350" s="211">
        <v>9673</v>
      </c>
      <c r="R2350" s="218" t="s">
        <v>565</v>
      </c>
      <c r="S2350" s="49"/>
      <c r="T2350" s="49"/>
      <c r="U2350" s="49"/>
    </row>
    <row r="2351" spans="1:21" s="21" customFormat="1" ht="30" customHeight="1" x14ac:dyDescent="0.25">
      <c r="A2351" s="310"/>
      <c r="B2351" s="318"/>
      <c r="C2351" s="308"/>
      <c r="D2351" s="310"/>
      <c r="E2351" s="308"/>
      <c r="F2351" s="308"/>
      <c r="G2351" s="308"/>
      <c r="H2351" s="312"/>
      <c r="I2351" s="312"/>
      <c r="J2351" s="312"/>
      <c r="K2351" s="211">
        <f t="shared" si="729"/>
        <v>37707940.5</v>
      </c>
      <c r="L2351" s="211">
        <v>0</v>
      </c>
      <c r="M2351" s="211">
        <v>0</v>
      </c>
      <c r="N2351" s="211">
        <v>0</v>
      </c>
      <c r="O2351" s="211">
        <f>IFERROR(
  IF(LOOKUP(2,1/($R$16:$R2351&lt;&gt;""),$R$16:$R2351)="12.2026",
    VLOOKUP(LOOKUP(2,1/($B$16:$B2351&lt;&gt;""),$B$16:$B2351), [1]Лист1!$C$12:$D$1205, 2, 0),
  IF(LOOKUP(2,1/($R$16:$R2351&lt;&gt;""),$R$16:$R2351)="12.2027",
    VLOOKUP(LOOKUP(2,1/($B$16:$B2351&lt;&gt;""),$B$16:$B2351), [1]Лист1!$C$1209:$D$2016, 2, 0),
  IF(LOOKUP(2,1/($R$16:$R2351&lt;&gt;""),$R$16:$R2351)="12.2028",
    VLOOKUP(LOOKUP(2,1/($B$16:$B2351&lt;&gt;""),$B$16:$B2351), [1]Лист1!$C$2020:$D$2907, 2, 0),
  ""))), "")</f>
        <v>37707940.5</v>
      </c>
      <c r="P2351" s="211">
        <f>K2351/H2350</f>
        <v>6333.3177413124176</v>
      </c>
      <c r="Q2351" s="211">
        <v>9673</v>
      </c>
      <c r="R2351" s="218" t="s">
        <v>563</v>
      </c>
      <c r="S2351" s="38"/>
      <c r="T2351" s="20"/>
      <c r="U2351" s="20"/>
    </row>
    <row r="2352" spans="1:21" s="21" customFormat="1" ht="30" customHeight="1" x14ac:dyDescent="0.25">
      <c r="A2352" s="212">
        <f>IF(B2352&lt;&gt;"",MAX(A$1:A2351)+1,"")</f>
        <v>2125</v>
      </c>
      <c r="B2352" s="223" t="s">
        <v>1471</v>
      </c>
      <c r="C2352" s="210">
        <v>1961</v>
      </c>
      <c r="D2352" s="212" t="s">
        <v>1844</v>
      </c>
      <c r="E2352" s="210" t="s">
        <v>16</v>
      </c>
      <c r="F2352" s="210">
        <v>2</v>
      </c>
      <c r="G2352" s="210">
        <v>1</v>
      </c>
      <c r="H2352" s="211">
        <v>508.7</v>
      </c>
      <c r="I2352" s="211">
        <v>0</v>
      </c>
      <c r="J2352" s="211">
        <v>284.7</v>
      </c>
      <c r="K2352" s="211">
        <f t="shared" ref="K2352:K2390" si="731">SUM(L2352:O2352)</f>
        <v>63963.53</v>
      </c>
      <c r="L2352" s="211">
        <v>0</v>
      </c>
      <c r="M2352" s="211">
        <v>0</v>
      </c>
      <c r="N2352" s="211">
        <v>0</v>
      </c>
      <c r="O2352" s="211">
        <f>IFERROR(
  IF(LOOKUP(2,1/($R$16:$R2352&lt;&gt;""),$R$16:$R2352)="12.2026",
    VLOOKUP(LOOKUP(2,1/($B$16:$B2352&lt;&gt;""),$B$16:$B2352), [1]Лист1!$C$12:$D$1205, 2, 0),
  IF(LOOKUP(2,1/($R$16:$R2352&lt;&gt;""),$R$16:$R2352)="12.2027",
    VLOOKUP(LOOKUP(2,1/($B$16:$B2352&lt;&gt;""),$B$16:$B2352), [1]Лист1!$C$1209:$D$2016, 2, 0),
  IF(LOOKUP(2,1/($R$16:$R2352&lt;&gt;""),$R$16:$R2352)="12.2028",
    VLOOKUP(LOOKUP(2,1/($B$16:$B2352&lt;&gt;""),$B$16:$B2352), [1]Лист1!$C$2020:$D$2907, 2, 0),
  ""))), "")</f>
        <v>63963.53</v>
      </c>
      <c r="P2352" s="211">
        <f t="shared" ref="P2352:P2390" si="732">K2352/H2352</f>
        <v>125.73919795557303</v>
      </c>
      <c r="Q2352" s="211">
        <v>9673</v>
      </c>
      <c r="R2352" s="218" t="s">
        <v>564</v>
      </c>
      <c r="S2352" s="38"/>
      <c r="T2352" s="20"/>
      <c r="U2352" s="20"/>
    </row>
    <row r="2353" spans="1:21" s="21" customFormat="1" ht="30" customHeight="1" x14ac:dyDescent="0.25">
      <c r="A2353" s="212">
        <f>IF(B2353&lt;&gt;"",MAX(A$1:A2352)+1,"")</f>
        <v>2126</v>
      </c>
      <c r="B2353" s="223" t="s">
        <v>1472</v>
      </c>
      <c r="C2353" s="210">
        <v>1961</v>
      </c>
      <c r="D2353" s="212" t="s">
        <v>1844</v>
      </c>
      <c r="E2353" s="210" t="s">
        <v>16</v>
      </c>
      <c r="F2353" s="210">
        <v>2</v>
      </c>
      <c r="G2353" s="210">
        <v>1</v>
      </c>
      <c r="H2353" s="211">
        <v>505.37</v>
      </c>
      <c r="I2353" s="211">
        <v>0</v>
      </c>
      <c r="J2353" s="211">
        <v>282.2</v>
      </c>
      <c r="K2353" s="211">
        <f t="shared" si="731"/>
        <v>63603.040000000001</v>
      </c>
      <c r="L2353" s="211">
        <v>0</v>
      </c>
      <c r="M2353" s="211">
        <v>0</v>
      </c>
      <c r="N2353" s="211">
        <v>0</v>
      </c>
      <c r="O2353" s="211">
        <f>IFERROR(
  IF(LOOKUP(2,1/($R$16:$R2353&lt;&gt;""),$R$16:$R2353)="12.2026",
    VLOOKUP(LOOKUP(2,1/($B$16:$B2353&lt;&gt;""),$B$16:$B2353), [1]Лист1!$C$12:$D$1205, 2, 0),
  IF(LOOKUP(2,1/($R$16:$R2353&lt;&gt;""),$R$16:$R2353)="12.2027",
    VLOOKUP(LOOKUP(2,1/($B$16:$B2353&lt;&gt;""),$B$16:$B2353), [1]Лист1!$C$1209:$D$2016, 2, 0),
  IF(LOOKUP(2,1/($R$16:$R2353&lt;&gt;""),$R$16:$R2353)="12.2028",
    VLOOKUP(LOOKUP(2,1/($B$16:$B2353&lt;&gt;""),$B$16:$B2353), [1]Лист1!$C$2020:$D$2907, 2, 0),
  ""))), "")</f>
        <v>63603.040000000001</v>
      </c>
      <c r="P2353" s="211">
        <f t="shared" si="732"/>
        <v>125.85440370421671</v>
      </c>
      <c r="Q2353" s="211">
        <v>9673</v>
      </c>
      <c r="R2353" s="218" t="s">
        <v>564</v>
      </c>
      <c r="S2353" s="38"/>
      <c r="T2353" s="20"/>
      <c r="U2353" s="20"/>
    </row>
    <row r="2354" spans="1:21" ht="30" customHeight="1" x14ac:dyDescent="0.25">
      <c r="A2354" s="212">
        <f>IF(B2354&lt;&gt;"",MAX(A$1:A2353)+1,"")</f>
        <v>2127</v>
      </c>
      <c r="B2354" s="223" t="s">
        <v>1628</v>
      </c>
      <c r="C2354" s="210">
        <v>1972</v>
      </c>
      <c r="D2354" s="212" t="s">
        <v>1844</v>
      </c>
      <c r="E2354" s="210" t="s">
        <v>16</v>
      </c>
      <c r="F2354" s="210">
        <v>5</v>
      </c>
      <c r="G2354" s="210">
        <v>8</v>
      </c>
      <c r="H2354" s="211">
        <v>8002.84</v>
      </c>
      <c r="I2354" s="211">
        <v>96.1</v>
      </c>
      <c r="J2354" s="211">
        <v>5758.9</v>
      </c>
      <c r="K2354" s="211">
        <f t="shared" si="731"/>
        <v>50909131.800000004</v>
      </c>
      <c r="L2354" s="211">
        <v>0</v>
      </c>
      <c r="M2354" s="211">
        <v>0</v>
      </c>
      <c r="N2354" s="211">
        <v>0</v>
      </c>
      <c r="O2354" s="211">
        <f>IFERROR(
  IF(LOOKUP(2,1/($R$16:$R2354&lt;&gt;""),$R$16:$R2354)="12.2026",
    VLOOKUP(LOOKUP(2,1/($B$16:$B2354&lt;&gt;""),$B$16:$B2354), [1]Лист1!$C$12:$D$1205, 2, 0),
  IF(LOOKUP(2,1/($R$16:$R2354&lt;&gt;""),$R$16:$R2354)="12.2027",
    VLOOKUP(LOOKUP(2,1/($B$16:$B2354&lt;&gt;""),$B$16:$B2354), [1]Лист1!$C$1209:$D$2016, 2, 0),
  IF(LOOKUP(2,1/($R$16:$R2354&lt;&gt;""),$R$16:$R2354)="12.2028",
    VLOOKUP(LOOKUP(2,1/($B$16:$B2354&lt;&gt;""),$B$16:$B2354), [1]Лист1!$C$2020:$D$2907, 2, 0),
  ""))), "")</f>
        <v>50909131.800000004</v>
      </c>
      <c r="P2354" s="211">
        <f t="shared" si="732"/>
        <v>6361.3831839696913</v>
      </c>
      <c r="Q2354" s="211">
        <v>9673</v>
      </c>
      <c r="R2354" s="218" t="s">
        <v>563</v>
      </c>
    </row>
    <row r="2355" spans="1:21" ht="30" customHeight="1" x14ac:dyDescent="0.25">
      <c r="A2355" s="212">
        <f>IF(B2355&lt;&gt;"",MAX(A$1:A2354)+1,"")</f>
        <v>2128</v>
      </c>
      <c r="B2355" s="223" t="s">
        <v>1343</v>
      </c>
      <c r="C2355" s="210">
        <v>1960</v>
      </c>
      <c r="D2355" s="212" t="s">
        <v>1844</v>
      </c>
      <c r="E2355" s="210" t="s">
        <v>16</v>
      </c>
      <c r="F2355" s="212">
        <v>2</v>
      </c>
      <c r="G2355" s="212">
        <v>1</v>
      </c>
      <c r="H2355" s="211">
        <v>500.66</v>
      </c>
      <c r="I2355" s="211">
        <v>0</v>
      </c>
      <c r="J2355" s="211">
        <v>275.66000000000003</v>
      </c>
      <c r="K2355" s="211">
        <f t="shared" si="731"/>
        <v>13796.84</v>
      </c>
      <c r="L2355" s="211">
        <v>0</v>
      </c>
      <c r="M2355" s="211">
        <v>0</v>
      </c>
      <c r="N2355" s="211">
        <v>0</v>
      </c>
      <c r="O2355" s="211">
        <f>IFERROR(
  IF(LOOKUP(2,1/($R$16:$R2355&lt;&gt;""),$R$16:$R2355)="12.2026",
    VLOOKUP(LOOKUP(2,1/($B$16:$B2355&lt;&gt;""),$B$16:$B2355), [1]Лист1!$C$12:$D$1205, 2, 0),
  IF(LOOKUP(2,1/($R$16:$R2355&lt;&gt;""),$R$16:$R2355)="12.2027",
    VLOOKUP(LOOKUP(2,1/($B$16:$B2355&lt;&gt;""),$B$16:$B2355), [1]Лист1!$C$1209:$D$2016, 2, 0),
  IF(LOOKUP(2,1/($R$16:$R2355&lt;&gt;""),$R$16:$R2355)="12.2028",
    VLOOKUP(LOOKUP(2,1/($B$16:$B2355&lt;&gt;""),$B$16:$B2355), [1]Лист1!$C$2020:$D$2907, 2, 0),
  ""))), "")</f>
        <v>13796.84</v>
      </c>
      <c r="P2355" s="211">
        <f t="shared" si="732"/>
        <v>27.557304358247112</v>
      </c>
      <c r="Q2355" s="211">
        <v>9673</v>
      </c>
      <c r="R2355" s="218" t="s">
        <v>565</v>
      </c>
      <c r="S2355" s="49"/>
      <c r="T2355" s="49"/>
      <c r="U2355" s="49"/>
    </row>
    <row r="2356" spans="1:21" s="21" customFormat="1" ht="30" customHeight="1" x14ac:dyDescent="0.25">
      <c r="A2356" s="212">
        <f>IF(B2356&lt;&gt;"",MAX(A$1:A2355)+1,"")</f>
        <v>2129</v>
      </c>
      <c r="B2356" s="223" t="s">
        <v>348</v>
      </c>
      <c r="C2356" s="210">
        <v>1960</v>
      </c>
      <c r="D2356" s="212" t="s">
        <v>1844</v>
      </c>
      <c r="E2356" s="210" t="s">
        <v>16</v>
      </c>
      <c r="F2356" s="212">
        <v>2</v>
      </c>
      <c r="G2356" s="212">
        <v>1</v>
      </c>
      <c r="H2356" s="211">
        <v>506.59</v>
      </c>
      <c r="I2356" s="211">
        <v>0</v>
      </c>
      <c r="J2356" s="211">
        <v>281.62</v>
      </c>
      <c r="K2356" s="211">
        <f t="shared" si="731"/>
        <v>553043.86999999988</v>
      </c>
      <c r="L2356" s="211">
        <v>0</v>
      </c>
      <c r="M2356" s="211">
        <v>0</v>
      </c>
      <c r="N2356" s="211">
        <v>0</v>
      </c>
      <c r="O2356" s="211">
        <f>IFERROR(
  IF(LOOKUP(2,1/($R$16:$R2356&lt;&gt;""),$R$16:$R2356)="12.2026",
    VLOOKUP(LOOKUP(2,1/($B$16:$B2356&lt;&gt;""),$B$16:$B2356), [1]Лист1!$C$12:$D$1205, 2, 0),
  IF(LOOKUP(2,1/($R$16:$R2356&lt;&gt;""),$R$16:$R2356)="12.2027",
    VLOOKUP(LOOKUP(2,1/($B$16:$B2356&lt;&gt;""),$B$16:$B2356), [1]Лист1!$C$1209:$D$2016, 2, 0),
  IF(LOOKUP(2,1/($R$16:$R2356&lt;&gt;""),$R$16:$R2356)="12.2028",
    VLOOKUP(LOOKUP(2,1/($B$16:$B2356&lt;&gt;""),$B$16:$B2356), [1]Лист1!$C$2020:$D$2907, 2, 0),
  ""))), "")</f>
        <v>553043.86999999988</v>
      </c>
      <c r="P2356" s="211">
        <f t="shared" si="732"/>
        <v>1091.6991452654017</v>
      </c>
      <c r="Q2356" s="211">
        <v>9673</v>
      </c>
      <c r="R2356" s="218" t="s">
        <v>563</v>
      </c>
      <c r="S2356" s="38"/>
      <c r="T2356" s="20"/>
      <c r="U2356" s="20"/>
    </row>
    <row r="2357" spans="1:21" s="21" customFormat="1" ht="30" customHeight="1" x14ac:dyDescent="0.25">
      <c r="A2357" s="212">
        <f>IF(B2357&lt;&gt;"",MAX(A$1:A2356)+1,"")</f>
        <v>2130</v>
      </c>
      <c r="B2357" s="223" t="s">
        <v>1344</v>
      </c>
      <c r="C2357" s="210">
        <v>1959</v>
      </c>
      <c r="D2357" s="212" t="s">
        <v>1844</v>
      </c>
      <c r="E2357" s="210" t="s">
        <v>16</v>
      </c>
      <c r="F2357" s="212">
        <v>2</v>
      </c>
      <c r="G2357" s="212">
        <v>1</v>
      </c>
      <c r="H2357" s="211">
        <v>501.16</v>
      </c>
      <c r="I2357" s="211">
        <v>0</v>
      </c>
      <c r="J2357" s="211">
        <v>274.16000000000003</v>
      </c>
      <c r="K2357" s="211">
        <f t="shared" si="731"/>
        <v>13631.57</v>
      </c>
      <c r="L2357" s="211">
        <v>0</v>
      </c>
      <c r="M2357" s="211">
        <v>0</v>
      </c>
      <c r="N2357" s="211">
        <v>0</v>
      </c>
      <c r="O2357" s="211">
        <f>IFERROR(
  IF(LOOKUP(2,1/($R$16:$R2357&lt;&gt;""),$R$16:$R2357)="12.2026",
    VLOOKUP(LOOKUP(2,1/($B$16:$B2357&lt;&gt;""),$B$16:$B2357), [1]Лист1!$C$12:$D$1205, 2, 0),
  IF(LOOKUP(2,1/($R$16:$R2357&lt;&gt;""),$R$16:$R2357)="12.2027",
    VLOOKUP(LOOKUP(2,1/($B$16:$B2357&lt;&gt;""),$B$16:$B2357), [1]Лист1!$C$1209:$D$2016, 2, 0),
  IF(LOOKUP(2,1/($R$16:$R2357&lt;&gt;""),$R$16:$R2357)="12.2028",
    VLOOKUP(LOOKUP(2,1/($B$16:$B2357&lt;&gt;""),$B$16:$B2357), [1]Лист1!$C$2020:$D$2907, 2, 0),
  ""))), "")</f>
        <v>13631.57</v>
      </c>
      <c r="P2357" s="211">
        <f t="shared" si="732"/>
        <v>27.200035916673315</v>
      </c>
      <c r="Q2357" s="211">
        <v>9673</v>
      </c>
      <c r="R2357" s="218" t="s">
        <v>565</v>
      </c>
      <c r="S2357" s="38"/>
      <c r="T2357" s="20"/>
      <c r="U2357" s="20"/>
    </row>
    <row r="2358" spans="1:21" s="21" customFormat="1" ht="30" customHeight="1" x14ac:dyDescent="0.25">
      <c r="A2358" s="212">
        <f>IF(B2358&lt;&gt;"",MAX(A$1:A2357)+1,"")</f>
        <v>2131</v>
      </c>
      <c r="B2358" s="223" t="s">
        <v>349</v>
      </c>
      <c r="C2358" s="210">
        <v>1960</v>
      </c>
      <c r="D2358" s="212" t="s">
        <v>1844</v>
      </c>
      <c r="E2358" s="210" t="s">
        <v>16</v>
      </c>
      <c r="F2358" s="212">
        <v>2</v>
      </c>
      <c r="G2358" s="212">
        <v>2</v>
      </c>
      <c r="H2358" s="211">
        <v>509.8</v>
      </c>
      <c r="I2358" s="211">
        <v>0</v>
      </c>
      <c r="J2358" s="211">
        <v>281.7</v>
      </c>
      <c r="K2358" s="211">
        <f t="shared" si="731"/>
        <v>556231.4</v>
      </c>
      <c r="L2358" s="211">
        <v>0</v>
      </c>
      <c r="M2358" s="211">
        <v>0</v>
      </c>
      <c r="N2358" s="211">
        <v>0</v>
      </c>
      <c r="O2358" s="211">
        <f>IFERROR(
  IF(LOOKUP(2,1/($R$16:$R2358&lt;&gt;""),$R$16:$R2358)="12.2026",
    VLOOKUP(LOOKUP(2,1/($B$16:$B2358&lt;&gt;""),$B$16:$B2358), [1]Лист1!$C$12:$D$1205, 2, 0),
  IF(LOOKUP(2,1/($R$16:$R2358&lt;&gt;""),$R$16:$R2358)="12.2027",
    VLOOKUP(LOOKUP(2,1/($B$16:$B2358&lt;&gt;""),$B$16:$B2358), [1]Лист1!$C$1209:$D$2016, 2, 0),
  IF(LOOKUP(2,1/($R$16:$R2358&lt;&gt;""),$R$16:$R2358)="12.2028",
    VLOOKUP(LOOKUP(2,1/($B$16:$B2358&lt;&gt;""),$B$16:$B2358), [1]Лист1!$C$2020:$D$2907, 2, 0),
  ""))), "")</f>
        <v>556231.4</v>
      </c>
      <c r="P2358" s="211">
        <f t="shared" si="732"/>
        <v>1091.0776775205964</v>
      </c>
      <c r="Q2358" s="211">
        <v>9673</v>
      </c>
      <c r="R2358" s="218" t="s">
        <v>563</v>
      </c>
      <c r="S2358" s="38"/>
      <c r="T2358" s="20"/>
      <c r="U2358" s="20"/>
    </row>
    <row r="2359" spans="1:21" s="21" customFormat="1" ht="30" customHeight="1" x14ac:dyDescent="0.25">
      <c r="A2359" s="212">
        <f>IF(B2359&lt;&gt;"",MAX(A$1:A2358)+1,"")</f>
        <v>2132</v>
      </c>
      <c r="B2359" s="223" t="s">
        <v>393</v>
      </c>
      <c r="C2359" s="210">
        <v>1961</v>
      </c>
      <c r="D2359" s="212" t="s">
        <v>1844</v>
      </c>
      <c r="E2359" s="210" t="s">
        <v>16</v>
      </c>
      <c r="F2359" s="210">
        <v>2</v>
      </c>
      <c r="G2359" s="210">
        <v>1</v>
      </c>
      <c r="H2359" s="211">
        <v>298.3</v>
      </c>
      <c r="I2359" s="211">
        <v>0</v>
      </c>
      <c r="J2359" s="211">
        <v>188</v>
      </c>
      <c r="K2359" s="211">
        <f t="shared" ref="K2359:K2371" si="733">SUM(L2359:O2359)</f>
        <v>6691.87</v>
      </c>
      <c r="L2359" s="211">
        <v>0</v>
      </c>
      <c r="M2359" s="211">
        <v>0</v>
      </c>
      <c r="N2359" s="211">
        <v>0</v>
      </c>
      <c r="O2359" s="211">
        <f>IFERROR(
  IF(LOOKUP(2,1/($R$16:$R2359&lt;&gt;""),$R$16:$R2359)="12.2026",
    VLOOKUP(LOOKUP(2,1/($B$16:$B2359&lt;&gt;""),$B$16:$B2359), [1]Лист1!$C$12:$D$1205, 2, 0),
  IF(LOOKUP(2,1/($R$16:$R2359&lt;&gt;""),$R$16:$R2359)="12.2027",
    VLOOKUP(LOOKUP(2,1/($B$16:$B2359&lt;&gt;""),$B$16:$B2359), [1]Лист1!$C$1209:$D$2016, 2, 0),
  IF(LOOKUP(2,1/($R$16:$R2359&lt;&gt;""),$R$16:$R2359)="12.2028",
    VLOOKUP(LOOKUP(2,1/($B$16:$B2359&lt;&gt;""),$B$16:$B2359), [1]Лист1!$C$2020:$D$2907, 2, 0),
  ""))), "")</f>
        <v>6691.87</v>
      </c>
      <c r="P2359" s="211">
        <f t="shared" si="732"/>
        <v>22.433355682199128</v>
      </c>
      <c r="Q2359" s="211">
        <v>9673</v>
      </c>
      <c r="R2359" s="218" t="s">
        <v>564</v>
      </c>
      <c r="S2359" s="38"/>
      <c r="T2359" s="20"/>
      <c r="U2359" s="20"/>
    </row>
    <row r="2360" spans="1:21" s="21" customFormat="1" ht="30" customHeight="1" x14ac:dyDescent="0.25">
      <c r="A2360" s="212">
        <f>IF(B2360&lt;&gt;"",MAX(A$1:A2359)+1,"")</f>
        <v>2133</v>
      </c>
      <c r="B2360" s="223" t="s">
        <v>1339</v>
      </c>
      <c r="C2360" s="210">
        <v>1959</v>
      </c>
      <c r="D2360" s="212" t="s">
        <v>1844</v>
      </c>
      <c r="E2360" s="210" t="s">
        <v>16</v>
      </c>
      <c r="F2360" s="210">
        <v>2</v>
      </c>
      <c r="G2360" s="210">
        <v>1</v>
      </c>
      <c r="H2360" s="211">
        <v>282.39999999999998</v>
      </c>
      <c r="I2360" s="211">
        <v>88.7</v>
      </c>
      <c r="J2360" s="211">
        <v>193.2</v>
      </c>
      <c r="K2360" s="211">
        <f t="shared" si="733"/>
        <v>13854.4</v>
      </c>
      <c r="L2360" s="211">
        <v>0</v>
      </c>
      <c r="M2360" s="211">
        <v>0</v>
      </c>
      <c r="N2360" s="211">
        <v>0</v>
      </c>
      <c r="O2360" s="211">
        <f>IFERROR(
  IF(LOOKUP(2,1/($R$16:$R2360&lt;&gt;""),$R$16:$R2360)="12.2026",
    VLOOKUP(LOOKUP(2,1/($B$16:$B2360&lt;&gt;""),$B$16:$B2360), [1]Лист1!$C$12:$D$1205, 2, 0),
  IF(LOOKUP(2,1/($R$16:$R2360&lt;&gt;""),$R$16:$R2360)="12.2027",
    VLOOKUP(LOOKUP(2,1/($B$16:$B2360&lt;&gt;""),$B$16:$B2360), [1]Лист1!$C$1209:$D$2016, 2, 0),
  IF(LOOKUP(2,1/($R$16:$R2360&lt;&gt;""),$R$16:$R2360)="12.2028",
    VLOOKUP(LOOKUP(2,1/($B$16:$B2360&lt;&gt;""),$B$16:$B2360), [1]Лист1!$C$2020:$D$2907, 2, 0),
  ""))), "")</f>
        <v>13854.4</v>
      </c>
      <c r="P2360" s="211">
        <f t="shared" si="732"/>
        <v>49.059490084985839</v>
      </c>
      <c r="Q2360" s="211">
        <v>9673</v>
      </c>
      <c r="R2360" s="218" t="s">
        <v>565</v>
      </c>
      <c r="S2360" s="38"/>
      <c r="T2360" s="20"/>
      <c r="U2360" s="20"/>
    </row>
    <row r="2361" spans="1:21" ht="30" customHeight="1" x14ac:dyDescent="0.25">
      <c r="A2361" s="212">
        <f>IF(B2361&lt;&gt;"",MAX(A$1:A2360)+1,"")</f>
        <v>2134</v>
      </c>
      <c r="B2361" s="223" t="s">
        <v>1340</v>
      </c>
      <c r="C2361" s="210">
        <v>1959</v>
      </c>
      <c r="D2361" s="212" t="s">
        <v>1844</v>
      </c>
      <c r="E2361" s="210" t="s">
        <v>16</v>
      </c>
      <c r="F2361" s="210">
        <v>2</v>
      </c>
      <c r="G2361" s="210">
        <v>1</v>
      </c>
      <c r="H2361" s="211">
        <v>508.4</v>
      </c>
      <c r="I2361" s="211">
        <v>0</v>
      </c>
      <c r="J2361" s="211">
        <v>286.5</v>
      </c>
      <c r="K2361" s="211">
        <f t="shared" si="733"/>
        <v>13854.4</v>
      </c>
      <c r="L2361" s="211">
        <v>0</v>
      </c>
      <c r="M2361" s="211">
        <v>0</v>
      </c>
      <c r="N2361" s="211">
        <v>0</v>
      </c>
      <c r="O2361" s="211">
        <f>IFERROR(
  IF(LOOKUP(2,1/($R$16:$R2361&lt;&gt;""),$R$16:$R2361)="12.2026",
    VLOOKUP(LOOKUP(2,1/($B$16:$B2361&lt;&gt;""),$B$16:$B2361), [1]Лист1!$C$12:$D$1205, 2, 0),
  IF(LOOKUP(2,1/($R$16:$R2361&lt;&gt;""),$R$16:$R2361)="12.2027",
    VLOOKUP(LOOKUP(2,1/($B$16:$B2361&lt;&gt;""),$B$16:$B2361), [1]Лист1!$C$1209:$D$2016, 2, 0),
  IF(LOOKUP(2,1/($R$16:$R2361&lt;&gt;""),$R$16:$R2361)="12.2028",
    VLOOKUP(LOOKUP(2,1/($B$16:$B2361&lt;&gt;""),$B$16:$B2361), [1]Лист1!$C$2020:$D$2907, 2, 0),
  ""))), "")</f>
        <v>13854.4</v>
      </c>
      <c r="P2361" s="211">
        <f t="shared" si="732"/>
        <v>27.25098347757671</v>
      </c>
      <c r="Q2361" s="211">
        <v>9673</v>
      </c>
      <c r="R2361" s="218" t="s">
        <v>565</v>
      </c>
    </row>
    <row r="2362" spans="1:21" s="21" customFormat="1" ht="30" customHeight="1" x14ac:dyDescent="0.25">
      <c r="A2362" s="212">
        <f>IF(B2362&lt;&gt;"",MAX(A$1:A2361)+1,"")</f>
        <v>2135</v>
      </c>
      <c r="B2362" s="223" t="s">
        <v>1341</v>
      </c>
      <c r="C2362" s="210">
        <v>1960</v>
      </c>
      <c r="D2362" s="212" t="s">
        <v>1844</v>
      </c>
      <c r="E2362" s="210" t="s">
        <v>16</v>
      </c>
      <c r="F2362" s="212">
        <v>2</v>
      </c>
      <c r="G2362" s="212">
        <v>1</v>
      </c>
      <c r="H2362" s="211">
        <v>539.29999999999995</v>
      </c>
      <c r="I2362" s="211">
        <v>0</v>
      </c>
      <c r="J2362" s="211">
        <v>304.3</v>
      </c>
      <c r="K2362" s="211">
        <f t="shared" si="733"/>
        <v>13588.14</v>
      </c>
      <c r="L2362" s="211">
        <v>0</v>
      </c>
      <c r="M2362" s="211">
        <v>0</v>
      </c>
      <c r="N2362" s="211">
        <v>0</v>
      </c>
      <c r="O2362" s="211">
        <f>IFERROR(
  IF(LOOKUP(2,1/($R$16:$R2362&lt;&gt;""),$R$16:$R2362)="12.2026",
    VLOOKUP(LOOKUP(2,1/($B$16:$B2362&lt;&gt;""),$B$16:$B2362), [1]Лист1!$C$12:$D$1205, 2, 0),
  IF(LOOKUP(2,1/($R$16:$R2362&lt;&gt;""),$R$16:$R2362)="12.2027",
    VLOOKUP(LOOKUP(2,1/($B$16:$B2362&lt;&gt;""),$B$16:$B2362), [1]Лист1!$C$1209:$D$2016, 2, 0),
  IF(LOOKUP(2,1/($R$16:$R2362&lt;&gt;""),$R$16:$R2362)="12.2028",
    VLOOKUP(LOOKUP(2,1/($B$16:$B2362&lt;&gt;""),$B$16:$B2362), [1]Лист1!$C$2020:$D$2907, 2, 0),
  ""))), "")</f>
        <v>13588.14</v>
      </c>
      <c r="P2362" s="211">
        <f t="shared" si="732"/>
        <v>25.195883552753571</v>
      </c>
      <c r="Q2362" s="211">
        <v>9673</v>
      </c>
      <c r="R2362" s="218" t="s">
        <v>565</v>
      </c>
      <c r="S2362" s="38"/>
      <c r="T2362" s="20"/>
      <c r="U2362" s="20"/>
    </row>
    <row r="2363" spans="1:21" s="21" customFormat="1" ht="30" customHeight="1" x14ac:dyDescent="0.25">
      <c r="A2363" s="212">
        <f>IF(B2363&lt;&gt;"",MAX(A$1:A2362)+1,"")</f>
        <v>2136</v>
      </c>
      <c r="B2363" s="223" t="s">
        <v>1342</v>
      </c>
      <c r="C2363" s="210">
        <v>1960</v>
      </c>
      <c r="D2363" s="212" t="s">
        <v>1844</v>
      </c>
      <c r="E2363" s="210" t="s">
        <v>16</v>
      </c>
      <c r="F2363" s="212">
        <v>2</v>
      </c>
      <c r="G2363" s="212">
        <v>1</v>
      </c>
      <c r="H2363" s="211">
        <v>492.93</v>
      </c>
      <c r="I2363" s="211">
        <v>0</v>
      </c>
      <c r="J2363" s="211">
        <v>270.95</v>
      </c>
      <c r="K2363" s="211">
        <f t="shared" si="733"/>
        <v>12731.66</v>
      </c>
      <c r="L2363" s="211">
        <v>0</v>
      </c>
      <c r="M2363" s="211">
        <v>0</v>
      </c>
      <c r="N2363" s="211">
        <v>0</v>
      </c>
      <c r="O2363" s="211">
        <f>IFERROR(
  IF(LOOKUP(2,1/($R$16:$R2363&lt;&gt;""),$R$16:$R2363)="12.2026",
    VLOOKUP(LOOKUP(2,1/($B$16:$B2363&lt;&gt;""),$B$16:$B2363), [1]Лист1!$C$12:$D$1205, 2, 0),
  IF(LOOKUP(2,1/($R$16:$R2363&lt;&gt;""),$R$16:$R2363)="12.2027",
    VLOOKUP(LOOKUP(2,1/($B$16:$B2363&lt;&gt;""),$B$16:$B2363), [1]Лист1!$C$1209:$D$2016, 2, 0),
  IF(LOOKUP(2,1/($R$16:$R2363&lt;&gt;""),$R$16:$R2363)="12.2028",
    VLOOKUP(LOOKUP(2,1/($B$16:$B2363&lt;&gt;""),$B$16:$B2363), [1]Лист1!$C$2020:$D$2907, 2, 0),
  ""))), "")</f>
        <v>12731.66</v>
      </c>
      <c r="P2363" s="211">
        <f t="shared" si="732"/>
        <v>25.828535491854826</v>
      </c>
      <c r="Q2363" s="211">
        <v>9673</v>
      </c>
      <c r="R2363" s="218" t="s">
        <v>565</v>
      </c>
      <c r="S2363" s="38"/>
      <c r="T2363" s="20"/>
      <c r="U2363" s="20"/>
    </row>
    <row r="2364" spans="1:21" ht="30" customHeight="1" x14ac:dyDescent="0.25">
      <c r="A2364" s="212">
        <f>IF(B2364&lt;&gt;"",MAX(A$1:A2363)+1,"")</f>
        <v>2137</v>
      </c>
      <c r="B2364" s="223" t="s">
        <v>343</v>
      </c>
      <c r="C2364" s="210">
        <v>1962</v>
      </c>
      <c r="D2364" s="212" t="s">
        <v>1844</v>
      </c>
      <c r="E2364" s="210" t="s">
        <v>16</v>
      </c>
      <c r="F2364" s="210">
        <v>2</v>
      </c>
      <c r="G2364" s="210">
        <v>2</v>
      </c>
      <c r="H2364" s="211">
        <v>721.98</v>
      </c>
      <c r="I2364" s="211">
        <v>0</v>
      </c>
      <c r="J2364" s="211">
        <v>387.98</v>
      </c>
      <c r="K2364" s="211">
        <f t="shared" si="733"/>
        <v>60172.03</v>
      </c>
      <c r="L2364" s="211">
        <v>0</v>
      </c>
      <c r="M2364" s="211">
        <v>0</v>
      </c>
      <c r="N2364" s="211">
        <v>0</v>
      </c>
      <c r="O2364" s="211">
        <f>IFERROR(
  IF(LOOKUP(2,1/($R$16:$R2364&lt;&gt;""),$R$16:$R2364)="12.2026",
    VLOOKUP(LOOKUP(2,1/($B$16:$B2364&lt;&gt;""),$B$16:$B2364), [1]Лист1!$C$12:$D$1205, 2, 0),
  IF(LOOKUP(2,1/($R$16:$R2364&lt;&gt;""),$R$16:$R2364)="12.2027",
    VLOOKUP(LOOKUP(2,1/($B$16:$B2364&lt;&gt;""),$B$16:$B2364), [1]Лист1!$C$1209:$D$2016, 2, 0),
  IF(LOOKUP(2,1/($R$16:$R2364&lt;&gt;""),$R$16:$R2364)="12.2028",
    VLOOKUP(LOOKUP(2,1/($B$16:$B2364&lt;&gt;""),$B$16:$B2364), [1]Лист1!$C$2020:$D$2907, 2, 0),
  ""))), "")</f>
        <v>60172.03</v>
      </c>
      <c r="P2364" s="211">
        <f t="shared" si="732"/>
        <v>83.343070445164685</v>
      </c>
      <c r="Q2364" s="211">
        <v>9673</v>
      </c>
      <c r="R2364" s="218" t="s">
        <v>564</v>
      </c>
    </row>
    <row r="2365" spans="1:21" ht="30" customHeight="1" x14ac:dyDescent="0.25">
      <c r="A2365" s="212">
        <f>IF(B2365&lt;&gt;"",MAX(A$1:A2364)+1,"")</f>
        <v>2138</v>
      </c>
      <c r="B2365" s="223" t="s">
        <v>344</v>
      </c>
      <c r="C2365" s="210">
        <v>1961</v>
      </c>
      <c r="D2365" s="212" t="s">
        <v>1844</v>
      </c>
      <c r="E2365" s="210" t="s">
        <v>16</v>
      </c>
      <c r="F2365" s="210">
        <v>2</v>
      </c>
      <c r="G2365" s="210">
        <v>1</v>
      </c>
      <c r="H2365" s="211">
        <v>283.64</v>
      </c>
      <c r="I2365" s="211">
        <v>22</v>
      </c>
      <c r="J2365" s="211">
        <v>195.92</v>
      </c>
      <c r="K2365" s="211">
        <f t="shared" si="733"/>
        <v>2834507.8</v>
      </c>
      <c r="L2365" s="211">
        <v>0</v>
      </c>
      <c r="M2365" s="211">
        <v>0</v>
      </c>
      <c r="N2365" s="211">
        <v>0</v>
      </c>
      <c r="O2365" s="211">
        <f>IFERROR(
  IF(LOOKUP(2,1/($R$16:$R2365&lt;&gt;""),$R$16:$R2365)="12.2026",
    VLOOKUP(LOOKUP(2,1/($B$16:$B2365&lt;&gt;""),$B$16:$B2365), [1]Лист1!$C$12:$D$1205, 2, 0),
  IF(LOOKUP(2,1/($R$16:$R2365&lt;&gt;""),$R$16:$R2365)="12.2027",
    VLOOKUP(LOOKUP(2,1/($B$16:$B2365&lt;&gt;""),$B$16:$B2365), [1]Лист1!$C$1209:$D$2016, 2, 0),
  IF(LOOKUP(2,1/($R$16:$R2365&lt;&gt;""),$R$16:$R2365)="12.2028",
    VLOOKUP(LOOKUP(2,1/($B$16:$B2365&lt;&gt;""),$B$16:$B2365), [1]Лист1!$C$2020:$D$2907, 2, 0),
  ""))), "")</f>
        <v>2834507.8</v>
      </c>
      <c r="P2365" s="211">
        <f t="shared" si="732"/>
        <v>9993.3288675786207</v>
      </c>
      <c r="Q2365" s="211">
        <v>9673</v>
      </c>
      <c r="R2365" s="218" t="s">
        <v>564</v>
      </c>
      <c r="S2365" s="49"/>
      <c r="T2365" s="49"/>
      <c r="U2365" s="49"/>
    </row>
    <row r="2366" spans="1:21" ht="30" customHeight="1" x14ac:dyDescent="0.25">
      <c r="A2366" s="309">
        <f>IF(B2366&lt;&gt;"",MAX(A$1:A2365)+1,"")</f>
        <v>2139</v>
      </c>
      <c r="B2366" s="317" t="s">
        <v>345</v>
      </c>
      <c r="C2366" s="307">
        <v>1960</v>
      </c>
      <c r="D2366" s="309" t="s">
        <v>1844</v>
      </c>
      <c r="E2366" s="307" t="s">
        <v>75</v>
      </c>
      <c r="F2366" s="307">
        <v>2</v>
      </c>
      <c r="G2366" s="307">
        <v>1</v>
      </c>
      <c r="H2366" s="311">
        <v>860.15</v>
      </c>
      <c r="I2366" s="311">
        <v>0</v>
      </c>
      <c r="J2366" s="311">
        <v>515.13</v>
      </c>
      <c r="K2366" s="211">
        <f t="shared" si="733"/>
        <v>6508583.2999999998</v>
      </c>
      <c r="L2366" s="211">
        <v>0</v>
      </c>
      <c r="M2366" s="211">
        <v>0</v>
      </c>
      <c r="N2366" s="211">
        <v>0</v>
      </c>
      <c r="O2366" s="211">
        <f>IFERROR(
  IF(LOOKUP(2,1/($R$16:$R2366&lt;&gt;""),$R$16:$R2366)="12.2026",
    VLOOKUP(LOOKUP(2,1/($B$16:$B2366&lt;&gt;""),$B$16:$B2366), [1]Лист1!$C$12:$D$1205, 2, 0),
  IF(LOOKUP(2,1/($R$16:$R2366&lt;&gt;""),$R$16:$R2366)="12.2027",
    VLOOKUP(LOOKUP(2,1/($B$16:$B2366&lt;&gt;""),$B$16:$B2366), [1]Лист1!$C$1209:$D$2016, 2, 0),
  IF(LOOKUP(2,1/($R$16:$R2366&lt;&gt;""),$R$16:$R2366)="12.2028",
    VLOOKUP(LOOKUP(2,1/($B$16:$B2366&lt;&gt;""),$B$16:$B2366), [1]Лист1!$C$2020:$D$2907, 2, 0),
  ""))), "")</f>
        <v>6508583.2999999998</v>
      </c>
      <c r="P2366" s="211">
        <f t="shared" si="732"/>
        <v>7566.8003255246176</v>
      </c>
      <c r="Q2366" s="211">
        <v>9673</v>
      </c>
      <c r="R2366" s="218" t="s">
        <v>565</v>
      </c>
    </row>
    <row r="2367" spans="1:21" ht="30" customHeight="1" x14ac:dyDescent="0.25">
      <c r="A2367" s="310"/>
      <c r="B2367" s="318"/>
      <c r="C2367" s="308"/>
      <c r="D2367" s="310"/>
      <c r="E2367" s="308"/>
      <c r="F2367" s="308"/>
      <c r="G2367" s="308"/>
      <c r="H2367" s="312"/>
      <c r="I2367" s="312"/>
      <c r="J2367" s="312"/>
      <c r="K2367" s="211">
        <f t="shared" si="733"/>
        <v>1729872.95</v>
      </c>
      <c r="L2367" s="211">
        <v>0</v>
      </c>
      <c r="M2367" s="211">
        <v>0</v>
      </c>
      <c r="N2367" s="211">
        <v>0</v>
      </c>
      <c r="O2367" s="211">
        <f>IFERROR(
  IF(LOOKUP(2,1/($R$16:$R2367&lt;&gt;""),$R$16:$R2367)="12.2026",
    VLOOKUP(LOOKUP(2,1/($B$16:$B2367&lt;&gt;""),$B$16:$B2367), [1]Лист1!$C$12:$D$1205, 2, 0),
  IF(LOOKUP(2,1/($R$16:$R2367&lt;&gt;""),$R$16:$R2367)="12.2027",
    VLOOKUP(LOOKUP(2,1/($B$16:$B2367&lt;&gt;""),$B$16:$B2367), [1]Лист1!$C$1209:$D$2016, 2, 0),
  IF(LOOKUP(2,1/($R$16:$R2367&lt;&gt;""),$R$16:$R2367)="12.2028",
    VLOOKUP(LOOKUP(2,1/($B$16:$B2367&lt;&gt;""),$B$16:$B2367), [1]Лист1!$C$2020:$D$2907, 2, 0),
  ""))), "")</f>
        <v>1729872.95</v>
      </c>
      <c r="P2367" s="211">
        <f>K2367/H2366</f>
        <v>2011.1293960355752</v>
      </c>
      <c r="Q2367" s="237">
        <v>9673</v>
      </c>
      <c r="R2367" s="218" t="s">
        <v>563</v>
      </c>
    </row>
    <row r="2368" spans="1:21" ht="30" customHeight="1" x14ac:dyDescent="0.25">
      <c r="A2368" s="309">
        <f>IF(B2368&lt;&gt;"",MAX(A$1:A2367)+1,"")</f>
        <v>2140</v>
      </c>
      <c r="B2368" s="317" t="s">
        <v>346</v>
      </c>
      <c r="C2368" s="307">
        <v>1963</v>
      </c>
      <c r="D2368" s="309" t="s">
        <v>1844</v>
      </c>
      <c r="E2368" s="307" t="s">
        <v>75</v>
      </c>
      <c r="F2368" s="307">
        <v>2</v>
      </c>
      <c r="G2368" s="307">
        <v>1</v>
      </c>
      <c r="H2368" s="311">
        <v>861.21</v>
      </c>
      <c r="I2368" s="311">
        <v>0</v>
      </c>
      <c r="J2368" s="311">
        <v>516.21</v>
      </c>
      <c r="K2368" s="211">
        <f t="shared" si="733"/>
        <v>6390433</v>
      </c>
      <c r="L2368" s="211">
        <v>0</v>
      </c>
      <c r="M2368" s="211">
        <v>0</v>
      </c>
      <c r="N2368" s="211">
        <v>0</v>
      </c>
      <c r="O2368" s="211">
        <f>IFERROR(
  IF(LOOKUP(2,1/($R$16:$R2368&lt;&gt;""),$R$16:$R2368)="12.2026",
    VLOOKUP(LOOKUP(2,1/($B$16:$B2368&lt;&gt;""),$B$16:$B2368), [1]Лист1!$C$12:$D$1205, 2, 0),
  IF(LOOKUP(2,1/($R$16:$R2368&lt;&gt;""),$R$16:$R2368)="12.2027",
    VLOOKUP(LOOKUP(2,1/($B$16:$B2368&lt;&gt;""),$B$16:$B2368), [1]Лист1!$C$1209:$D$2016, 2, 0),
  IF(LOOKUP(2,1/($R$16:$R2368&lt;&gt;""),$R$16:$R2368)="12.2028",
    VLOOKUP(LOOKUP(2,1/($B$16:$B2368&lt;&gt;""),$B$16:$B2368), [1]Лист1!$C$2020:$D$2907, 2, 0),
  ""))), "")</f>
        <v>6390433</v>
      </c>
      <c r="P2368" s="211">
        <f>K2368/H2368</f>
        <v>7420.2958627976914</v>
      </c>
      <c r="Q2368" s="211">
        <v>9673</v>
      </c>
      <c r="R2368" s="218" t="s">
        <v>565</v>
      </c>
      <c r="S2368" s="49"/>
      <c r="T2368" s="49"/>
      <c r="U2368" s="49"/>
    </row>
    <row r="2369" spans="1:21" s="124" customFormat="1" ht="30" customHeight="1" x14ac:dyDescent="0.25">
      <c r="A2369" s="310"/>
      <c r="B2369" s="318"/>
      <c r="C2369" s="308"/>
      <c r="D2369" s="310"/>
      <c r="E2369" s="308"/>
      <c r="F2369" s="308"/>
      <c r="G2369" s="308"/>
      <c r="H2369" s="312"/>
      <c r="I2369" s="312"/>
      <c r="J2369" s="312"/>
      <c r="K2369" s="282">
        <f t="shared" si="733"/>
        <v>1731943.13</v>
      </c>
      <c r="L2369" s="282">
        <v>0</v>
      </c>
      <c r="M2369" s="282">
        <v>0</v>
      </c>
      <c r="N2369" s="282">
        <v>0</v>
      </c>
      <c r="O2369" s="282">
        <f>IFERROR(
  IF(LOOKUP(2,1/($R$16:$R2369&lt;&gt;""),$R$16:$R2369)="12.2026",
    VLOOKUP(LOOKUP(2,1/($B$16:$B2369&lt;&gt;""),$B$16:$B2369), [1]Лист1!$C$12:$D$1205, 2, 0),
  IF(LOOKUP(2,1/($R$16:$R2369&lt;&gt;""),$R$16:$R2369)="12.2027",
    VLOOKUP(LOOKUP(2,1/($B$16:$B2369&lt;&gt;""),$B$16:$B2369), [1]Лист1!$C$1209:$D$2016, 2, 0),
  IF(LOOKUP(2,1/($R$16:$R2369&lt;&gt;""),$R$16:$R2369)="12.2028",
    VLOOKUP(LOOKUP(2,1/($B$16:$B2369&lt;&gt;""),$B$16:$B2369), [1]Лист1!$C$2020:$D$2907, 2, 0),
  ""))), "")</f>
        <v>1731943.13</v>
      </c>
      <c r="P2369" s="282">
        <f>K2369/H2368</f>
        <v>2011.0578488405845</v>
      </c>
      <c r="Q2369" s="289">
        <v>9673</v>
      </c>
      <c r="R2369" s="294" t="s">
        <v>563</v>
      </c>
    </row>
    <row r="2370" spans="1:21" s="21" customFormat="1" ht="30" customHeight="1" x14ac:dyDescent="0.25">
      <c r="A2370" s="309">
        <f>IF(B2370&lt;&gt;"",MAX(A$1:A2369)+1,"")</f>
        <v>2141</v>
      </c>
      <c r="B2370" s="317" t="s">
        <v>347</v>
      </c>
      <c r="C2370" s="307">
        <v>1963</v>
      </c>
      <c r="D2370" s="309" t="s">
        <v>1844</v>
      </c>
      <c r="E2370" s="307" t="s">
        <v>75</v>
      </c>
      <c r="F2370" s="307">
        <v>2</v>
      </c>
      <c r="G2370" s="307">
        <v>1</v>
      </c>
      <c r="H2370" s="311">
        <v>887.14</v>
      </c>
      <c r="I2370" s="311">
        <v>0</v>
      </c>
      <c r="J2370" s="311">
        <v>542.14</v>
      </c>
      <c r="K2370" s="211">
        <f t="shared" si="733"/>
        <v>6276777.7000000002</v>
      </c>
      <c r="L2370" s="211">
        <v>0</v>
      </c>
      <c r="M2370" s="211">
        <v>0</v>
      </c>
      <c r="N2370" s="211">
        <v>0</v>
      </c>
      <c r="O2370" s="211">
        <f>IFERROR(
  IF(LOOKUP(2,1/($R$16:$R2370&lt;&gt;""),$R$16:$R2370)="12.2026",
    VLOOKUP(LOOKUP(2,1/($B$16:$B2370&lt;&gt;""),$B$16:$B2370), [1]Лист1!$C$12:$D$1205, 2, 0),
  IF(LOOKUP(2,1/($R$16:$R2370&lt;&gt;""),$R$16:$R2370)="12.2027",
    VLOOKUP(LOOKUP(2,1/($B$16:$B2370&lt;&gt;""),$B$16:$B2370), [1]Лист1!$C$1209:$D$2016, 2, 0),
  IF(LOOKUP(2,1/($R$16:$R2370&lt;&gt;""),$R$16:$R2370)="12.2028",
    VLOOKUP(LOOKUP(2,1/($B$16:$B2370&lt;&gt;""),$B$16:$B2370), [1]Лист1!$C$2020:$D$2907, 2, 0),
  ""))), "")</f>
        <v>6276777.7000000002</v>
      </c>
      <c r="P2370" s="211">
        <f>K2370/H2370</f>
        <v>7075.295556507429</v>
      </c>
      <c r="Q2370" s="211">
        <v>9673</v>
      </c>
      <c r="R2370" s="218" t="s">
        <v>565</v>
      </c>
      <c r="S2370" s="38"/>
      <c r="T2370" s="20"/>
      <c r="U2370" s="20"/>
    </row>
    <row r="2371" spans="1:21" ht="30" customHeight="1" x14ac:dyDescent="0.25">
      <c r="A2371" s="310"/>
      <c r="B2371" s="318"/>
      <c r="C2371" s="308"/>
      <c r="D2371" s="310"/>
      <c r="E2371" s="308"/>
      <c r="F2371" s="308"/>
      <c r="G2371" s="308"/>
      <c r="H2371" s="312"/>
      <c r="I2371" s="312"/>
      <c r="J2371" s="312"/>
      <c r="K2371" s="211">
        <f t="shared" si="733"/>
        <v>1782584.42</v>
      </c>
      <c r="L2371" s="211">
        <v>0</v>
      </c>
      <c r="M2371" s="211">
        <v>0</v>
      </c>
      <c r="N2371" s="211">
        <v>0</v>
      </c>
      <c r="O2371" s="211">
        <f>IFERROR(
  IF(LOOKUP(2,1/($R$16:$R2371&lt;&gt;""),$R$16:$R2371)="12.2026",
    VLOOKUP(LOOKUP(2,1/($B$16:$B2371&lt;&gt;""),$B$16:$B2371), [1]Лист1!$C$12:$D$1205, 2, 0),
  IF(LOOKUP(2,1/($R$16:$R2371&lt;&gt;""),$R$16:$R2371)="12.2027",
    VLOOKUP(LOOKUP(2,1/($B$16:$B2371&lt;&gt;""),$B$16:$B2371), [1]Лист1!$C$1209:$D$2016, 2, 0),
  IF(LOOKUP(2,1/($R$16:$R2371&lt;&gt;""),$R$16:$R2371)="12.2028",
    VLOOKUP(LOOKUP(2,1/($B$16:$B2371&lt;&gt;""),$B$16:$B2371), [1]Лист1!$C$2020:$D$2907, 2, 0),
  ""))), "")</f>
        <v>1782584.42</v>
      </c>
      <c r="P2371" s="211">
        <f>K2371/H2370</f>
        <v>2009.3608900511756</v>
      </c>
      <c r="Q2371" s="237">
        <v>9673</v>
      </c>
      <c r="R2371" s="218" t="s">
        <v>563</v>
      </c>
      <c r="S2371" s="48"/>
    </row>
    <row r="2372" spans="1:21" ht="30" customHeight="1" x14ac:dyDescent="0.25">
      <c r="A2372" s="198">
        <f>IF(B2372&lt;&gt;"",MAX(A$1:A2371)+1,"")</f>
        <v>2142</v>
      </c>
      <c r="B2372" s="223" t="s">
        <v>350</v>
      </c>
      <c r="C2372" s="210">
        <v>1966</v>
      </c>
      <c r="D2372" s="212" t="s">
        <v>1844</v>
      </c>
      <c r="E2372" s="210" t="s">
        <v>16</v>
      </c>
      <c r="F2372" s="210">
        <v>5</v>
      </c>
      <c r="G2372" s="210">
        <v>4</v>
      </c>
      <c r="H2372" s="211">
        <v>3471.23</v>
      </c>
      <c r="I2372" s="211">
        <v>0</v>
      </c>
      <c r="J2372" s="211">
        <v>3203.06</v>
      </c>
      <c r="K2372" s="211">
        <f t="shared" si="731"/>
        <v>24290559.660000004</v>
      </c>
      <c r="L2372" s="211">
        <v>0</v>
      </c>
      <c r="M2372" s="211">
        <v>0</v>
      </c>
      <c r="N2372" s="211">
        <v>0</v>
      </c>
      <c r="O2372" s="211">
        <f>IFERROR(
  IF(LOOKUP(2,1/($R$16:$R2372&lt;&gt;""),$R$16:$R2372)="12.2026",
    VLOOKUP(LOOKUP(2,1/($B$16:$B2372&lt;&gt;""),$B$16:$B2372), [1]Лист1!$C$12:$D$1205, 2, 0),
  IF(LOOKUP(2,1/($R$16:$R2372&lt;&gt;""),$R$16:$R2372)="12.2027",
    VLOOKUP(LOOKUP(2,1/($B$16:$B2372&lt;&gt;""),$B$16:$B2372), [1]Лист1!$C$1209:$D$2016, 2, 0),
  IF(LOOKUP(2,1/($R$16:$R2372&lt;&gt;""),$R$16:$R2372)="12.2028",
    VLOOKUP(LOOKUP(2,1/($B$16:$B2372&lt;&gt;""),$B$16:$B2372), [1]Лист1!$C$2020:$D$2907, 2, 0),
  ""))), "")</f>
        <v>24290559.660000004</v>
      </c>
      <c r="P2372" s="211">
        <f t="shared" si="732"/>
        <v>6997.6808393566553</v>
      </c>
      <c r="Q2372" s="211">
        <v>9673</v>
      </c>
      <c r="R2372" s="218" t="s">
        <v>565</v>
      </c>
    </row>
    <row r="2373" spans="1:21" s="21" customFormat="1" ht="30" customHeight="1" x14ac:dyDescent="0.25">
      <c r="A2373" s="212">
        <f>IF(B2373&lt;&gt;"",MAX(A$1:A2372)+1,"")</f>
        <v>2143</v>
      </c>
      <c r="B2373" s="223" t="s">
        <v>1345</v>
      </c>
      <c r="C2373" s="210">
        <v>1940</v>
      </c>
      <c r="D2373" s="212" t="s">
        <v>1844</v>
      </c>
      <c r="E2373" s="210" t="s">
        <v>16</v>
      </c>
      <c r="F2373" s="210">
        <v>4</v>
      </c>
      <c r="G2373" s="210">
        <v>3</v>
      </c>
      <c r="H2373" s="211">
        <v>3062.82</v>
      </c>
      <c r="I2373" s="211">
        <v>0</v>
      </c>
      <c r="J2373" s="211">
        <v>2392.44</v>
      </c>
      <c r="K2373" s="211">
        <f t="shared" si="731"/>
        <v>80875.520000000004</v>
      </c>
      <c r="L2373" s="211">
        <v>0</v>
      </c>
      <c r="M2373" s="211">
        <v>0</v>
      </c>
      <c r="N2373" s="211">
        <v>0</v>
      </c>
      <c r="O2373" s="211">
        <f>IFERROR(
  IF(LOOKUP(2,1/($R$16:$R2373&lt;&gt;""),$R$16:$R2373)="12.2026",
    VLOOKUP(LOOKUP(2,1/($B$16:$B2373&lt;&gt;""),$B$16:$B2373), [1]Лист1!$C$12:$D$1205, 2, 0),
  IF(LOOKUP(2,1/($R$16:$R2373&lt;&gt;""),$R$16:$R2373)="12.2027",
    VLOOKUP(LOOKUP(2,1/($B$16:$B2373&lt;&gt;""),$B$16:$B2373), [1]Лист1!$C$1209:$D$2016, 2, 0),
  IF(LOOKUP(2,1/($R$16:$R2373&lt;&gt;""),$R$16:$R2373)="12.2028",
    VLOOKUP(LOOKUP(2,1/($B$16:$B2373&lt;&gt;""),$B$16:$B2373), [1]Лист1!$C$2020:$D$2907, 2, 0),
  ""))), "")</f>
        <v>80875.520000000004</v>
      </c>
      <c r="P2373" s="211">
        <f t="shared" si="732"/>
        <v>26.405573948191535</v>
      </c>
      <c r="Q2373" s="211">
        <v>9673</v>
      </c>
      <c r="R2373" s="218" t="s">
        <v>565</v>
      </c>
      <c r="S2373" s="38"/>
      <c r="T2373" s="20"/>
      <c r="U2373" s="20"/>
    </row>
    <row r="2374" spans="1:21" s="21" customFormat="1" ht="30" customHeight="1" x14ac:dyDescent="0.25">
      <c r="A2374" s="212">
        <f>IF(B2374&lt;&gt;"",MAX(A$1:A2373)+1,"")</f>
        <v>2144</v>
      </c>
      <c r="B2374" s="223" t="s">
        <v>1346</v>
      </c>
      <c r="C2374" s="210">
        <v>1937</v>
      </c>
      <c r="D2374" s="212" t="s">
        <v>1844</v>
      </c>
      <c r="E2374" s="210" t="s">
        <v>16</v>
      </c>
      <c r="F2374" s="210">
        <v>4</v>
      </c>
      <c r="G2374" s="210">
        <v>3</v>
      </c>
      <c r="H2374" s="211">
        <v>3136.42</v>
      </c>
      <c r="I2374" s="211">
        <v>0</v>
      </c>
      <c r="J2374" s="211">
        <v>2179.0100000000002</v>
      </c>
      <c r="K2374" s="211">
        <f t="shared" si="731"/>
        <v>73783.38</v>
      </c>
      <c r="L2374" s="211">
        <v>0</v>
      </c>
      <c r="M2374" s="211">
        <v>0</v>
      </c>
      <c r="N2374" s="211">
        <v>0</v>
      </c>
      <c r="O2374" s="211">
        <f>IFERROR(
  IF(LOOKUP(2,1/($R$16:$R2374&lt;&gt;""),$R$16:$R2374)="12.2026",
    VLOOKUP(LOOKUP(2,1/($B$16:$B2374&lt;&gt;""),$B$16:$B2374), [1]Лист1!$C$12:$D$1205, 2, 0),
  IF(LOOKUP(2,1/($R$16:$R2374&lt;&gt;""),$R$16:$R2374)="12.2027",
    VLOOKUP(LOOKUP(2,1/($B$16:$B2374&lt;&gt;""),$B$16:$B2374), [1]Лист1!$C$1209:$D$2016, 2, 0),
  IF(LOOKUP(2,1/($R$16:$R2374&lt;&gt;""),$R$16:$R2374)="12.2028",
    VLOOKUP(LOOKUP(2,1/($B$16:$B2374&lt;&gt;""),$B$16:$B2374), [1]Лист1!$C$2020:$D$2907, 2, 0),
  ""))), "")</f>
        <v>73783.38</v>
      </c>
      <c r="P2374" s="211">
        <f t="shared" si="732"/>
        <v>23.524712889217643</v>
      </c>
      <c r="Q2374" s="211">
        <v>9673</v>
      </c>
      <c r="R2374" s="218" t="s">
        <v>565</v>
      </c>
      <c r="S2374" s="38"/>
      <c r="T2374" s="20"/>
      <c r="U2374" s="20"/>
    </row>
    <row r="2375" spans="1:21" s="21" customFormat="1" ht="30" customHeight="1" x14ac:dyDescent="0.25">
      <c r="A2375" s="212">
        <f>IF(B2375&lt;&gt;"",MAX(A$1:A2374)+1,"")</f>
        <v>2145</v>
      </c>
      <c r="B2375" s="223" t="s">
        <v>1347</v>
      </c>
      <c r="C2375" s="210">
        <v>1938</v>
      </c>
      <c r="D2375" s="212" t="s">
        <v>1844</v>
      </c>
      <c r="E2375" s="210" t="s">
        <v>16</v>
      </c>
      <c r="F2375" s="210">
        <v>4</v>
      </c>
      <c r="G2375" s="210">
        <v>3</v>
      </c>
      <c r="H2375" s="211">
        <v>3101.83</v>
      </c>
      <c r="I2375" s="211">
        <v>0</v>
      </c>
      <c r="J2375" s="211">
        <v>1999.77</v>
      </c>
      <c r="K2375" s="211">
        <f t="shared" si="731"/>
        <v>74264.87</v>
      </c>
      <c r="L2375" s="211">
        <v>0</v>
      </c>
      <c r="M2375" s="211">
        <v>0</v>
      </c>
      <c r="N2375" s="211">
        <v>0</v>
      </c>
      <c r="O2375" s="211">
        <f>IFERROR(
  IF(LOOKUP(2,1/($R$16:$R2375&lt;&gt;""),$R$16:$R2375)="12.2026",
    VLOOKUP(LOOKUP(2,1/($B$16:$B2375&lt;&gt;""),$B$16:$B2375), [1]Лист1!$C$12:$D$1205, 2, 0),
  IF(LOOKUP(2,1/($R$16:$R2375&lt;&gt;""),$R$16:$R2375)="12.2027",
    VLOOKUP(LOOKUP(2,1/($B$16:$B2375&lt;&gt;""),$B$16:$B2375), [1]Лист1!$C$1209:$D$2016, 2, 0),
  IF(LOOKUP(2,1/($R$16:$R2375&lt;&gt;""),$R$16:$R2375)="12.2028",
    VLOOKUP(LOOKUP(2,1/($B$16:$B2375&lt;&gt;""),$B$16:$B2375), [1]Лист1!$C$2020:$D$2907, 2, 0),
  ""))), "")</f>
        <v>74264.87</v>
      </c>
      <c r="P2375" s="211">
        <f t="shared" si="732"/>
        <v>23.942276011257871</v>
      </c>
      <c r="Q2375" s="211">
        <v>9673</v>
      </c>
      <c r="R2375" s="218" t="s">
        <v>565</v>
      </c>
      <c r="S2375" s="38"/>
      <c r="T2375" s="20"/>
      <c r="U2375" s="20"/>
    </row>
    <row r="2376" spans="1:21" ht="30" customHeight="1" x14ac:dyDescent="0.25">
      <c r="A2376" s="309">
        <f>IF(B2376&lt;&gt;"",MAX(A$1:A2375)+1,"")</f>
        <v>2146</v>
      </c>
      <c r="B2376" s="317" t="s">
        <v>353</v>
      </c>
      <c r="C2376" s="307">
        <v>1962</v>
      </c>
      <c r="D2376" s="309" t="s">
        <v>1844</v>
      </c>
      <c r="E2376" s="307" t="s">
        <v>16</v>
      </c>
      <c r="F2376" s="307">
        <v>2</v>
      </c>
      <c r="G2376" s="307">
        <v>2</v>
      </c>
      <c r="H2376" s="311">
        <v>1299.83</v>
      </c>
      <c r="I2376" s="311">
        <v>0</v>
      </c>
      <c r="J2376" s="311">
        <v>593.73</v>
      </c>
      <c r="K2376" s="211">
        <f t="shared" si="731"/>
        <v>5642450.9299999997</v>
      </c>
      <c r="L2376" s="211">
        <v>0</v>
      </c>
      <c r="M2376" s="211">
        <v>0</v>
      </c>
      <c r="N2376" s="211">
        <v>0</v>
      </c>
      <c r="O2376" s="211">
        <f>IFERROR(
  IF(LOOKUP(2,1/($R$16:$R2376&lt;&gt;""),$R$16:$R2376)="12.2026",
    VLOOKUP(LOOKUP(2,1/($B$16:$B2376&lt;&gt;""),$B$16:$B2376), [1]Лист1!$C$12:$D$1205, 2, 0),
  IF(LOOKUP(2,1/($R$16:$R2376&lt;&gt;""),$R$16:$R2376)="12.2027",
    VLOOKUP(LOOKUP(2,1/($B$16:$B2376&lt;&gt;""),$B$16:$B2376), [1]Лист1!$C$1209:$D$2016, 2, 0),
  IF(LOOKUP(2,1/($R$16:$R2376&lt;&gt;""),$R$16:$R2376)="12.2028",
    VLOOKUP(LOOKUP(2,1/($B$16:$B2376&lt;&gt;""),$B$16:$B2376), [1]Лист1!$C$2020:$D$2907, 2, 0),
  ""))), "")</f>
        <v>5642450.9299999997</v>
      </c>
      <c r="P2376" s="211">
        <f t="shared" si="732"/>
        <v>4340.9145272843371</v>
      </c>
      <c r="Q2376" s="211">
        <v>9673</v>
      </c>
      <c r="R2376" s="218" t="s">
        <v>565</v>
      </c>
      <c r="S2376" s="49"/>
      <c r="T2376" s="49"/>
      <c r="U2376" s="49"/>
    </row>
    <row r="2377" spans="1:21" ht="30" customHeight="1" x14ac:dyDescent="0.25">
      <c r="A2377" s="310"/>
      <c r="B2377" s="318"/>
      <c r="C2377" s="308"/>
      <c r="D2377" s="310"/>
      <c r="E2377" s="308"/>
      <c r="F2377" s="308"/>
      <c r="G2377" s="308"/>
      <c r="H2377" s="312"/>
      <c r="I2377" s="312"/>
      <c r="J2377" s="312"/>
      <c r="K2377" s="211">
        <f t="shared" si="731"/>
        <v>6023313.1200000001</v>
      </c>
      <c r="L2377" s="211">
        <v>0</v>
      </c>
      <c r="M2377" s="211">
        <v>0</v>
      </c>
      <c r="N2377" s="211">
        <v>0</v>
      </c>
      <c r="O2377" s="211">
        <f>IFERROR(
  IF(LOOKUP(2,1/($R$16:$R2377&lt;&gt;""),$R$16:$R2377)="12.2026",
    VLOOKUP(LOOKUP(2,1/($B$16:$B2377&lt;&gt;""),$B$16:$B2377), [1]Лист1!$C$12:$D$1205, 2, 0),
  IF(LOOKUP(2,1/($R$16:$R2377&lt;&gt;""),$R$16:$R2377)="12.2027",
    VLOOKUP(LOOKUP(2,1/($B$16:$B2377&lt;&gt;""),$B$16:$B2377), [1]Лист1!$C$1209:$D$2016, 2, 0),
  IF(LOOKUP(2,1/($R$16:$R2377&lt;&gt;""),$R$16:$R2377)="12.2028",
    VLOOKUP(LOOKUP(2,1/($B$16:$B2377&lt;&gt;""),$B$16:$B2377), [1]Лист1!$C$2020:$D$2907, 2, 0),
  ""))), "")</f>
        <v>6023313.1200000001</v>
      </c>
      <c r="P2377" s="211">
        <f>K2377/H2376</f>
        <v>4633.923759260827</v>
      </c>
      <c r="Q2377" s="211">
        <v>9673</v>
      </c>
      <c r="R2377" s="218" t="s">
        <v>564</v>
      </c>
    </row>
    <row r="2378" spans="1:21" s="21" customFormat="1" ht="30" customHeight="1" x14ac:dyDescent="0.25">
      <c r="A2378" s="212">
        <f>IF(B2378&lt;&gt;"",MAX(A$1:A2377)+1,"")</f>
        <v>2147</v>
      </c>
      <c r="B2378" s="223" t="s">
        <v>1348</v>
      </c>
      <c r="C2378" s="210">
        <v>1958</v>
      </c>
      <c r="D2378" s="212" t="s">
        <v>1844</v>
      </c>
      <c r="E2378" s="210" t="s">
        <v>16</v>
      </c>
      <c r="F2378" s="212">
        <v>2</v>
      </c>
      <c r="G2378" s="212">
        <v>1</v>
      </c>
      <c r="H2378" s="211">
        <v>798.74</v>
      </c>
      <c r="I2378" s="211">
        <v>0</v>
      </c>
      <c r="J2378" s="211">
        <v>444.34</v>
      </c>
      <c r="K2378" s="211">
        <f t="shared" si="731"/>
        <v>22502.560000000001</v>
      </c>
      <c r="L2378" s="211">
        <v>0</v>
      </c>
      <c r="M2378" s="211">
        <v>0</v>
      </c>
      <c r="N2378" s="211">
        <v>0</v>
      </c>
      <c r="O2378" s="211">
        <f>IFERROR(
  IF(LOOKUP(2,1/($R$16:$R2378&lt;&gt;""),$R$16:$R2378)="12.2026",
    VLOOKUP(LOOKUP(2,1/($B$16:$B2378&lt;&gt;""),$B$16:$B2378), [1]Лист1!$C$12:$D$1205, 2, 0),
  IF(LOOKUP(2,1/($R$16:$R2378&lt;&gt;""),$R$16:$R2378)="12.2027",
    VLOOKUP(LOOKUP(2,1/($B$16:$B2378&lt;&gt;""),$B$16:$B2378), [1]Лист1!$C$1209:$D$2016, 2, 0),
  IF(LOOKUP(2,1/($R$16:$R2378&lt;&gt;""),$R$16:$R2378)="12.2028",
    VLOOKUP(LOOKUP(2,1/($B$16:$B2378&lt;&gt;""),$B$16:$B2378), [1]Лист1!$C$2020:$D$2907, 2, 0),
  ""))), "")</f>
        <v>22502.560000000001</v>
      </c>
      <c r="P2378" s="211">
        <f>K2378/H2378</f>
        <v>28.172571800585924</v>
      </c>
      <c r="Q2378" s="211">
        <v>9673</v>
      </c>
      <c r="R2378" s="218" t="s">
        <v>565</v>
      </c>
      <c r="S2378" s="38"/>
      <c r="T2378" s="20"/>
      <c r="U2378" s="20"/>
    </row>
    <row r="2379" spans="1:21" ht="30" customHeight="1" x14ac:dyDescent="0.25">
      <c r="A2379" s="212">
        <f>IF(B2379&lt;&gt;"",MAX(A$1:A2378)+1,"")</f>
        <v>2148</v>
      </c>
      <c r="B2379" s="223" t="s">
        <v>1349</v>
      </c>
      <c r="C2379" s="210">
        <v>1958</v>
      </c>
      <c r="D2379" s="212" t="s">
        <v>1844</v>
      </c>
      <c r="E2379" s="210" t="s">
        <v>16</v>
      </c>
      <c r="F2379" s="212">
        <v>2</v>
      </c>
      <c r="G2379" s="212">
        <v>1</v>
      </c>
      <c r="H2379" s="211">
        <v>1130.1099999999999</v>
      </c>
      <c r="I2379" s="211">
        <v>0</v>
      </c>
      <c r="J2379" s="211">
        <v>436.95</v>
      </c>
      <c r="K2379" s="211">
        <f t="shared" si="731"/>
        <v>23218.85</v>
      </c>
      <c r="L2379" s="211">
        <v>0</v>
      </c>
      <c r="M2379" s="211">
        <v>0</v>
      </c>
      <c r="N2379" s="211">
        <v>0</v>
      </c>
      <c r="O2379" s="211">
        <f>IFERROR(
  IF(LOOKUP(2,1/($R$16:$R2379&lt;&gt;""),$R$16:$R2379)="12.2026",
    VLOOKUP(LOOKUP(2,1/($B$16:$B2379&lt;&gt;""),$B$16:$B2379), [1]Лист1!$C$12:$D$1205, 2, 0),
  IF(LOOKUP(2,1/($R$16:$R2379&lt;&gt;""),$R$16:$R2379)="12.2027",
    VLOOKUP(LOOKUP(2,1/($B$16:$B2379&lt;&gt;""),$B$16:$B2379), [1]Лист1!$C$1209:$D$2016, 2, 0),
  IF(LOOKUP(2,1/($R$16:$R2379&lt;&gt;""),$R$16:$R2379)="12.2028",
    VLOOKUP(LOOKUP(2,1/($B$16:$B2379&lt;&gt;""),$B$16:$B2379), [1]Лист1!$C$2020:$D$2907, 2, 0),
  ""))), "")</f>
        <v>23218.85</v>
      </c>
      <c r="P2379" s="211">
        <f>K2379/H2379</f>
        <v>20.545654847758183</v>
      </c>
      <c r="Q2379" s="211">
        <v>9673</v>
      </c>
      <c r="R2379" s="218" t="s">
        <v>565</v>
      </c>
    </row>
    <row r="2380" spans="1:21" ht="30" customHeight="1" x14ac:dyDescent="0.25">
      <c r="A2380" s="212">
        <f>IF(B2380&lt;&gt;"",MAX(A$1:A2379)+1,"")</f>
        <v>2149</v>
      </c>
      <c r="B2380" s="223" t="s">
        <v>1350</v>
      </c>
      <c r="C2380" s="210">
        <v>1958</v>
      </c>
      <c r="D2380" s="212" t="s">
        <v>1844</v>
      </c>
      <c r="E2380" s="210" t="s">
        <v>16</v>
      </c>
      <c r="F2380" s="212">
        <v>2</v>
      </c>
      <c r="G2380" s="212">
        <v>2</v>
      </c>
      <c r="H2380" s="211">
        <v>772.44</v>
      </c>
      <c r="I2380" s="211">
        <v>0</v>
      </c>
      <c r="J2380" s="211">
        <v>429.91</v>
      </c>
      <c r="K2380" s="211">
        <f t="shared" si="731"/>
        <v>22888.27</v>
      </c>
      <c r="L2380" s="211">
        <v>0</v>
      </c>
      <c r="M2380" s="211">
        <v>0</v>
      </c>
      <c r="N2380" s="211">
        <v>0</v>
      </c>
      <c r="O2380" s="211">
        <f>IFERROR(
  IF(LOOKUP(2,1/($R$16:$R2380&lt;&gt;""),$R$16:$R2380)="12.2026",
    VLOOKUP(LOOKUP(2,1/($B$16:$B2380&lt;&gt;""),$B$16:$B2380), [1]Лист1!$C$12:$D$1205, 2, 0),
  IF(LOOKUP(2,1/($R$16:$R2380&lt;&gt;""),$R$16:$R2380)="12.2027",
    VLOOKUP(LOOKUP(2,1/($B$16:$B2380&lt;&gt;""),$B$16:$B2380), [1]Лист1!$C$1209:$D$2016, 2, 0),
  IF(LOOKUP(2,1/($R$16:$R2380&lt;&gt;""),$R$16:$R2380)="12.2028",
    VLOOKUP(LOOKUP(2,1/($B$16:$B2380&lt;&gt;""),$B$16:$B2380), [1]Лист1!$C$2020:$D$2907, 2, 0),
  ""))), "")</f>
        <v>22888.27</v>
      </c>
      <c r="P2380" s="211">
        <f t="shared" si="732"/>
        <v>29.63112992594894</v>
      </c>
      <c r="Q2380" s="211">
        <v>9673</v>
      </c>
      <c r="R2380" s="218" t="s">
        <v>565</v>
      </c>
      <c r="S2380" s="49"/>
      <c r="T2380" s="49"/>
      <c r="U2380" s="49"/>
    </row>
    <row r="2381" spans="1:21" s="21" customFormat="1" ht="30" customHeight="1" x14ac:dyDescent="0.25">
      <c r="A2381" s="212">
        <f>IF(B2381&lt;&gt;"",MAX(A$1:A2380)+1,"")</f>
        <v>2150</v>
      </c>
      <c r="B2381" s="223" t="s">
        <v>1351</v>
      </c>
      <c r="C2381" s="210">
        <v>1959</v>
      </c>
      <c r="D2381" s="212" t="s">
        <v>1844</v>
      </c>
      <c r="E2381" s="210" t="s">
        <v>16</v>
      </c>
      <c r="F2381" s="210">
        <v>2</v>
      </c>
      <c r="G2381" s="210">
        <v>1</v>
      </c>
      <c r="H2381" s="211">
        <v>600.89</v>
      </c>
      <c r="I2381" s="211">
        <v>0</v>
      </c>
      <c r="J2381" s="211">
        <v>284.33</v>
      </c>
      <c r="K2381" s="211">
        <f t="shared" si="731"/>
        <v>14568.29</v>
      </c>
      <c r="L2381" s="211">
        <v>0</v>
      </c>
      <c r="M2381" s="211">
        <v>0</v>
      </c>
      <c r="N2381" s="211">
        <v>0</v>
      </c>
      <c r="O2381" s="211">
        <f>IFERROR(
  IF(LOOKUP(2,1/($R$16:$R2381&lt;&gt;""),$R$16:$R2381)="12.2026",
    VLOOKUP(LOOKUP(2,1/($B$16:$B2381&lt;&gt;""),$B$16:$B2381), [1]Лист1!$C$12:$D$1205, 2, 0),
  IF(LOOKUP(2,1/($R$16:$R2381&lt;&gt;""),$R$16:$R2381)="12.2027",
    VLOOKUP(LOOKUP(2,1/($B$16:$B2381&lt;&gt;""),$B$16:$B2381), [1]Лист1!$C$1209:$D$2016, 2, 0),
  IF(LOOKUP(2,1/($R$16:$R2381&lt;&gt;""),$R$16:$R2381)="12.2028",
    VLOOKUP(LOOKUP(2,1/($B$16:$B2381&lt;&gt;""),$B$16:$B2381), [1]Лист1!$C$2020:$D$2907, 2, 0),
  ""))), "")</f>
        <v>14568.29</v>
      </c>
      <c r="P2381" s="211">
        <f t="shared" si="732"/>
        <v>24.244520627735529</v>
      </c>
      <c r="Q2381" s="211">
        <v>9673</v>
      </c>
      <c r="R2381" s="218" t="s">
        <v>565</v>
      </c>
      <c r="S2381" s="38"/>
      <c r="T2381" s="20"/>
      <c r="U2381" s="20"/>
    </row>
    <row r="2382" spans="1:21" s="21" customFormat="1" ht="30" customHeight="1" x14ac:dyDescent="0.25">
      <c r="A2382" s="212">
        <f>IF(B2382&lt;&gt;"",MAX(A$1:A2381)+1,"")</f>
        <v>2151</v>
      </c>
      <c r="B2382" s="223" t="s">
        <v>1352</v>
      </c>
      <c r="C2382" s="210">
        <v>1959</v>
      </c>
      <c r="D2382" s="212" t="s">
        <v>1844</v>
      </c>
      <c r="E2382" s="210" t="s">
        <v>16</v>
      </c>
      <c r="F2382" s="210">
        <v>2</v>
      </c>
      <c r="G2382" s="210">
        <v>2</v>
      </c>
      <c r="H2382" s="211">
        <v>508.75</v>
      </c>
      <c r="I2382" s="211">
        <v>0</v>
      </c>
      <c r="J2382" s="211">
        <v>281.74</v>
      </c>
      <c r="K2382" s="211">
        <f t="shared" si="731"/>
        <v>13697.7</v>
      </c>
      <c r="L2382" s="211">
        <v>0</v>
      </c>
      <c r="M2382" s="211">
        <v>0</v>
      </c>
      <c r="N2382" s="211">
        <v>0</v>
      </c>
      <c r="O2382" s="211">
        <f>IFERROR(
  IF(LOOKUP(2,1/($R$16:$R2382&lt;&gt;""),$R$16:$R2382)="12.2026",
    VLOOKUP(LOOKUP(2,1/($B$16:$B2382&lt;&gt;""),$B$16:$B2382), [1]Лист1!$C$12:$D$1205, 2, 0),
  IF(LOOKUP(2,1/($R$16:$R2382&lt;&gt;""),$R$16:$R2382)="12.2027",
    VLOOKUP(LOOKUP(2,1/($B$16:$B2382&lt;&gt;""),$B$16:$B2382), [1]Лист1!$C$1209:$D$2016, 2, 0),
  IF(LOOKUP(2,1/($R$16:$R2382&lt;&gt;""),$R$16:$R2382)="12.2028",
    VLOOKUP(LOOKUP(2,1/($B$16:$B2382&lt;&gt;""),$B$16:$B2382), [1]Лист1!$C$2020:$D$2907, 2, 0),
  ""))), "")</f>
        <v>13697.7</v>
      </c>
      <c r="P2382" s="211">
        <f t="shared" si="732"/>
        <v>26.924226044226046</v>
      </c>
      <c r="Q2382" s="211">
        <v>9673</v>
      </c>
      <c r="R2382" s="218" t="s">
        <v>565</v>
      </c>
      <c r="S2382" s="38"/>
      <c r="T2382" s="20"/>
      <c r="U2382" s="20"/>
    </row>
    <row r="2383" spans="1:21" s="21" customFormat="1" ht="30" customHeight="1" x14ac:dyDescent="0.25">
      <c r="A2383" s="212">
        <f>IF(B2383&lt;&gt;"",MAX(A$1:A2382)+1,"")</f>
        <v>2152</v>
      </c>
      <c r="B2383" s="223" t="s">
        <v>1353</v>
      </c>
      <c r="C2383" s="210">
        <v>1959</v>
      </c>
      <c r="D2383" s="212" t="s">
        <v>1844</v>
      </c>
      <c r="E2383" s="210" t="s">
        <v>16</v>
      </c>
      <c r="F2383" s="212">
        <v>2</v>
      </c>
      <c r="G2383" s="212">
        <v>1</v>
      </c>
      <c r="H2383" s="211">
        <v>516.66</v>
      </c>
      <c r="I2383" s="211">
        <v>0</v>
      </c>
      <c r="J2383" s="211">
        <v>279.36</v>
      </c>
      <c r="K2383" s="211">
        <f t="shared" si="731"/>
        <v>14281.73</v>
      </c>
      <c r="L2383" s="211">
        <v>0</v>
      </c>
      <c r="M2383" s="211">
        <v>0</v>
      </c>
      <c r="N2383" s="211">
        <v>0</v>
      </c>
      <c r="O2383" s="211">
        <f>IFERROR(
  IF(LOOKUP(2,1/($R$16:$R2383&lt;&gt;""),$R$16:$R2383)="12.2026",
    VLOOKUP(LOOKUP(2,1/($B$16:$B2383&lt;&gt;""),$B$16:$B2383), [1]Лист1!$C$12:$D$1205, 2, 0),
  IF(LOOKUP(2,1/($R$16:$R2383&lt;&gt;""),$R$16:$R2383)="12.2027",
    VLOOKUP(LOOKUP(2,1/($B$16:$B2383&lt;&gt;""),$B$16:$B2383), [1]Лист1!$C$1209:$D$2016, 2, 0),
  IF(LOOKUP(2,1/($R$16:$R2383&lt;&gt;""),$R$16:$R2383)="12.2028",
    VLOOKUP(LOOKUP(2,1/($B$16:$B2383&lt;&gt;""),$B$16:$B2383), [1]Лист1!$C$2020:$D$2907, 2, 0),
  ""))), "")</f>
        <v>14281.73</v>
      </c>
      <c r="P2383" s="211">
        <f t="shared" si="732"/>
        <v>27.642414740835367</v>
      </c>
      <c r="Q2383" s="211">
        <v>9673</v>
      </c>
      <c r="R2383" s="218" t="s">
        <v>565</v>
      </c>
      <c r="S2383" s="38"/>
      <c r="T2383" s="20"/>
      <c r="U2383" s="20"/>
    </row>
    <row r="2384" spans="1:21" ht="30" customHeight="1" x14ac:dyDescent="0.25">
      <c r="A2384" s="212">
        <f>IF(B2384&lt;&gt;"",MAX(A$1:A2383)+1,"")</f>
        <v>2153</v>
      </c>
      <c r="B2384" s="223" t="s">
        <v>524</v>
      </c>
      <c r="C2384" s="210">
        <v>1958</v>
      </c>
      <c r="D2384" s="212" t="s">
        <v>1844</v>
      </c>
      <c r="E2384" s="210" t="s">
        <v>16</v>
      </c>
      <c r="F2384" s="210">
        <v>2</v>
      </c>
      <c r="G2384" s="210">
        <v>1</v>
      </c>
      <c r="H2384" s="211">
        <v>307</v>
      </c>
      <c r="I2384" s="211">
        <v>0</v>
      </c>
      <c r="J2384" s="211">
        <v>280.8</v>
      </c>
      <c r="K2384" s="211">
        <f t="shared" si="731"/>
        <v>13818.89</v>
      </c>
      <c r="L2384" s="211">
        <v>0</v>
      </c>
      <c r="M2384" s="211">
        <v>0</v>
      </c>
      <c r="N2384" s="211">
        <v>0</v>
      </c>
      <c r="O2384" s="211">
        <f>IFERROR(
  IF(LOOKUP(2,1/($R$16:$R2384&lt;&gt;""),$R$16:$R2384)="12.2026",
    VLOOKUP(LOOKUP(2,1/($B$16:$B2384&lt;&gt;""),$B$16:$B2384), [1]Лист1!$C$12:$D$1205, 2, 0),
  IF(LOOKUP(2,1/($R$16:$R2384&lt;&gt;""),$R$16:$R2384)="12.2027",
    VLOOKUP(LOOKUP(2,1/($B$16:$B2384&lt;&gt;""),$B$16:$B2384), [1]Лист1!$C$1209:$D$2016, 2, 0),
  IF(LOOKUP(2,1/($R$16:$R2384&lt;&gt;""),$R$16:$R2384)="12.2028",
    VLOOKUP(LOOKUP(2,1/($B$16:$B2384&lt;&gt;""),$B$16:$B2384), [1]Лист1!$C$2020:$D$2907, 2, 0),
  ""))), "")</f>
        <v>13818.89</v>
      </c>
      <c r="P2384" s="211">
        <f t="shared" si="732"/>
        <v>45.012671009771985</v>
      </c>
      <c r="Q2384" s="211">
        <v>9673</v>
      </c>
      <c r="R2384" s="218" t="s">
        <v>565</v>
      </c>
    </row>
    <row r="2385" spans="1:21" ht="30" customHeight="1" x14ac:dyDescent="0.25">
      <c r="A2385" s="212">
        <f>IF(B2385&lt;&gt;"",MAX(A$1:A2384)+1,"")</f>
        <v>2154</v>
      </c>
      <c r="B2385" s="223" t="s">
        <v>351</v>
      </c>
      <c r="C2385" s="210">
        <v>1967</v>
      </c>
      <c r="D2385" s="212" t="s">
        <v>1844</v>
      </c>
      <c r="E2385" s="210" t="s">
        <v>16</v>
      </c>
      <c r="F2385" s="210">
        <v>2</v>
      </c>
      <c r="G2385" s="210">
        <v>2</v>
      </c>
      <c r="H2385" s="211">
        <v>1326.1</v>
      </c>
      <c r="I2385" s="211">
        <v>0</v>
      </c>
      <c r="J2385" s="211">
        <v>611.6</v>
      </c>
      <c r="K2385" s="211">
        <f t="shared" si="731"/>
        <v>11403257.85</v>
      </c>
      <c r="L2385" s="211">
        <v>0</v>
      </c>
      <c r="M2385" s="211">
        <v>0</v>
      </c>
      <c r="N2385" s="211">
        <v>0</v>
      </c>
      <c r="O2385" s="211">
        <f>IFERROR(
  IF(LOOKUP(2,1/($R$16:$R2385&lt;&gt;""),$R$16:$R2385)="12.2026",
    VLOOKUP(LOOKUP(2,1/($B$16:$B2385&lt;&gt;""),$B$16:$B2385), [1]Лист1!$C$12:$D$1205, 2, 0),
  IF(LOOKUP(2,1/($R$16:$R2385&lt;&gt;""),$R$16:$R2385)="12.2027",
    VLOOKUP(LOOKUP(2,1/($B$16:$B2385&lt;&gt;""),$B$16:$B2385), [1]Лист1!$C$1209:$D$2016, 2, 0),
  IF(LOOKUP(2,1/($R$16:$R2385&lt;&gt;""),$R$16:$R2385)="12.2028",
    VLOOKUP(LOOKUP(2,1/($B$16:$B2385&lt;&gt;""),$B$16:$B2385), [1]Лист1!$C$2020:$D$2907, 2, 0),
  ""))), "")</f>
        <v>11403257.85</v>
      </c>
      <c r="P2385" s="211">
        <f t="shared" si="732"/>
        <v>8599.09346957243</v>
      </c>
      <c r="Q2385" s="211">
        <v>9673</v>
      </c>
      <c r="R2385" s="218" t="s">
        <v>565</v>
      </c>
      <c r="S2385" s="48"/>
    </row>
    <row r="2386" spans="1:21" ht="30" customHeight="1" x14ac:dyDescent="0.25">
      <c r="A2386" s="212">
        <f>IF(B2386&lt;&gt;"",MAX(A$1:A2385)+1,"")</f>
        <v>2155</v>
      </c>
      <c r="B2386" s="223" t="s">
        <v>1354</v>
      </c>
      <c r="C2386" s="210">
        <v>1958</v>
      </c>
      <c r="D2386" s="212" t="s">
        <v>1844</v>
      </c>
      <c r="E2386" s="210" t="s">
        <v>16</v>
      </c>
      <c r="F2386" s="210">
        <v>2</v>
      </c>
      <c r="G2386" s="210">
        <v>1</v>
      </c>
      <c r="H2386" s="211">
        <v>300.89999999999998</v>
      </c>
      <c r="I2386" s="211">
        <v>0</v>
      </c>
      <c r="J2386" s="211">
        <v>275.39999999999998</v>
      </c>
      <c r="K2386" s="211">
        <f t="shared" si="731"/>
        <v>17830.73</v>
      </c>
      <c r="L2386" s="211">
        <v>0</v>
      </c>
      <c r="M2386" s="211">
        <v>0</v>
      </c>
      <c r="N2386" s="211">
        <v>0</v>
      </c>
      <c r="O2386" s="211">
        <f>IFERROR(
  IF(LOOKUP(2,1/($R$16:$R2386&lt;&gt;""),$R$16:$R2386)="12.2026",
    VLOOKUP(LOOKUP(2,1/($B$16:$B2386&lt;&gt;""),$B$16:$B2386), [1]Лист1!$C$12:$D$1205, 2, 0),
  IF(LOOKUP(2,1/($R$16:$R2386&lt;&gt;""),$R$16:$R2386)="12.2027",
    VLOOKUP(LOOKUP(2,1/($B$16:$B2386&lt;&gt;""),$B$16:$B2386), [1]Лист1!$C$1209:$D$2016, 2, 0),
  IF(LOOKUP(2,1/($R$16:$R2386&lt;&gt;""),$R$16:$R2386)="12.2028",
    VLOOKUP(LOOKUP(2,1/($B$16:$B2386&lt;&gt;""),$B$16:$B2386), [1]Лист1!$C$2020:$D$2907, 2, 0),
  ""))), "")</f>
        <v>17830.73</v>
      </c>
      <c r="P2386" s="211">
        <f t="shared" si="732"/>
        <v>59.257992688600865</v>
      </c>
      <c r="Q2386" s="211">
        <v>9673</v>
      </c>
      <c r="R2386" s="218" t="s">
        <v>565</v>
      </c>
      <c r="S2386" s="49"/>
      <c r="T2386" s="49"/>
      <c r="U2386" s="49"/>
    </row>
    <row r="2387" spans="1:21" s="21" customFormat="1" ht="30" customHeight="1" x14ac:dyDescent="0.25">
      <c r="A2387" s="212">
        <f>IF(B2387&lt;&gt;"",MAX(A$1:A2386)+1,"")</f>
        <v>2156</v>
      </c>
      <c r="B2387" s="223" t="s">
        <v>1355</v>
      </c>
      <c r="C2387" s="210">
        <v>1956</v>
      </c>
      <c r="D2387" s="212" t="s">
        <v>1844</v>
      </c>
      <c r="E2387" s="210" t="s">
        <v>16</v>
      </c>
      <c r="F2387" s="210">
        <v>2</v>
      </c>
      <c r="G2387" s="210">
        <v>1</v>
      </c>
      <c r="H2387" s="211">
        <v>500.64</v>
      </c>
      <c r="I2387" s="211">
        <v>0</v>
      </c>
      <c r="J2387" s="211">
        <v>274.54000000000002</v>
      </c>
      <c r="K2387" s="211">
        <f t="shared" si="731"/>
        <v>13840.93</v>
      </c>
      <c r="L2387" s="211">
        <v>0</v>
      </c>
      <c r="M2387" s="211">
        <v>0</v>
      </c>
      <c r="N2387" s="211">
        <v>0</v>
      </c>
      <c r="O2387" s="211">
        <f>IFERROR(
  IF(LOOKUP(2,1/($R$16:$R2387&lt;&gt;""),$R$16:$R2387)="12.2026",
    VLOOKUP(LOOKUP(2,1/($B$16:$B2387&lt;&gt;""),$B$16:$B2387), [1]Лист1!$C$12:$D$1205, 2, 0),
  IF(LOOKUP(2,1/($R$16:$R2387&lt;&gt;""),$R$16:$R2387)="12.2027",
    VLOOKUP(LOOKUP(2,1/($B$16:$B2387&lt;&gt;""),$B$16:$B2387), [1]Лист1!$C$1209:$D$2016, 2, 0),
  IF(LOOKUP(2,1/($R$16:$R2387&lt;&gt;""),$R$16:$R2387)="12.2028",
    VLOOKUP(LOOKUP(2,1/($B$16:$B2387&lt;&gt;""),$B$16:$B2387), [1]Лист1!$C$2020:$D$2907, 2, 0),
  ""))), "")</f>
        <v>13840.93</v>
      </c>
      <c r="P2387" s="211">
        <f t="shared" si="732"/>
        <v>27.646472515180569</v>
      </c>
      <c r="Q2387" s="211">
        <v>9673</v>
      </c>
      <c r="R2387" s="218" t="s">
        <v>565</v>
      </c>
      <c r="S2387" s="38"/>
      <c r="T2387" s="20"/>
      <c r="U2387" s="20"/>
    </row>
    <row r="2388" spans="1:21" s="21" customFormat="1" ht="30" customHeight="1" x14ac:dyDescent="0.25">
      <c r="A2388" s="212">
        <f>IF(B2388&lt;&gt;"",MAX(A$1:A2387)+1,"")</f>
        <v>2157</v>
      </c>
      <c r="B2388" s="223" t="s">
        <v>1356</v>
      </c>
      <c r="C2388" s="210">
        <v>1960</v>
      </c>
      <c r="D2388" s="212" t="s">
        <v>1844</v>
      </c>
      <c r="E2388" s="210" t="s">
        <v>16</v>
      </c>
      <c r="F2388" s="212">
        <v>2</v>
      </c>
      <c r="G2388" s="212">
        <v>1</v>
      </c>
      <c r="H2388" s="211">
        <v>274.3</v>
      </c>
      <c r="I2388" s="211">
        <v>0</v>
      </c>
      <c r="J2388" s="211">
        <v>271.5</v>
      </c>
      <c r="K2388" s="211">
        <f t="shared" si="731"/>
        <v>13929.11</v>
      </c>
      <c r="L2388" s="211">
        <v>0</v>
      </c>
      <c r="M2388" s="211">
        <v>0</v>
      </c>
      <c r="N2388" s="211">
        <v>0</v>
      </c>
      <c r="O2388" s="211">
        <f>IFERROR(
  IF(LOOKUP(2,1/($R$16:$R2388&lt;&gt;""),$R$16:$R2388)="12.2026",
    VLOOKUP(LOOKUP(2,1/($B$16:$B2388&lt;&gt;""),$B$16:$B2388), [1]Лист1!$C$12:$D$1205, 2, 0),
  IF(LOOKUP(2,1/($R$16:$R2388&lt;&gt;""),$R$16:$R2388)="12.2027",
    VLOOKUP(LOOKUP(2,1/($B$16:$B2388&lt;&gt;""),$B$16:$B2388), [1]Лист1!$C$1209:$D$2016, 2, 0),
  IF(LOOKUP(2,1/($R$16:$R2388&lt;&gt;""),$R$16:$R2388)="12.2028",
    VLOOKUP(LOOKUP(2,1/($B$16:$B2388&lt;&gt;""),$B$16:$B2388), [1]Лист1!$C$2020:$D$2907, 2, 0),
  ""))), "")</f>
        <v>13929.11</v>
      </c>
      <c r="P2388" s="211">
        <f t="shared" si="732"/>
        <v>50.780568720379144</v>
      </c>
      <c r="Q2388" s="211">
        <v>9673</v>
      </c>
      <c r="R2388" s="218" t="s">
        <v>565</v>
      </c>
      <c r="S2388" s="38"/>
      <c r="T2388" s="20"/>
      <c r="U2388" s="20"/>
    </row>
    <row r="2389" spans="1:21" s="21" customFormat="1" ht="30" customHeight="1" x14ac:dyDescent="0.25">
      <c r="A2389" s="212">
        <f>IF(B2389&lt;&gt;"",MAX(A$1:A2388)+1,"")</f>
        <v>2158</v>
      </c>
      <c r="B2389" s="223" t="s">
        <v>1357</v>
      </c>
      <c r="C2389" s="210">
        <v>1960</v>
      </c>
      <c r="D2389" s="212" t="s">
        <v>1844</v>
      </c>
      <c r="E2389" s="210" t="s">
        <v>16</v>
      </c>
      <c r="F2389" s="212">
        <v>2</v>
      </c>
      <c r="G2389" s="212">
        <v>1</v>
      </c>
      <c r="H2389" s="211">
        <v>503.25</v>
      </c>
      <c r="I2389" s="211">
        <v>0</v>
      </c>
      <c r="J2389" s="211">
        <v>277.14999999999998</v>
      </c>
      <c r="K2389" s="211">
        <f t="shared" si="731"/>
        <v>13818.89</v>
      </c>
      <c r="L2389" s="211">
        <v>0</v>
      </c>
      <c r="M2389" s="211">
        <v>0</v>
      </c>
      <c r="N2389" s="211">
        <v>0</v>
      </c>
      <c r="O2389" s="211">
        <f>IFERROR(
  IF(LOOKUP(2,1/($R$16:$R2389&lt;&gt;""),$R$16:$R2389)="12.2026",
    VLOOKUP(LOOKUP(2,1/($B$16:$B2389&lt;&gt;""),$B$16:$B2389), [1]Лист1!$C$12:$D$1205, 2, 0),
  IF(LOOKUP(2,1/($R$16:$R2389&lt;&gt;""),$R$16:$R2389)="12.2027",
    VLOOKUP(LOOKUP(2,1/($B$16:$B2389&lt;&gt;""),$B$16:$B2389), [1]Лист1!$C$1209:$D$2016, 2, 0),
  IF(LOOKUP(2,1/($R$16:$R2389&lt;&gt;""),$R$16:$R2389)="12.2028",
    VLOOKUP(LOOKUP(2,1/($B$16:$B2389&lt;&gt;""),$B$16:$B2389), [1]Лист1!$C$2020:$D$2907, 2, 0),
  ""))), "")</f>
        <v>13818.89</v>
      </c>
      <c r="P2389" s="211">
        <f t="shared" si="732"/>
        <v>27.459294585196222</v>
      </c>
      <c r="Q2389" s="211">
        <v>9673</v>
      </c>
      <c r="R2389" s="218" t="s">
        <v>565</v>
      </c>
      <c r="S2389" s="38"/>
      <c r="T2389" s="20"/>
      <c r="U2389" s="20"/>
    </row>
    <row r="2390" spans="1:21" ht="30" customHeight="1" x14ac:dyDescent="0.25">
      <c r="A2390" s="309">
        <f>IF(B2390&lt;&gt;"",MAX(A$1:A2389)+1,"")</f>
        <v>2159</v>
      </c>
      <c r="B2390" s="317" t="s">
        <v>352</v>
      </c>
      <c r="C2390" s="307">
        <v>1962</v>
      </c>
      <c r="D2390" s="309" t="s">
        <v>1844</v>
      </c>
      <c r="E2390" s="307" t="s">
        <v>16</v>
      </c>
      <c r="F2390" s="307">
        <v>2</v>
      </c>
      <c r="G2390" s="307">
        <v>2</v>
      </c>
      <c r="H2390" s="311">
        <v>721.02</v>
      </c>
      <c r="I2390" s="311">
        <v>0</v>
      </c>
      <c r="J2390" s="311">
        <v>388.32</v>
      </c>
      <c r="K2390" s="211">
        <f t="shared" si="731"/>
        <v>3487500</v>
      </c>
      <c r="L2390" s="211">
        <v>0</v>
      </c>
      <c r="M2390" s="211">
        <v>0</v>
      </c>
      <c r="N2390" s="211">
        <v>0</v>
      </c>
      <c r="O2390" s="211">
        <f>IFERROR(
  IF(LOOKUP(2,1/($R$16:$R2390&lt;&gt;""),$R$16:$R2390)="12.2026",
    VLOOKUP(LOOKUP(2,1/($B$16:$B2390&lt;&gt;""),$B$16:$B2390), [1]Лист1!$C$12:$D$1205, 2, 0),
  IF(LOOKUP(2,1/($R$16:$R2390&lt;&gt;""),$R$16:$R2390)="12.2027",
    VLOOKUP(LOOKUP(2,1/($B$16:$B2390&lt;&gt;""),$B$16:$B2390), [1]Лист1!$C$1209:$D$2016, 2, 0),
  IF(LOOKUP(2,1/($R$16:$R2390&lt;&gt;""),$R$16:$R2390)="12.2028",
    VLOOKUP(LOOKUP(2,1/($B$16:$B2390&lt;&gt;""),$B$16:$B2390), [1]Лист1!$C$2020:$D$2907, 2, 0),
  ""))), "")</f>
        <v>3487500</v>
      </c>
      <c r="P2390" s="211">
        <f t="shared" si="732"/>
        <v>4836.8977282183578</v>
      </c>
      <c r="Q2390" s="211">
        <v>9673</v>
      </c>
      <c r="R2390" s="218" t="s">
        <v>565</v>
      </c>
      <c r="S2390" s="49"/>
      <c r="T2390" s="49"/>
      <c r="U2390" s="49"/>
    </row>
    <row r="2391" spans="1:21" s="21" customFormat="1" ht="30" customHeight="1" x14ac:dyDescent="0.25">
      <c r="A2391" s="310"/>
      <c r="B2391" s="318"/>
      <c r="C2391" s="308"/>
      <c r="D2391" s="310"/>
      <c r="E2391" s="308"/>
      <c r="F2391" s="308"/>
      <c r="G2391" s="308"/>
      <c r="H2391" s="312"/>
      <c r="I2391" s="312"/>
      <c r="J2391" s="312"/>
      <c r="K2391" s="211">
        <f t="shared" ref="K2391:K2410" si="734">SUM(L2391:O2391)</f>
        <v>4982760.4800000004</v>
      </c>
      <c r="L2391" s="211">
        <v>0</v>
      </c>
      <c r="M2391" s="211">
        <v>0</v>
      </c>
      <c r="N2391" s="211">
        <v>0</v>
      </c>
      <c r="O2391" s="211">
        <f>IFERROR(
  IF(LOOKUP(2,1/($R$16:$R2391&lt;&gt;""),$R$16:$R2391)="12.2026",
    VLOOKUP(LOOKUP(2,1/($B$16:$B2391&lt;&gt;""),$B$16:$B2391), [1]Лист1!$C$12:$D$1205, 2, 0),
  IF(LOOKUP(2,1/($R$16:$R2391&lt;&gt;""),$R$16:$R2391)="12.2027",
    VLOOKUP(LOOKUP(2,1/($B$16:$B2391&lt;&gt;""),$B$16:$B2391), [1]Лист1!$C$1209:$D$2016, 2, 0),
  IF(LOOKUP(2,1/($R$16:$R2391&lt;&gt;""),$R$16:$R2391)="12.2028",
    VLOOKUP(LOOKUP(2,1/($B$16:$B2391&lt;&gt;""),$B$16:$B2391), [1]Лист1!$C$2020:$D$2907, 2, 0),
  ""))), "")</f>
        <v>4982760.4800000004</v>
      </c>
      <c r="P2391" s="211">
        <f>K2391/H2390</f>
        <v>6910.7104934675881</v>
      </c>
      <c r="Q2391" s="211">
        <v>9673</v>
      </c>
      <c r="R2391" s="218" t="s">
        <v>564</v>
      </c>
      <c r="S2391" s="38"/>
      <c r="T2391" s="20"/>
      <c r="U2391" s="20"/>
    </row>
    <row r="2392" spans="1:21" s="21" customFormat="1" ht="30" customHeight="1" x14ac:dyDescent="0.25">
      <c r="A2392" s="212">
        <f>IF(B2392&lt;&gt;"",MAX(A$1:A2391)+1,"")</f>
        <v>2160</v>
      </c>
      <c r="B2392" s="223" t="s">
        <v>1358</v>
      </c>
      <c r="C2392" s="210">
        <v>1959</v>
      </c>
      <c r="D2392" s="212" t="s">
        <v>1844</v>
      </c>
      <c r="E2392" s="210" t="s">
        <v>16</v>
      </c>
      <c r="F2392" s="210">
        <v>2</v>
      </c>
      <c r="G2392" s="210">
        <v>2</v>
      </c>
      <c r="H2392" s="211">
        <v>723.36</v>
      </c>
      <c r="I2392" s="211">
        <v>0</v>
      </c>
      <c r="J2392" s="211">
        <v>389.96</v>
      </c>
      <c r="K2392" s="211">
        <f t="shared" si="734"/>
        <v>20625.3</v>
      </c>
      <c r="L2392" s="211">
        <v>0</v>
      </c>
      <c r="M2392" s="211">
        <v>0</v>
      </c>
      <c r="N2392" s="211">
        <v>0</v>
      </c>
      <c r="O2392" s="211">
        <f>IFERROR(
  IF(LOOKUP(2,1/($R$16:$R2392&lt;&gt;""),$R$16:$R2392)="12.2026",
    VLOOKUP(LOOKUP(2,1/($B$16:$B2392&lt;&gt;""),$B$16:$B2392), [1]Лист1!$C$12:$D$1205, 2, 0),
  IF(LOOKUP(2,1/($R$16:$R2392&lt;&gt;""),$R$16:$R2392)="12.2027",
    VLOOKUP(LOOKUP(2,1/($B$16:$B2392&lt;&gt;""),$B$16:$B2392), [1]Лист1!$C$1209:$D$2016, 2, 0),
  IF(LOOKUP(2,1/($R$16:$R2392&lt;&gt;""),$R$16:$R2392)="12.2028",
    VLOOKUP(LOOKUP(2,1/($B$16:$B2392&lt;&gt;""),$B$16:$B2392), [1]Лист1!$C$2020:$D$2907, 2, 0),
  ""))), "")</f>
        <v>20625.3</v>
      </c>
      <c r="P2392" s="211">
        <f t="shared" ref="P2392:P2410" si="735">K2392/H2392</f>
        <v>28.513188453881884</v>
      </c>
      <c r="Q2392" s="211">
        <v>9673</v>
      </c>
      <c r="R2392" s="218" t="s">
        <v>565</v>
      </c>
      <c r="S2392" s="38"/>
      <c r="T2392" s="20"/>
      <c r="U2392" s="20"/>
    </row>
    <row r="2393" spans="1:21" s="21" customFormat="1" ht="30" customHeight="1" x14ac:dyDescent="0.25">
      <c r="A2393" s="212">
        <f>IF(B2393&lt;&gt;"",MAX(A$1:A2392)+1,"")</f>
        <v>2161</v>
      </c>
      <c r="B2393" s="223" t="s">
        <v>1359</v>
      </c>
      <c r="C2393" s="210">
        <v>1958</v>
      </c>
      <c r="D2393" s="212" t="s">
        <v>1844</v>
      </c>
      <c r="E2393" s="210" t="s">
        <v>16</v>
      </c>
      <c r="F2393" s="212">
        <v>2</v>
      </c>
      <c r="G2393" s="212">
        <v>1</v>
      </c>
      <c r="H2393" s="211">
        <v>527.86</v>
      </c>
      <c r="I2393" s="211">
        <v>0</v>
      </c>
      <c r="J2393" s="211">
        <v>307.88</v>
      </c>
      <c r="K2393" s="211">
        <f t="shared" si="734"/>
        <v>13609.52</v>
      </c>
      <c r="L2393" s="211">
        <v>0</v>
      </c>
      <c r="M2393" s="211">
        <v>0</v>
      </c>
      <c r="N2393" s="211">
        <v>0</v>
      </c>
      <c r="O2393" s="211">
        <f>IFERROR(
  IF(LOOKUP(2,1/($R$16:$R2393&lt;&gt;""),$R$16:$R2393)="12.2026",
    VLOOKUP(LOOKUP(2,1/($B$16:$B2393&lt;&gt;""),$B$16:$B2393), [1]Лист1!$C$12:$D$1205, 2, 0),
  IF(LOOKUP(2,1/($R$16:$R2393&lt;&gt;""),$R$16:$R2393)="12.2027",
    VLOOKUP(LOOKUP(2,1/($B$16:$B2393&lt;&gt;""),$B$16:$B2393), [1]Лист1!$C$1209:$D$2016, 2, 0),
  IF(LOOKUP(2,1/($R$16:$R2393&lt;&gt;""),$R$16:$R2393)="12.2028",
    VLOOKUP(LOOKUP(2,1/($B$16:$B2393&lt;&gt;""),$B$16:$B2393), [1]Лист1!$C$2020:$D$2907, 2, 0),
  ""))), "")</f>
        <v>13609.52</v>
      </c>
      <c r="P2393" s="211">
        <f t="shared" si="735"/>
        <v>25.782442314249991</v>
      </c>
      <c r="Q2393" s="211">
        <v>9673</v>
      </c>
      <c r="R2393" s="218" t="s">
        <v>565</v>
      </c>
      <c r="S2393" s="38"/>
      <c r="T2393" s="20"/>
      <c r="U2393" s="20"/>
    </row>
    <row r="2394" spans="1:21" ht="30" customHeight="1" x14ac:dyDescent="0.25">
      <c r="A2394" s="212">
        <f>IF(B2394&lt;&gt;"",MAX(A$1:A2393)+1,"")</f>
        <v>2162</v>
      </c>
      <c r="B2394" s="223" t="s">
        <v>1360</v>
      </c>
      <c r="C2394" s="210">
        <v>1958</v>
      </c>
      <c r="D2394" s="212" t="s">
        <v>1844</v>
      </c>
      <c r="E2394" s="210" t="s">
        <v>16</v>
      </c>
      <c r="F2394" s="212">
        <v>2</v>
      </c>
      <c r="G2394" s="212">
        <v>1</v>
      </c>
      <c r="H2394" s="211">
        <v>275.26</v>
      </c>
      <c r="I2394" s="211">
        <v>0</v>
      </c>
      <c r="J2394" s="211">
        <v>266.48</v>
      </c>
      <c r="K2394" s="211">
        <f t="shared" si="734"/>
        <v>13609.52</v>
      </c>
      <c r="L2394" s="211">
        <v>0</v>
      </c>
      <c r="M2394" s="211">
        <v>0</v>
      </c>
      <c r="N2394" s="211">
        <v>0</v>
      </c>
      <c r="O2394" s="211">
        <f>IFERROR(
  IF(LOOKUP(2,1/($R$16:$R2394&lt;&gt;""),$R$16:$R2394)="12.2026",
    VLOOKUP(LOOKUP(2,1/($B$16:$B2394&lt;&gt;""),$B$16:$B2394), [1]Лист1!$C$12:$D$1205, 2, 0),
  IF(LOOKUP(2,1/($R$16:$R2394&lt;&gt;""),$R$16:$R2394)="12.2027",
    VLOOKUP(LOOKUP(2,1/($B$16:$B2394&lt;&gt;""),$B$16:$B2394), [1]Лист1!$C$1209:$D$2016, 2, 0),
  IF(LOOKUP(2,1/($R$16:$R2394&lt;&gt;""),$R$16:$R2394)="12.2028",
    VLOOKUP(LOOKUP(2,1/($B$16:$B2394&lt;&gt;""),$B$16:$B2394), [1]Лист1!$C$2020:$D$2907, 2, 0),
  ""))), "")</f>
        <v>13609.52</v>
      </c>
      <c r="P2394" s="211">
        <f t="shared" si="735"/>
        <v>49.442418077454043</v>
      </c>
      <c r="Q2394" s="211">
        <v>9673</v>
      </c>
      <c r="R2394" s="218" t="s">
        <v>565</v>
      </c>
    </row>
    <row r="2395" spans="1:21" s="21" customFormat="1" ht="30" customHeight="1" x14ac:dyDescent="0.25">
      <c r="A2395" s="212">
        <f>IF(B2395&lt;&gt;"",MAX(A$1:A2394)+1,"")</f>
        <v>2163</v>
      </c>
      <c r="B2395" s="223" t="s">
        <v>1361</v>
      </c>
      <c r="C2395" s="210">
        <v>1959</v>
      </c>
      <c r="D2395" s="212" t="s">
        <v>1844</v>
      </c>
      <c r="E2395" s="210" t="s">
        <v>16</v>
      </c>
      <c r="F2395" s="212">
        <v>2</v>
      </c>
      <c r="G2395" s="212">
        <v>1</v>
      </c>
      <c r="H2395" s="211">
        <v>524.82000000000005</v>
      </c>
      <c r="I2395" s="211">
        <v>0</v>
      </c>
      <c r="J2395" s="211">
        <v>300.67</v>
      </c>
      <c r="K2395" s="211">
        <f t="shared" si="734"/>
        <v>13620.59</v>
      </c>
      <c r="L2395" s="211">
        <v>0</v>
      </c>
      <c r="M2395" s="211">
        <v>0</v>
      </c>
      <c r="N2395" s="211">
        <v>0</v>
      </c>
      <c r="O2395" s="211">
        <f>IFERROR(
  IF(LOOKUP(2,1/($R$16:$R2395&lt;&gt;""),$R$16:$R2395)="12.2026",
    VLOOKUP(LOOKUP(2,1/($B$16:$B2395&lt;&gt;""),$B$16:$B2395), [1]Лист1!$C$12:$D$1205, 2, 0),
  IF(LOOKUP(2,1/($R$16:$R2395&lt;&gt;""),$R$16:$R2395)="12.2027",
    VLOOKUP(LOOKUP(2,1/($B$16:$B2395&lt;&gt;""),$B$16:$B2395), [1]Лист1!$C$1209:$D$2016, 2, 0),
  IF(LOOKUP(2,1/($R$16:$R2395&lt;&gt;""),$R$16:$R2395)="12.2028",
    VLOOKUP(LOOKUP(2,1/($B$16:$B2395&lt;&gt;""),$B$16:$B2395), [1]Лист1!$C$2020:$D$2907, 2, 0),
  ""))), "")</f>
        <v>13620.59</v>
      </c>
      <c r="P2395" s="211">
        <f t="shared" si="735"/>
        <v>25.952879082352041</v>
      </c>
      <c r="Q2395" s="211">
        <v>9673</v>
      </c>
      <c r="R2395" s="218" t="s">
        <v>565</v>
      </c>
      <c r="S2395" s="38"/>
      <c r="T2395" s="20"/>
      <c r="U2395" s="20"/>
    </row>
    <row r="2396" spans="1:21" s="21" customFormat="1" ht="30" customHeight="1" x14ac:dyDescent="0.25">
      <c r="A2396" s="212">
        <f>IF(B2396&lt;&gt;"",MAX(A$1:A2395)+1,"")</f>
        <v>2164</v>
      </c>
      <c r="B2396" s="223" t="s">
        <v>1362</v>
      </c>
      <c r="C2396" s="210">
        <v>1959</v>
      </c>
      <c r="D2396" s="212" t="s">
        <v>1844</v>
      </c>
      <c r="E2396" s="210" t="s">
        <v>16</v>
      </c>
      <c r="F2396" s="212">
        <v>2</v>
      </c>
      <c r="G2396" s="212">
        <v>1</v>
      </c>
      <c r="H2396" s="211">
        <v>461.67</v>
      </c>
      <c r="I2396" s="211">
        <v>0</v>
      </c>
      <c r="J2396" s="211">
        <v>266.39999999999998</v>
      </c>
      <c r="K2396" s="211">
        <f t="shared" si="734"/>
        <v>13323.04</v>
      </c>
      <c r="L2396" s="211">
        <v>0</v>
      </c>
      <c r="M2396" s="211">
        <v>0</v>
      </c>
      <c r="N2396" s="211">
        <v>0</v>
      </c>
      <c r="O2396" s="211">
        <f>IFERROR(
  IF(LOOKUP(2,1/($R$16:$R2396&lt;&gt;""),$R$16:$R2396)="12.2026",
    VLOOKUP(LOOKUP(2,1/($B$16:$B2396&lt;&gt;""),$B$16:$B2396), [1]Лист1!$C$12:$D$1205, 2, 0),
  IF(LOOKUP(2,1/($R$16:$R2396&lt;&gt;""),$R$16:$R2396)="12.2027",
    VLOOKUP(LOOKUP(2,1/($B$16:$B2396&lt;&gt;""),$B$16:$B2396), [1]Лист1!$C$1209:$D$2016, 2, 0),
  IF(LOOKUP(2,1/($R$16:$R2396&lt;&gt;""),$R$16:$R2396)="12.2028",
    VLOOKUP(LOOKUP(2,1/($B$16:$B2396&lt;&gt;""),$B$16:$B2396), [1]Лист1!$C$2020:$D$2907, 2, 0),
  ""))), "")</f>
        <v>13323.04</v>
      </c>
      <c r="P2396" s="211">
        <f t="shared" si="735"/>
        <v>28.858362033487122</v>
      </c>
      <c r="Q2396" s="211">
        <v>9673</v>
      </c>
      <c r="R2396" s="218" t="s">
        <v>565</v>
      </c>
      <c r="S2396" s="38"/>
      <c r="T2396" s="20"/>
      <c r="U2396" s="20"/>
    </row>
    <row r="2397" spans="1:21" ht="30" customHeight="1" x14ac:dyDescent="0.25">
      <c r="A2397" s="212">
        <f>IF(B2397&lt;&gt;"",MAX(A$1:A2396)+1,"")</f>
        <v>2165</v>
      </c>
      <c r="B2397" s="223" t="s">
        <v>1363</v>
      </c>
      <c r="C2397" s="210">
        <v>1959</v>
      </c>
      <c r="D2397" s="212" t="s">
        <v>1844</v>
      </c>
      <c r="E2397" s="210" t="s">
        <v>16</v>
      </c>
      <c r="F2397" s="212">
        <v>2</v>
      </c>
      <c r="G2397" s="212">
        <v>1</v>
      </c>
      <c r="H2397" s="211">
        <v>322.7</v>
      </c>
      <c r="I2397" s="211">
        <v>0</v>
      </c>
      <c r="J2397" s="211">
        <v>296.7</v>
      </c>
      <c r="K2397" s="211">
        <f t="shared" si="734"/>
        <v>11977.97</v>
      </c>
      <c r="L2397" s="211">
        <v>0</v>
      </c>
      <c r="M2397" s="211">
        <v>0</v>
      </c>
      <c r="N2397" s="211">
        <v>0</v>
      </c>
      <c r="O2397" s="211">
        <f>IFERROR(
  IF(LOOKUP(2,1/($R$16:$R2397&lt;&gt;""),$R$16:$R2397)="12.2026",
    VLOOKUP(LOOKUP(2,1/($B$16:$B2397&lt;&gt;""),$B$16:$B2397), [1]Лист1!$C$12:$D$1205, 2, 0),
  IF(LOOKUP(2,1/($R$16:$R2397&lt;&gt;""),$R$16:$R2397)="12.2027",
    VLOOKUP(LOOKUP(2,1/($B$16:$B2397&lt;&gt;""),$B$16:$B2397), [1]Лист1!$C$1209:$D$2016, 2, 0),
  IF(LOOKUP(2,1/($R$16:$R2397&lt;&gt;""),$R$16:$R2397)="12.2028",
    VLOOKUP(LOOKUP(2,1/($B$16:$B2397&lt;&gt;""),$B$16:$B2397), [1]Лист1!$C$2020:$D$2907, 2, 0),
  ""))), "")</f>
        <v>11977.97</v>
      </c>
      <c r="P2397" s="211">
        <f t="shared" si="735"/>
        <v>37.117973349860549</v>
      </c>
      <c r="Q2397" s="211">
        <v>9673</v>
      </c>
      <c r="R2397" s="218" t="s">
        <v>565</v>
      </c>
    </row>
    <row r="2398" spans="1:21" ht="30" customHeight="1" x14ac:dyDescent="0.25">
      <c r="A2398" s="212">
        <f>IF(B2398&lt;&gt;"",MAX(A$1:A2397)+1,"")</f>
        <v>2166</v>
      </c>
      <c r="B2398" s="223" t="s">
        <v>1364</v>
      </c>
      <c r="C2398" s="210">
        <v>1960</v>
      </c>
      <c r="D2398" s="212" t="s">
        <v>1844</v>
      </c>
      <c r="E2398" s="210" t="s">
        <v>16</v>
      </c>
      <c r="F2398" s="212">
        <v>2</v>
      </c>
      <c r="G2398" s="212">
        <v>1</v>
      </c>
      <c r="H2398" s="211">
        <v>313.8</v>
      </c>
      <c r="I2398" s="211">
        <v>0</v>
      </c>
      <c r="J2398" s="211">
        <v>286.8</v>
      </c>
      <c r="K2398" s="211">
        <f t="shared" si="734"/>
        <v>12750.73</v>
      </c>
      <c r="L2398" s="211">
        <v>0</v>
      </c>
      <c r="M2398" s="211">
        <v>0</v>
      </c>
      <c r="N2398" s="211">
        <v>0</v>
      </c>
      <c r="O2398" s="211">
        <f>IFERROR(
  IF(LOOKUP(2,1/($R$16:$R2398&lt;&gt;""),$R$16:$R2398)="12.2026",
    VLOOKUP(LOOKUP(2,1/($B$16:$B2398&lt;&gt;""),$B$16:$B2398), [1]Лист1!$C$12:$D$1205, 2, 0),
  IF(LOOKUP(2,1/($R$16:$R2398&lt;&gt;""),$R$16:$R2398)="12.2027",
    VLOOKUP(LOOKUP(2,1/($B$16:$B2398&lt;&gt;""),$B$16:$B2398), [1]Лист1!$C$1209:$D$2016, 2, 0),
  IF(LOOKUP(2,1/($R$16:$R2398&lt;&gt;""),$R$16:$R2398)="12.2028",
    VLOOKUP(LOOKUP(2,1/($B$16:$B2398&lt;&gt;""),$B$16:$B2398), [1]Лист1!$C$2020:$D$2907, 2, 0),
  ""))), "")</f>
        <v>12750.73</v>
      </c>
      <c r="P2398" s="211">
        <f t="shared" si="735"/>
        <v>40.633301465901845</v>
      </c>
      <c r="Q2398" s="211">
        <v>9673</v>
      </c>
      <c r="R2398" s="218" t="s">
        <v>565</v>
      </c>
      <c r="S2398" s="49"/>
      <c r="T2398" s="49"/>
      <c r="U2398" s="49"/>
    </row>
    <row r="2399" spans="1:21" s="21" customFormat="1" ht="30" customHeight="1" x14ac:dyDescent="0.25">
      <c r="A2399" s="212">
        <f>IF(B2399&lt;&gt;"",MAX(A$1:A2398)+1,"")</f>
        <v>2167</v>
      </c>
      <c r="B2399" s="223" t="s">
        <v>1365</v>
      </c>
      <c r="C2399" s="210">
        <v>1958</v>
      </c>
      <c r="D2399" s="212" t="s">
        <v>1844</v>
      </c>
      <c r="E2399" s="210" t="s">
        <v>16</v>
      </c>
      <c r="F2399" s="212">
        <v>2</v>
      </c>
      <c r="G2399" s="212">
        <v>1</v>
      </c>
      <c r="H2399" s="211">
        <v>498.4</v>
      </c>
      <c r="I2399" s="211">
        <v>0</v>
      </c>
      <c r="J2399" s="211">
        <v>276.39999999999998</v>
      </c>
      <c r="K2399" s="211">
        <f t="shared" si="734"/>
        <v>13245.84</v>
      </c>
      <c r="L2399" s="211">
        <v>0</v>
      </c>
      <c r="M2399" s="211">
        <v>0</v>
      </c>
      <c r="N2399" s="211">
        <v>0</v>
      </c>
      <c r="O2399" s="211">
        <f>IFERROR(
  IF(LOOKUP(2,1/($R$16:$R2399&lt;&gt;""),$R$16:$R2399)="12.2026",
    VLOOKUP(LOOKUP(2,1/($B$16:$B2399&lt;&gt;""),$B$16:$B2399), [1]Лист1!$C$12:$D$1205, 2, 0),
  IF(LOOKUP(2,1/($R$16:$R2399&lt;&gt;""),$R$16:$R2399)="12.2027",
    VLOOKUP(LOOKUP(2,1/($B$16:$B2399&lt;&gt;""),$B$16:$B2399), [1]Лист1!$C$1209:$D$2016, 2, 0),
  IF(LOOKUP(2,1/($R$16:$R2399&lt;&gt;""),$R$16:$R2399)="12.2028",
    VLOOKUP(LOOKUP(2,1/($B$16:$B2399&lt;&gt;""),$B$16:$B2399), [1]Лист1!$C$2020:$D$2907, 2, 0),
  ""))), "")</f>
        <v>13245.84</v>
      </c>
      <c r="P2399" s="211">
        <f t="shared" si="735"/>
        <v>26.576725521669342</v>
      </c>
      <c r="Q2399" s="211">
        <v>9673</v>
      </c>
      <c r="R2399" s="218" t="s">
        <v>565</v>
      </c>
      <c r="S2399" s="38"/>
      <c r="T2399" s="20"/>
      <c r="U2399" s="20"/>
    </row>
    <row r="2400" spans="1:21" s="21" customFormat="1" ht="30" customHeight="1" x14ac:dyDescent="0.25">
      <c r="A2400" s="212">
        <f>IF(B2400&lt;&gt;"",MAX(A$1:A2399)+1,"")</f>
        <v>2168</v>
      </c>
      <c r="B2400" s="223" t="s">
        <v>1366</v>
      </c>
      <c r="C2400" s="210">
        <v>1959</v>
      </c>
      <c r="D2400" s="212" t="s">
        <v>1844</v>
      </c>
      <c r="E2400" s="210" t="s">
        <v>16</v>
      </c>
      <c r="F2400" s="212">
        <v>2</v>
      </c>
      <c r="G2400" s="212">
        <v>1</v>
      </c>
      <c r="H2400" s="211">
        <v>498.9</v>
      </c>
      <c r="I2400" s="211">
        <v>0</v>
      </c>
      <c r="J2400" s="211">
        <v>277.2</v>
      </c>
      <c r="K2400" s="211">
        <f t="shared" si="734"/>
        <v>13730.72</v>
      </c>
      <c r="L2400" s="211">
        <v>0</v>
      </c>
      <c r="M2400" s="211">
        <v>0</v>
      </c>
      <c r="N2400" s="211">
        <v>0</v>
      </c>
      <c r="O2400" s="211">
        <f>IFERROR(
  IF(LOOKUP(2,1/($R$16:$R2400&lt;&gt;""),$R$16:$R2400)="12.2026",
    VLOOKUP(LOOKUP(2,1/($B$16:$B2400&lt;&gt;""),$B$16:$B2400), [1]Лист1!$C$12:$D$1205, 2, 0),
  IF(LOOKUP(2,1/($R$16:$R2400&lt;&gt;""),$R$16:$R2400)="12.2027",
    VLOOKUP(LOOKUP(2,1/($B$16:$B2400&lt;&gt;""),$B$16:$B2400), [1]Лист1!$C$1209:$D$2016, 2, 0),
  IF(LOOKUP(2,1/($R$16:$R2400&lt;&gt;""),$R$16:$R2400)="12.2028",
    VLOOKUP(LOOKUP(2,1/($B$16:$B2400&lt;&gt;""),$B$16:$B2400), [1]Лист1!$C$2020:$D$2907, 2, 0),
  ""))), "")</f>
        <v>13730.72</v>
      </c>
      <c r="P2400" s="211">
        <f t="shared" si="735"/>
        <v>27.521988374423731</v>
      </c>
      <c r="Q2400" s="211">
        <v>9673</v>
      </c>
      <c r="R2400" s="218" t="s">
        <v>565</v>
      </c>
      <c r="S2400" s="38"/>
      <c r="T2400" s="20"/>
      <c r="U2400" s="20"/>
    </row>
    <row r="2401" spans="1:21" s="21" customFormat="1" ht="30" customHeight="1" x14ac:dyDescent="0.25">
      <c r="A2401" s="212">
        <f>IF(B2401&lt;&gt;"",MAX(A$1:A2400)+1,"")</f>
        <v>2169</v>
      </c>
      <c r="B2401" s="223" t="s">
        <v>1367</v>
      </c>
      <c r="C2401" s="210">
        <v>1959</v>
      </c>
      <c r="D2401" s="212" t="s">
        <v>1844</v>
      </c>
      <c r="E2401" s="210" t="s">
        <v>16</v>
      </c>
      <c r="F2401" s="212">
        <v>2</v>
      </c>
      <c r="G2401" s="212">
        <v>1</v>
      </c>
      <c r="H2401" s="211">
        <v>499.87</v>
      </c>
      <c r="I2401" s="211">
        <v>0</v>
      </c>
      <c r="J2401" s="211">
        <v>274.87</v>
      </c>
      <c r="K2401" s="211">
        <f t="shared" si="734"/>
        <v>13400.15</v>
      </c>
      <c r="L2401" s="211">
        <v>0</v>
      </c>
      <c r="M2401" s="211">
        <v>0</v>
      </c>
      <c r="N2401" s="211">
        <v>0</v>
      </c>
      <c r="O2401" s="211">
        <f>IFERROR(
  IF(LOOKUP(2,1/($R$16:$R2401&lt;&gt;""),$R$16:$R2401)="12.2026",
    VLOOKUP(LOOKUP(2,1/($B$16:$B2401&lt;&gt;""),$B$16:$B2401), [1]Лист1!$C$12:$D$1205, 2, 0),
  IF(LOOKUP(2,1/($R$16:$R2401&lt;&gt;""),$R$16:$R2401)="12.2027",
    VLOOKUP(LOOKUP(2,1/($B$16:$B2401&lt;&gt;""),$B$16:$B2401), [1]Лист1!$C$1209:$D$2016, 2, 0),
  IF(LOOKUP(2,1/($R$16:$R2401&lt;&gt;""),$R$16:$R2401)="12.2028",
    VLOOKUP(LOOKUP(2,1/($B$16:$B2401&lt;&gt;""),$B$16:$B2401), [1]Лист1!$C$2020:$D$2907, 2, 0),
  ""))), "")</f>
        <v>13400.15</v>
      </c>
      <c r="P2401" s="211">
        <f t="shared" si="735"/>
        <v>26.807269890171444</v>
      </c>
      <c r="Q2401" s="211">
        <v>9673</v>
      </c>
      <c r="R2401" s="218" t="s">
        <v>565</v>
      </c>
      <c r="S2401" s="38"/>
      <c r="T2401" s="20"/>
      <c r="U2401" s="20"/>
    </row>
    <row r="2402" spans="1:21" ht="30" customHeight="1" x14ac:dyDescent="0.25">
      <c r="A2402" s="212">
        <f>IF(B2402&lt;&gt;"",MAX(A$1:A2401)+1,"")</f>
        <v>2170</v>
      </c>
      <c r="B2402" s="223" t="s">
        <v>1368</v>
      </c>
      <c r="C2402" s="210">
        <v>1958</v>
      </c>
      <c r="D2402" s="212" t="s">
        <v>1844</v>
      </c>
      <c r="E2402" s="210" t="s">
        <v>16</v>
      </c>
      <c r="F2402" s="212">
        <v>2</v>
      </c>
      <c r="G2402" s="212">
        <v>1</v>
      </c>
      <c r="H2402" s="211">
        <v>503.6</v>
      </c>
      <c r="I2402" s="211">
        <v>0</v>
      </c>
      <c r="J2402" s="211">
        <v>274.60000000000002</v>
      </c>
      <c r="K2402" s="211">
        <f t="shared" si="734"/>
        <v>13642.55</v>
      </c>
      <c r="L2402" s="211">
        <v>0</v>
      </c>
      <c r="M2402" s="211">
        <v>0</v>
      </c>
      <c r="N2402" s="211">
        <v>0</v>
      </c>
      <c r="O2402" s="211">
        <f>IFERROR(
  IF(LOOKUP(2,1/($R$16:$R2402&lt;&gt;""),$R$16:$R2402)="12.2026",
    VLOOKUP(LOOKUP(2,1/($B$16:$B2402&lt;&gt;""),$B$16:$B2402), [1]Лист1!$C$12:$D$1205, 2, 0),
  IF(LOOKUP(2,1/($R$16:$R2402&lt;&gt;""),$R$16:$R2402)="12.2027",
    VLOOKUP(LOOKUP(2,1/($B$16:$B2402&lt;&gt;""),$B$16:$B2402), [1]Лист1!$C$1209:$D$2016, 2, 0),
  IF(LOOKUP(2,1/($R$16:$R2402&lt;&gt;""),$R$16:$R2402)="12.2028",
    VLOOKUP(LOOKUP(2,1/($B$16:$B2402&lt;&gt;""),$B$16:$B2402), [1]Лист1!$C$2020:$D$2907, 2, 0),
  ""))), "")</f>
        <v>13642.55</v>
      </c>
      <c r="P2402" s="211">
        <f t="shared" si="735"/>
        <v>27.090051628276406</v>
      </c>
      <c r="Q2402" s="211">
        <v>9673</v>
      </c>
      <c r="R2402" s="218" t="s">
        <v>565</v>
      </c>
    </row>
    <row r="2403" spans="1:21" ht="30" customHeight="1" x14ac:dyDescent="0.25">
      <c r="A2403" s="212">
        <f>IF(B2403&lt;&gt;"",MAX(A$1:A2402)+1,"")</f>
        <v>2171</v>
      </c>
      <c r="B2403" s="223" t="s">
        <v>1369</v>
      </c>
      <c r="C2403" s="210">
        <v>1958</v>
      </c>
      <c r="D2403" s="212" t="s">
        <v>1844</v>
      </c>
      <c r="E2403" s="210" t="s">
        <v>16</v>
      </c>
      <c r="F2403" s="212">
        <v>2</v>
      </c>
      <c r="G2403" s="212">
        <v>1</v>
      </c>
      <c r="H2403" s="211">
        <v>478.4</v>
      </c>
      <c r="I2403" s="211">
        <v>0</v>
      </c>
      <c r="J2403" s="211">
        <v>276.89999999999998</v>
      </c>
      <c r="K2403" s="211">
        <f t="shared" si="734"/>
        <v>13378.1</v>
      </c>
      <c r="L2403" s="211">
        <v>0</v>
      </c>
      <c r="M2403" s="211">
        <v>0</v>
      </c>
      <c r="N2403" s="211">
        <v>0</v>
      </c>
      <c r="O2403" s="211">
        <f>IFERROR(
  IF(LOOKUP(2,1/($R$16:$R2403&lt;&gt;""),$R$16:$R2403)="12.2026",
    VLOOKUP(LOOKUP(2,1/($B$16:$B2403&lt;&gt;""),$B$16:$B2403), [1]Лист1!$C$12:$D$1205, 2, 0),
  IF(LOOKUP(2,1/($R$16:$R2403&lt;&gt;""),$R$16:$R2403)="12.2027",
    VLOOKUP(LOOKUP(2,1/($B$16:$B2403&lt;&gt;""),$B$16:$B2403), [1]Лист1!$C$1209:$D$2016, 2, 0),
  IF(LOOKUP(2,1/($R$16:$R2403&lt;&gt;""),$R$16:$R2403)="12.2028",
    VLOOKUP(LOOKUP(2,1/($B$16:$B2403&lt;&gt;""),$B$16:$B2403), [1]Лист1!$C$2020:$D$2907, 2, 0),
  ""))), "")</f>
        <v>13378.1</v>
      </c>
      <c r="P2403" s="211">
        <f t="shared" si="735"/>
        <v>27.964255852842811</v>
      </c>
      <c r="Q2403" s="211">
        <v>9673</v>
      </c>
      <c r="R2403" s="218" t="s">
        <v>565</v>
      </c>
      <c r="S2403" s="49"/>
      <c r="T2403" s="49"/>
      <c r="U2403" s="49"/>
    </row>
    <row r="2404" spans="1:21" s="21" customFormat="1" ht="30" customHeight="1" x14ac:dyDescent="0.25">
      <c r="A2404" s="212">
        <f>IF(B2404&lt;&gt;"",MAX(A$1:A2403)+1,"")</f>
        <v>2172</v>
      </c>
      <c r="B2404" s="223" t="s">
        <v>1370</v>
      </c>
      <c r="C2404" s="210">
        <v>1958</v>
      </c>
      <c r="D2404" s="212" t="s">
        <v>1844</v>
      </c>
      <c r="E2404" s="210" t="s">
        <v>16</v>
      </c>
      <c r="F2404" s="212">
        <v>2</v>
      </c>
      <c r="G2404" s="212">
        <v>1</v>
      </c>
      <c r="H2404" s="211">
        <v>506.3</v>
      </c>
      <c r="I2404" s="211">
        <v>0</v>
      </c>
      <c r="J2404" s="211">
        <v>282.3</v>
      </c>
      <c r="K2404" s="211">
        <f t="shared" si="734"/>
        <v>14149.46</v>
      </c>
      <c r="L2404" s="211">
        <v>0</v>
      </c>
      <c r="M2404" s="211">
        <v>0</v>
      </c>
      <c r="N2404" s="211">
        <v>0</v>
      </c>
      <c r="O2404" s="211">
        <f>IFERROR(
  IF(LOOKUP(2,1/($R$16:$R2404&lt;&gt;""),$R$16:$R2404)="12.2026",
    VLOOKUP(LOOKUP(2,1/($B$16:$B2404&lt;&gt;""),$B$16:$B2404), [1]Лист1!$C$12:$D$1205, 2, 0),
  IF(LOOKUP(2,1/($R$16:$R2404&lt;&gt;""),$R$16:$R2404)="12.2027",
    VLOOKUP(LOOKUP(2,1/($B$16:$B2404&lt;&gt;""),$B$16:$B2404), [1]Лист1!$C$1209:$D$2016, 2, 0),
  IF(LOOKUP(2,1/($R$16:$R2404&lt;&gt;""),$R$16:$R2404)="12.2028",
    VLOOKUP(LOOKUP(2,1/($B$16:$B2404&lt;&gt;""),$B$16:$B2404), [1]Лист1!$C$2020:$D$2907, 2, 0),
  ""))), "")</f>
        <v>14149.46</v>
      </c>
      <c r="P2404" s="211">
        <f t="shared" si="735"/>
        <v>27.946790440450325</v>
      </c>
      <c r="Q2404" s="211">
        <v>9673</v>
      </c>
      <c r="R2404" s="218" t="s">
        <v>565</v>
      </c>
      <c r="S2404" s="38"/>
      <c r="T2404" s="20"/>
      <c r="U2404" s="20"/>
    </row>
    <row r="2405" spans="1:21" s="21" customFormat="1" ht="30" customHeight="1" x14ac:dyDescent="0.25">
      <c r="A2405" s="212">
        <f>IF(B2405&lt;&gt;"",MAX(A$1:A2404)+1,"")</f>
        <v>2173</v>
      </c>
      <c r="B2405" s="223" t="s">
        <v>1371</v>
      </c>
      <c r="C2405" s="210">
        <v>1959</v>
      </c>
      <c r="D2405" s="212" t="s">
        <v>1844</v>
      </c>
      <c r="E2405" s="210" t="s">
        <v>16</v>
      </c>
      <c r="F2405" s="212">
        <v>2</v>
      </c>
      <c r="G2405" s="212">
        <v>2</v>
      </c>
      <c r="H2405" s="211">
        <v>428.52</v>
      </c>
      <c r="I2405" s="211">
        <v>0</v>
      </c>
      <c r="J2405" s="211">
        <v>403.52</v>
      </c>
      <c r="K2405" s="211">
        <f t="shared" si="734"/>
        <v>20640.169999999998</v>
      </c>
      <c r="L2405" s="211">
        <v>0</v>
      </c>
      <c r="M2405" s="211">
        <v>0</v>
      </c>
      <c r="N2405" s="211">
        <v>0</v>
      </c>
      <c r="O2405" s="211">
        <f>IFERROR(
  IF(LOOKUP(2,1/($R$16:$R2405&lt;&gt;""),$R$16:$R2405)="12.2026",
    VLOOKUP(LOOKUP(2,1/($B$16:$B2405&lt;&gt;""),$B$16:$B2405), [1]Лист1!$C$12:$D$1205, 2, 0),
  IF(LOOKUP(2,1/($R$16:$R2405&lt;&gt;""),$R$16:$R2405)="12.2027",
    VLOOKUP(LOOKUP(2,1/($B$16:$B2405&lt;&gt;""),$B$16:$B2405), [1]Лист1!$C$1209:$D$2016, 2, 0),
  IF(LOOKUP(2,1/($R$16:$R2405&lt;&gt;""),$R$16:$R2405)="12.2028",
    VLOOKUP(LOOKUP(2,1/($B$16:$B2405&lt;&gt;""),$B$16:$B2405), [1]Лист1!$C$2020:$D$2907, 2, 0),
  ""))), "")</f>
        <v>20640.169999999998</v>
      </c>
      <c r="P2405" s="211">
        <f t="shared" si="735"/>
        <v>48.166176607859605</v>
      </c>
      <c r="Q2405" s="211">
        <v>9673</v>
      </c>
      <c r="R2405" s="218" t="s">
        <v>565</v>
      </c>
      <c r="S2405" s="38"/>
      <c r="T2405" s="20"/>
      <c r="U2405" s="20"/>
    </row>
    <row r="2406" spans="1:21" s="21" customFormat="1" ht="30" customHeight="1" x14ac:dyDescent="0.25">
      <c r="A2406" s="212">
        <f>IF(B2406&lt;&gt;"",MAX(A$1:A2405)+1,"")</f>
        <v>2174</v>
      </c>
      <c r="B2406" s="223" t="s">
        <v>1629</v>
      </c>
      <c r="C2406" s="210">
        <v>1970</v>
      </c>
      <c r="D2406" s="212" t="s">
        <v>1844</v>
      </c>
      <c r="E2406" s="210" t="s">
        <v>16</v>
      </c>
      <c r="F2406" s="212">
        <v>5</v>
      </c>
      <c r="G2406" s="212">
        <v>4</v>
      </c>
      <c r="H2406" s="211">
        <v>4096.3</v>
      </c>
      <c r="I2406" s="211">
        <v>695.7</v>
      </c>
      <c r="J2406" s="211">
        <v>2557</v>
      </c>
      <c r="K2406" s="211">
        <f t="shared" si="734"/>
        <v>36960538.5</v>
      </c>
      <c r="L2406" s="211">
        <v>0</v>
      </c>
      <c r="M2406" s="211">
        <v>0</v>
      </c>
      <c r="N2406" s="211">
        <v>0</v>
      </c>
      <c r="O2406" s="211">
        <f>IFERROR(
  IF(LOOKUP(2,1/($R$16:$R2406&lt;&gt;""),$R$16:$R2406)="12.2026",
    VLOOKUP(LOOKUP(2,1/($B$16:$B2406&lt;&gt;""),$B$16:$B2406), [1]Лист1!$C$12:$D$1205, 2, 0),
  IF(LOOKUP(2,1/($R$16:$R2406&lt;&gt;""),$R$16:$R2406)="12.2027",
    VLOOKUP(LOOKUP(2,1/($B$16:$B2406&lt;&gt;""),$B$16:$B2406), [1]Лист1!$C$1209:$D$2016, 2, 0),
  IF(LOOKUP(2,1/($R$16:$R2406&lt;&gt;""),$R$16:$R2406)="12.2028",
    VLOOKUP(LOOKUP(2,1/($B$16:$B2406&lt;&gt;""),$B$16:$B2406), [1]Лист1!$C$2020:$D$2907, 2, 0),
  ""))), "")</f>
        <v>36960538.5</v>
      </c>
      <c r="P2406" s="211">
        <f t="shared" si="735"/>
        <v>9022.9081121988129</v>
      </c>
      <c r="Q2406" s="211">
        <v>9673</v>
      </c>
      <c r="R2406" s="218" t="s">
        <v>563</v>
      </c>
      <c r="S2406" s="38"/>
      <c r="T2406" s="20"/>
      <c r="U2406" s="20"/>
    </row>
    <row r="2407" spans="1:21" ht="30" customHeight="1" x14ac:dyDescent="0.25">
      <c r="A2407" s="212">
        <f>IF(B2407&lt;&gt;"",MAX(A$1:A2406)+1,"")</f>
        <v>2175</v>
      </c>
      <c r="B2407" s="223" t="s">
        <v>1630</v>
      </c>
      <c r="C2407" s="210">
        <v>1969</v>
      </c>
      <c r="D2407" s="212" t="s">
        <v>1844</v>
      </c>
      <c r="E2407" s="210" t="s">
        <v>16</v>
      </c>
      <c r="F2407" s="210">
        <v>5</v>
      </c>
      <c r="G2407" s="210">
        <v>4</v>
      </c>
      <c r="H2407" s="211">
        <v>4418.33</v>
      </c>
      <c r="I2407" s="211">
        <v>0</v>
      </c>
      <c r="J2407" s="211">
        <v>3151.6</v>
      </c>
      <c r="K2407" s="211">
        <f t="shared" si="734"/>
        <v>31270700.349999998</v>
      </c>
      <c r="L2407" s="211">
        <v>0</v>
      </c>
      <c r="M2407" s="211">
        <v>0</v>
      </c>
      <c r="N2407" s="211">
        <v>0</v>
      </c>
      <c r="O2407" s="211">
        <f>IFERROR(
  IF(LOOKUP(2,1/($R$16:$R2407&lt;&gt;""),$R$16:$R2407)="12.2026",
    VLOOKUP(LOOKUP(2,1/($B$16:$B2407&lt;&gt;""),$B$16:$B2407), [1]Лист1!$C$12:$D$1205, 2, 0),
  IF(LOOKUP(2,1/($R$16:$R2407&lt;&gt;""),$R$16:$R2407)="12.2027",
    VLOOKUP(LOOKUP(2,1/($B$16:$B2407&lt;&gt;""),$B$16:$B2407), [1]Лист1!$C$1209:$D$2016, 2, 0),
  IF(LOOKUP(2,1/($R$16:$R2407&lt;&gt;""),$R$16:$R2407)="12.2028",
    VLOOKUP(LOOKUP(2,1/($B$16:$B2407&lt;&gt;""),$B$16:$B2407), [1]Лист1!$C$2020:$D$2907, 2, 0),
  ""))), "")</f>
        <v>31270700.349999998</v>
      </c>
      <c r="P2407" s="211">
        <f t="shared" si="735"/>
        <v>7077.4931591800514</v>
      </c>
      <c r="Q2407" s="211">
        <v>9673</v>
      </c>
      <c r="R2407" s="218" t="s">
        <v>563</v>
      </c>
    </row>
    <row r="2408" spans="1:21" s="124" customFormat="1" ht="30" customHeight="1" x14ac:dyDescent="0.25">
      <c r="A2408" s="285">
        <f>IF(B2408&lt;&gt;"",MAX(A$1:A2407)+1,"")</f>
        <v>2176</v>
      </c>
      <c r="B2408" s="283" t="s">
        <v>467</v>
      </c>
      <c r="C2408" s="287">
        <v>1969</v>
      </c>
      <c r="D2408" s="285" t="s">
        <v>1844</v>
      </c>
      <c r="E2408" s="287" t="s">
        <v>16</v>
      </c>
      <c r="F2408" s="287">
        <v>5</v>
      </c>
      <c r="G2408" s="287">
        <v>4</v>
      </c>
      <c r="H2408" s="282">
        <v>2966.5</v>
      </c>
      <c r="I2408" s="282">
        <v>0</v>
      </c>
      <c r="J2408" s="282">
        <v>2629.5</v>
      </c>
      <c r="K2408" s="282">
        <f t="shared" si="734"/>
        <v>19514467.5</v>
      </c>
      <c r="L2408" s="282">
        <v>0</v>
      </c>
      <c r="M2408" s="282">
        <v>0</v>
      </c>
      <c r="N2408" s="282">
        <v>0</v>
      </c>
      <c r="O2408" s="282">
        <f>IFERROR(
  IF(LOOKUP(2,1/($R$16:$R2408&lt;&gt;""),$R$16:$R2408)="12.2026",
    VLOOKUP(LOOKUP(2,1/($B$16:$B2408&lt;&gt;""),$B$16:$B2408), [1]Лист1!$C$12:$D$1205, 2, 0),
  IF(LOOKUP(2,1/($R$16:$R2408&lt;&gt;""),$R$16:$R2408)="12.2027",
    VLOOKUP(LOOKUP(2,1/($B$16:$B2408&lt;&gt;""),$B$16:$B2408), [1]Лист1!$C$1209:$D$2016, 2, 0),
  IF(LOOKUP(2,1/($R$16:$R2408&lt;&gt;""),$R$16:$R2408)="12.2028",
    VLOOKUP(LOOKUP(2,1/($B$16:$B2408&lt;&gt;""),$B$16:$B2408), [1]Лист1!$C$2020:$D$2907, 2, 0),
  ""))), "")</f>
        <v>19514467.5</v>
      </c>
      <c r="P2408" s="282">
        <f t="shared" si="735"/>
        <v>6578.2799595482893</v>
      </c>
      <c r="Q2408" s="282">
        <v>9673</v>
      </c>
      <c r="R2408" s="294" t="s">
        <v>563</v>
      </c>
      <c r="S2408" s="123"/>
      <c r="T2408" s="123"/>
      <c r="U2408" s="123"/>
    </row>
    <row r="2409" spans="1:21" ht="30" customHeight="1" x14ac:dyDescent="0.25">
      <c r="A2409" s="254">
        <f>IF(B2409&lt;&gt;"",MAX(A$1:A2408)+1,"")</f>
        <v>2177</v>
      </c>
      <c r="B2409" s="258" t="s">
        <v>1631</v>
      </c>
      <c r="C2409" s="252">
        <v>1969</v>
      </c>
      <c r="D2409" s="254" t="s">
        <v>1844</v>
      </c>
      <c r="E2409" s="252" t="s">
        <v>16</v>
      </c>
      <c r="F2409" s="252">
        <v>5</v>
      </c>
      <c r="G2409" s="252">
        <v>4</v>
      </c>
      <c r="H2409" s="256">
        <v>4322.66</v>
      </c>
      <c r="I2409" s="256">
        <v>0</v>
      </c>
      <c r="J2409" s="256">
        <v>3000</v>
      </c>
      <c r="K2409" s="256">
        <f t="shared" si="734"/>
        <v>33095798.699999999</v>
      </c>
      <c r="L2409" s="256">
        <v>0</v>
      </c>
      <c r="M2409" s="256">
        <v>0</v>
      </c>
      <c r="N2409" s="256">
        <v>0</v>
      </c>
      <c r="O2409" s="256">
        <f>IFERROR(
  IF(LOOKUP(2,1/($R$16:$R2409&lt;&gt;""),$R$16:$R2409)="12.2026",
    VLOOKUP(LOOKUP(2,1/($B$16:$B2409&lt;&gt;""),$B$16:$B2409), [1]Лист1!$C$12:$D$1205, 2, 0),
  IF(LOOKUP(2,1/($R$16:$R2409&lt;&gt;""),$R$16:$R2409)="12.2027",
    VLOOKUP(LOOKUP(2,1/($B$16:$B2409&lt;&gt;""),$B$16:$B2409), [1]Лист1!$C$1209:$D$2016, 2, 0),
  IF(LOOKUP(2,1/($R$16:$R2409&lt;&gt;""),$R$16:$R2409)="12.2028",
    VLOOKUP(LOOKUP(2,1/($B$16:$B2409&lt;&gt;""),$B$16:$B2409), [1]Лист1!$C$2020:$D$2907, 2, 0),
  ""))), "")</f>
        <v>33095798.699999999</v>
      </c>
      <c r="P2409" s="256">
        <f t="shared" si="735"/>
        <v>7656.3501871532808</v>
      </c>
      <c r="Q2409" s="256">
        <v>9673</v>
      </c>
      <c r="R2409" s="188" t="s">
        <v>563</v>
      </c>
      <c r="S2409" s="49"/>
      <c r="T2409" s="49"/>
      <c r="U2409" s="49"/>
    </row>
    <row r="2410" spans="1:21" s="21" customFormat="1" ht="30" customHeight="1" x14ac:dyDescent="0.25">
      <c r="A2410" s="212">
        <f>IF(B2410&lt;&gt;"",MAX(A$1:A2409)+1,"")</f>
        <v>2178</v>
      </c>
      <c r="B2410" s="223" t="s">
        <v>1924</v>
      </c>
      <c r="C2410" s="210">
        <v>1987</v>
      </c>
      <c r="D2410" s="212" t="s">
        <v>1844</v>
      </c>
      <c r="E2410" s="210" t="s">
        <v>16</v>
      </c>
      <c r="F2410" s="212">
        <v>5</v>
      </c>
      <c r="G2410" s="212">
        <v>6</v>
      </c>
      <c r="H2410" s="211">
        <v>4580.87</v>
      </c>
      <c r="I2410" s="211">
        <v>0</v>
      </c>
      <c r="J2410" s="211">
        <v>4178.8</v>
      </c>
      <c r="K2410" s="211">
        <f t="shared" si="734"/>
        <v>3841228.46</v>
      </c>
      <c r="L2410" s="211">
        <v>0</v>
      </c>
      <c r="M2410" s="211">
        <v>0</v>
      </c>
      <c r="N2410" s="211">
        <v>0</v>
      </c>
      <c r="O2410" s="211">
        <f>IFERROR(
  IF(LOOKUP(2,1/($R$16:$R2410&lt;&gt;""),$R$16:$R2410)="12.2026",
    VLOOKUP(LOOKUP(2,1/($B$16:$B2410&lt;&gt;""),$B$16:$B2410), [1]Лист1!$C$12:$D$1205, 2, 0),
  IF(LOOKUP(2,1/($R$16:$R2410&lt;&gt;""),$R$16:$R2410)="12.2027",
    VLOOKUP(LOOKUP(2,1/($B$16:$B2410&lt;&gt;""),$B$16:$B2410), [1]Лист1!$C$1209:$D$2016, 2, 0),
  IF(LOOKUP(2,1/($R$16:$R2410&lt;&gt;""),$R$16:$R2410)="12.2028",
    VLOOKUP(LOOKUP(2,1/($B$16:$B2410&lt;&gt;""),$B$16:$B2410), [1]Лист1!$C$2020:$D$2907, 2, 0),
  ""))), "")</f>
        <v>3841228.46</v>
      </c>
      <c r="P2410" s="211">
        <f t="shared" si="735"/>
        <v>838.53688491487424</v>
      </c>
      <c r="Q2410" s="211">
        <v>9673</v>
      </c>
      <c r="R2410" s="218" t="s">
        <v>565</v>
      </c>
      <c r="S2410" s="38"/>
      <c r="T2410" s="20"/>
      <c r="U2410" s="20"/>
    </row>
    <row r="2411" spans="1:21" ht="30" customHeight="1" x14ac:dyDescent="0.25">
      <c r="A2411" s="212">
        <f>IF(B2411&lt;&gt;"",MAX(A$1:A2410)+1,"")</f>
        <v>2179</v>
      </c>
      <c r="B2411" s="223" t="s">
        <v>1372</v>
      </c>
      <c r="C2411" s="210">
        <v>1958</v>
      </c>
      <c r="D2411" s="212" t="s">
        <v>1844</v>
      </c>
      <c r="E2411" s="210" t="s">
        <v>16</v>
      </c>
      <c r="F2411" s="212">
        <v>2</v>
      </c>
      <c r="G2411" s="212">
        <v>1</v>
      </c>
      <c r="H2411" s="211">
        <v>505.2</v>
      </c>
      <c r="I2411" s="211">
        <v>0</v>
      </c>
      <c r="J2411" s="211">
        <v>280.3</v>
      </c>
      <c r="K2411" s="211">
        <f t="shared" ref="K2411" si="736">SUM(L2411:O2411)</f>
        <v>14447</v>
      </c>
      <c r="L2411" s="211">
        <v>0</v>
      </c>
      <c r="M2411" s="211">
        <v>0</v>
      </c>
      <c r="N2411" s="211">
        <v>0</v>
      </c>
      <c r="O2411" s="211">
        <f>IFERROR(
  IF(LOOKUP(2,1/($R$16:$R2411&lt;&gt;""),$R$16:$R2411)="12.2026",
    VLOOKUP(LOOKUP(2,1/($B$16:$B2411&lt;&gt;""),$B$16:$B2411), [1]Лист1!$C$12:$D$1205, 2, 0),
  IF(LOOKUP(2,1/($R$16:$R2411&lt;&gt;""),$R$16:$R2411)="12.2027",
    VLOOKUP(LOOKUP(2,1/($B$16:$B2411&lt;&gt;""),$B$16:$B2411), [1]Лист1!$C$1209:$D$2016, 2, 0),
  IF(LOOKUP(2,1/($R$16:$R2411&lt;&gt;""),$R$16:$R2411)="12.2028",
    VLOOKUP(LOOKUP(2,1/($B$16:$B2411&lt;&gt;""),$B$16:$B2411), [1]Лист1!$C$2020:$D$2907, 2, 0),
  ""))), "")</f>
        <v>14447</v>
      </c>
      <c r="P2411" s="211">
        <f t="shared" ref="P2411:P2445" si="737">K2411/H2411</f>
        <v>28.596595407759303</v>
      </c>
      <c r="Q2411" s="211">
        <v>9673</v>
      </c>
      <c r="R2411" s="218" t="s">
        <v>565</v>
      </c>
      <c r="S2411" s="49"/>
      <c r="T2411" s="49"/>
      <c r="U2411" s="49"/>
    </row>
    <row r="2412" spans="1:21" s="21" customFormat="1" ht="30" customHeight="1" x14ac:dyDescent="0.25">
      <c r="A2412" s="212">
        <f>IF(B2412&lt;&gt;"",MAX(A$1:A2411)+1,"")</f>
        <v>2180</v>
      </c>
      <c r="B2412" s="223" t="s">
        <v>1373</v>
      </c>
      <c r="C2412" s="210">
        <v>1957</v>
      </c>
      <c r="D2412" s="212" t="s">
        <v>1844</v>
      </c>
      <c r="E2412" s="210" t="s">
        <v>16</v>
      </c>
      <c r="F2412" s="250">
        <v>2</v>
      </c>
      <c r="G2412" s="250">
        <v>1</v>
      </c>
      <c r="H2412" s="211">
        <v>713.5</v>
      </c>
      <c r="I2412" s="211">
        <v>0</v>
      </c>
      <c r="J2412" s="211">
        <v>392.5</v>
      </c>
      <c r="K2412" s="211">
        <f t="shared" ref="K2412:K2440" si="738">SUM(L2412:O2412)</f>
        <v>20585.099999999999</v>
      </c>
      <c r="L2412" s="211">
        <v>0</v>
      </c>
      <c r="M2412" s="211">
        <v>0</v>
      </c>
      <c r="N2412" s="211">
        <v>0</v>
      </c>
      <c r="O2412" s="211">
        <f>IFERROR(
  IF(LOOKUP(2,1/($R$16:$R2412&lt;&gt;""),$R$16:$R2412)="12.2026",
    VLOOKUP(LOOKUP(2,1/($B$16:$B2412&lt;&gt;""),$B$16:$B2412), [1]Лист1!$C$12:$D$1205, 2, 0),
  IF(LOOKUP(2,1/($R$16:$R2412&lt;&gt;""),$R$16:$R2412)="12.2027",
    VLOOKUP(LOOKUP(2,1/($B$16:$B2412&lt;&gt;""),$B$16:$B2412), [1]Лист1!$C$1209:$D$2016, 2, 0),
  IF(LOOKUP(2,1/($R$16:$R2412&lt;&gt;""),$R$16:$R2412)="12.2028",
    VLOOKUP(LOOKUP(2,1/($B$16:$B2412&lt;&gt;""),$B$16:$B2412), [1]Лист1!$C$2020:$D$2907, 2, 0),
  ""))), "")</f>
        <v>20585.099999999999</v>
      </c>
      <c r="P2412" s="211">
        <f t="shared" ref="P2412:P2440" si="739">K2412/H2412</f>
        <v>28.850875963559915</v>
      </c>
      <c r="Q2412" s="211">
        <v>9673</v>
      </c>
      <c r="R2412" s="218" t="s">
        <v>565</v>
      </c>
      <c r="S2412" s="38"/>
      <c r="T2412" s="20"/>
      <c r="U2412" s="20"/>
    </row>
    <row r="2413" spans="1:21" s="21" customFormat="1" ht="30" customHeight="1" x14ac:dyDescent="0.25">
      <c r="A2413" s="212">
        <f>IF(B2413&lt;&gt;"",MAX(A$1:A2412)+1,"")</f>
        <v>2181</v>
      </c>
      <c r="B2413" s="223" t="s">
        <v>1374</v>
      </c>
      <c r="C2413" s="210">
        <v>1958</v>
      </c>
      <c r="D2413" s="212" t="s">
        <v>1844</v>
      </c>
      <c r="E2413" s="210" t="s">
        <v>16</v>
      </c>
      <c r="F2413" s="212">
        <v>2</v>
      </c>
      <c r="G2413" s="212">
        <v>1</v>
      </c>
      <c r="H2413" s="211">
        <v>500.3</v>
      </c>
      <c r="I2413" s="211">
        <v>0</v>
      </c>
      <c r="J2413" s="211">
        <v>279.10000000000002</v>
      </c>
      <c r="K2413" s="211">
        <f t="shared" si="738"/>
        <v>13532.41</v>
      </c>
      <c r="L2413" s="211">
        <v>0</v>
      </c>
      <c r="M2413" s="211">
        <v>0</v>
      </c>
      <c r="N2413" s="211">
        <v>0</v>
      </c>
      <c r="O2413" s="211">
        <f>IFERROR(
  IF(LOOKUP(2,1/($R$16:$R2413&lt;&gt;""),$R$16:$R2413)="12.2026",
    VLOOKUP(LOOKUP(2,1/($B$16:$B2413&lt;&gt;""),$B$16:$B2413), [1]Лист1!$C$12:$D$1205, 2, 0),
  IF(LOOKUP(2,1/($R$16:$R2413&lt;&gt;""),$R$16:$R2413)="12.2027",
    VLOOKUP(LOOKUP(2,1/($B$16:$B2413&lt;&gt;""),$B$16:$B2413), [1]Лист1!$C$1209:$D$2016, 2, 0),
  IF(LOOKUP(2,1/($R$16:$R2413&lt;&gt;""),$R$16:$R2413)="12.2028",
    VLOOKUP(LOOKUP(2,1/($B$16:$B2413&lt;&gt;""),$B$16:$B2413), [1]Лист1!$C$2020:$D$2907, 2, 0),
  ""))), "")</f>
        <v>13532.41</v>
      </c>
      <c r="P2413" s="211">
        <f t="shared" si="739"/>
        <v>27.048590845492704</v>
      </c>
      <c r="Q2413" s="211">
        <v>9673</v>
      </c>
      <c r="R2413" s="218" t="s">
        <v>565</v>
      </c>
      <c r="S2413" s="38"/>
      <c r="T2413" s="20"/>
      <c r="U2413" s="20"/>
    </row>
    <row r="2414" spans="1:21" s="21" customFormat="1" ht="30" customHeight="1" x14ac:dyDescent="0.25">
      <c r="A2414" s="212">
        <f>IF(B2414&lt;&gt;"",MAX(A$1:A2413)+1,"")</f>
        <v>2182</v>
      </c>
      <c r="B2414" s="223" t="s">
        <v>1375</v>
      </c>
      <c r="C2414" s="210">
        <v>1958</v>
      </c>
      <c r="D2414" s="212" t="s">
        <v>1844</v>
      </c>
      <c r="E2414" s="210" t="s">
        <v>16</v>
      </c>
      <c r="F2414" s="210">
        <v>2</v>
      </c>
      <c r="G2414" s="210">
        <v>2</v>
      </c>
      <c r="H2414" s="211">
        <v>851.2</v>
      </c>
      <c r="I2414" s="211">
        <v>0</v>
      </c>
      <c r="J2414" s="211">
        <v>471.2</v>
      </c>
      <c r="K2414" s="211">
        <f t="shared" si="738"/>
        <v>22976.36</v>
      </c>
      <c r="L2414" s="211">
        <v>0</v>
      </c>
      <c r="M2414" s="211">
        <v>0</v>
      </c>
      <c r="N2414" s="211">
        <v>0</v>
      </c>
      <c r="O2414" s="211">
        <f>IFERROR(
  IF(LOOKUP(2,1/($R$16:$R2414&lt;&gt;""),$R$16:$R2414)="12.2026",
    VLOOKUP(LOOKUP(2,1/($B$16:$B2414&lt;&gt;""),$B$16:$B2414), [1]Лист1!$C$12:$D$1205, 2, 0),
  IF(LOOKUP(2,1/($R$16:$R2414&lt;&gt;""),$R$16:$R2414)="12.2027",
    VLOOKUP(LOOKUP(2,1/($B$16:$B2414&lt;&gt;""),$B$16:$B2414), [1]Лист1!$C$1209:$D$2016, 2, 0),
  IF(LOOKUP(2,1/($R$16:$R2414&lt;&gt;""),$R$16:$R2414)="12.2028",
    VLOOKUP(LOOKUP(2,1/($B$16:$B2414&lt;&gt;""),$B$16:$B2414), [1]Лист1!$C$2020:$D$2907, 2, 0),
  ""))), "")</f>
        <v>22976.36</v>
      </c>
      <c r="P2414" s="211">
        <f t="shared" si="739"/>
        <v>26.992904135338346</v>
      </c>
      <c r="Q2414" s="211">
        <v>9673</v>
      </c>
      <c r="R2414" s="218" t="s">
        <v>565</v>
      </c>
      <c r="S2414" s="38"/>
      <c r="T2414" s="20"/>
      <c r="U2414" s="20"/>
    </row>
    <row r="2415" spans="1:21" ht="30" customHeight="1" x14ac:dyDescent="0.25">
      <c r="A2415" s="212">
        <f>IF(B2415&lt;&gt;"",MAX(A$1:A2414)+1,"")</f>
        <v>2183</v>
      </c>
      <c r="B2415" s="223" t="s">
        <v>1378</v>
      </c>
      <c r="C2415" s="210">
        <v>1952</v>
      </c>
      <c r="D2415" s="212" t="s">
        <v>1844</v>
      </c>
      <c r="E2415" s="210" t="s">
        <v>16</v>
      </c>
      <c r="F2415" s="210">
        <v>2</v>
      </c>
      <c r="G2415" s="210">
        <v>3</v>
      </c>
      <c r="H2415" s="211">
        <v>1005.67</v>
      </c>
      <c r="I2415" s="211">
        <v>0</v>
      </c>
      <c r="J2415" s="211">
        <v>256.39999999999998</v>
      </c>
      <c r="K2415" s="211">
        <f t="shared" ref="K2415" si="740">SUM(L2415:O2415)</f>
        <v>13498.39</v>
      </c>
      <c r="L2415" s="211">
        <v>0</v>
      </c>
      <c r="M2415" s="211">
        <v>0</v>
      </c>
      <c r="N2415" s="211">
        <v>0</v>
      </c>
      <c r="O2415" s="211">
        <f>IFERROR(
  IF(LOOKUP(2,1/($R$16:$R2415&lt;&gt;""),$R$16:$R2415)="12.2026",
    VLOOKUP(LOOKUP(2,1/($B$16:$B2415&lt;&gt;""),$B$16:$B2415), [1]Лист1!$C$12:$D$1205, 2, 0),
  IF(LOOKUP(2,1/($R$16:$R2415&lt;&gt;""),$R$16:$R2415)="12.2027",
    VLOOKUP(LOOKUP(2,1/($B$16:$B2415&lt;&gt;""),$B$16:$B2415), [1]Лист1!$C$1209:$D$2016, 2, 0),
  IF(LOOKUP(2,1/($R$16:$R2415&lt;&gt;""),$R$16:$R2415)="12.2028",
    VLOOKUP(LOOKUP(2,1/($B$16:$B2415&lt;&gt;""),$B$16:$B2415), [1]Лист1!$C$2020:$D$2907, 2, 0),
  ""))), "")</f>
        <v>13498.39</v>
      </c>
      <c r="P2415" s="211">
        <f t="shared" ref="P2415" si="741">K2415/H2415</f>
        <v>13.422285640418826</v>
      </c>
      <c r="Q2415" s="211">
        <v>9673</v>
      </c>
      <c r="R2415" s="218" t="s">
        <v>565</v>
      </c>
      <c r="S2415" s="49"/>
      <c r="T2415" s="49"/>
      <c r="U2415" s="49"/>
    </row>
    <row r="2416" spans="1:21" s="21" customFormat="1" ht="30" customHeight="1" x14ac:dyDescent="0.25">
      <c r="A2416" s="212">
        <f>IF(B2416&lt;&gt;"",MAX(A$1:A2415)+1,"")</f>
        <v>2184</v>
      </c>
      <c r="B2416" s="223" t="s">
        <v>1376</v>
      </c>
      <c r="C2416" s="210">
        <v>1958</v>
      </c>
      <c r="D2416" s="212" t="s">
        <v>1844</v>
      </c>
      <c r="E2416" s="210" t="s">
        <v>16</v>
      </c>
      <c r="F2416" s="212">
        <v>2</v>
      </c>
      <c r="G2416" s="212">
        <v>2</v>
      </c>
      <c r="H2416" s="211">
        <v>821.25</v>
      </c>
      <c r="I2416" s="211">
        <v>0</v>
      </c>
      <c r="J2416" s="211">
        <v>302.89999999999998</v>
      </c>
      <c r="K2416" s="211">
        <f t="shared" si="738"/>
        <v>22789.03</v>
      </c>
      <c r="L2416" s="211">
        <v>0</v>
      </c>
      <c r="M2416" s="211">
        <v>0</v>
      </c>
      <c r="N2416" s="211">
        <v>0</v>
      </c>
      <c r="O2416" s="211">
        <f>IFERROR(
  IF(LOOKUP(2,1/($R$16:$R2416&lt;&gt;""),$R$16:$R2416)="12.2026",
    VLOOKUP(LOOKUP(2,1/($B$16:$B2416&lt;&gt;""),$B$16:$B2416), [1]Лист1!$C$12:$D$1205, 2, 0),
  IF(LOOKUP(2,1/($R$16:$R2416&lt;&gt;""),$R$16:$R2416)="12.2027",
    VLOOKUP(LOOKUP(2,1/($B$16:$B2416&lt;&gt;""),$B$16:$B2416), [1]Лист1!$C$1209:$D$2016, 2, 0),
  IF(LOOKUP(2,1/($R$16:$R2416&lt;&gt;""),$R$16:$R2416)="12.2028",
    VLOOKUP(LOOKUP(2,1/($B$16:$B2416&lt;&gt;""),$B$16:$B2416), [1]Лист1!$C$2020:$D$2907, 2, 0),
  ""))), "")</f>
        <v>22789.03</v>
      </c>
      <c r="P2416" s="211">
        <f t="shared" si="739"/>
        <v>27.749199391171992</v>
      </c>
      <c r="Q2416" s="211">
        <v>9673</v>
      </c>
      <c r="R2416" s="218" t="s">
        <v>565</v>
      </c>
      <c r="S2416" s="38"/>
      <c r="T2416" s="20"/>
      <c r="U2416" s="20"/>
    </row>
    <row r="2417" spans="1:21" ht="30" customHeight="1" x14ac:dyDescent="0.25">
      <c r="A2417" s="212">
        <f>IF(B2417&lt;&gt;"",MAX(A$1:A2416)+1,"")</f>
        <v>2185</v>
      </c>
      <c r="B2417" s="223" t="s">
        <v>1377</v>
      </c>
      <c r="C2417" s="210">
        <v>1958</v>
      </c>
      <c r="D2417" s="212" t="s">
        <v>1844</v>
      </c>
      <c r="E2417" s="210" t="s">
        <v>16</v>
      </c>
      <c r="F2417" s="212">
        <v>2</v>
      </c>
      <c r="G2417" s="212">
        <v>2</v>
      </c>
      <c r="H2417" s="211">
        <v>850.1</v>
      </c>
      <c r="I2417" s="211">
        <v>0</v>
      </c>
      <c r="J2417" s="211">
        <v>472.7</v>
      </c>
      <c r="K2417" s="211">
        <f t="shared" si="738"/>
        <v>22800.1</v>
      </c>
      <c r="L2417" s="211">
        <v>0</v>
      </c>
      <c r="M2417" s="211">
        <v>0</v>
      </c>
      <c r="N2417" s="211">
        <v>0</v>
      </c>
      <c r="O2417" s="211">
        <f>IFERROR(
  IF(LOOKUP(2,1/($R$16:$R2417&lt;&gt;""),$R$16:$R2417)="12.2026",
    VLOOKUP(LOOKUP(2,1/($B$16:$B2417&lt;&gt;""),$B$16:$B2417), [1]Лист1!$C$12:$D$1205, 2, 0),
  IF(LOOKUP(2,1/($R$16:$R2417&lt;&gt;""),$R$16:$R2417)="12.2027",
    VLOOKUP(LOOKUP(2,1/($B$16:$B2417&lt;&gt;""),$B$16:$B2417), [1]Лист1!$C$1209:$D$2016, 2, 0),
  IF(LOOKUP(2,1/($R$16:$R2417&lt;&gt;""),$R$16:$R2417)="12.2028",
    VLOOKUP(LOOKUP(2,1/($B$16:$B2417&lt;&gt;""),$B$16:$B2417), [1]Лист1!$C$2020:$D$2907, 2, 0),
  ""))), "")</f>
        <v>22800.1</v>
      </c>
      <c r="P2417" s="211">
        <f t="shared" si="739"/>
        <v>26.820491706858014</v>
      </c>
      <c r="Q2417" s="211">
        <v>9673</v>
      </c>
      <c r="R2417" s="218" t="s">
        <v>565</v>
      </c>
    </row>
    <row r="2418" spans="1:21" s="33" customFormat="1" ht="30" customHeight="1" x14ac:dyDescent="0.25">
      <c r="A2418" s="309">
        <f>IF(B2418&lt;&gt;"",MAX(A$1:A2417)+1,"")</f>
        <v>2186</v>
      </c>
      <c r="B2418" s="317" t="s">
        <v>2272</v>
      </c>
      <c r="C2418" s="307">
        <v>2002</v>
      </c>
      <c r="D2418" s="309" t="s">
        <v>1844</v>
      </c>
      <c r="E2418" s="307" t="s">
        <v>16</v>
      </c>
      <c r="F2418" s="307">
        <v>10</v>
      </c>
      <c r="G2418" s="307">
        <v>7</v>
      </c>
      <c r="H2418" s="311">
        <v>23951.7</v>
      </c>
      <c r="I2418" s="311">
        <v>1302.5</v>
      </c>
      <c r="J2418" s="311">
        <v>16548</v>
      </c>
      <c r="K2418" s="211">
        <f t="shared" ref="K2418" si="742">SUM(L2418:O2418)</f>
        <v>14340000</v>
      </c>
      <c r="L2418" s="211">
        <v>0</v>
      </c>
      <c r="M2418" s="211">
        <v>0</v>
      </c>
      <c r="N2418" s="211">
        <v>0</v>
      </c>
      <c r="O2418" s="211">
        <f>IFERROR(
  IF(LOOKUP(2,1/($R$16:$R2418&lt;&gt;""),$R$16:$R2418)="12.2026",
    VLOOKUP(LOOKUP(2,1/($B$16:$B2418&lt;&gt;""),$B$16:$B2418), [1]Лист1!$C$12:$D$1205, 2, 0),
  IF(LOOKUP(2,1/($R$16:$R2418&lt;&gt;""),$R$16:$R2418)="12.2027",
    VLOOKUP(LOOKUP(2,1/($B$16:$B2418&lt;&gt;""),$B$16:$B2418), [1]Лист1!$C$1209:$D$2016, 2, 0),
  IF(LOOKUP(2,1/($R$16:$R2418&lt;&gt;""),$R$16:$R2418)="12.2028",
    VLOOKUP(LOOKUP(2,1/($B$16:$B2418&lt;&gt;""),$B$16:$B2418), [1]Лист1!$C$2020:$D$2907, 2, 0),
  ""))), "")</f>
        <v>14340000</v>
      </c>
      <c r="P2418" s="211">
        <f t="shared" ref="P2418" si="743">K2418/H2418</f>
        <v>598.70489359836665</v>
      </c>
      <c r="Q2418" s="211">
        <v>9673</v>
      </c>
      <c r="R2418" s="30" t="s">
        <v>565</v>
      </c>
      <c r="S2418" s="32"/>
      <c r="T2418" s="32"/>
      <c r="U2418" s="32"/>
    </row>
    <row r="2419" spans="1:21" s="33" customFormat="1" ht="30" customHeight="1" x14ac:dyDescent="0.25">
      <c r="A2419" s="310"/>
      <c r="B2419" s="318"/>
      <c r="C2419" s="308"/>
      <c r="D2419" s="310"/>
      <c r="E2419" s="308"/>
      <c r="F2419" s="308"/>
      <c r="G2419" s="308"/>
      <c r="H2419" s="312"/>
      <c r="I2419" s="312"/>
      <c r="J2419" s="312"/>
      <c r="K2419" s="211">
        <f t="shared" si="738"/>
        <v>10805000</v>
      </c>
      <c r="L2419" s="211">
        <v>0</v>
      </c>
      <c r="M2419" s="211">
        <v>0</v>
      </c>
      <c r="N2419" s="211">
        <v>0</v>
      </c>
      <c r="O2419" s="211">
        <f>IFERROR(
  IF(LOOKUP(2,1/($R$16:$R2419&lt;&gt;""),$R$16:$R2419)="12.2026",
    VLOOKUP(LOOKUP(2,1/($B$16:$B2419&lt;&gt;""),$B$16:$B2419), [1]Лист1!$C$12:$D$1205, 2, 0),
  IF(LOOKUP(2,1/($R$16:$R2419&lt;&gt;""),$R$16:$R2419)="12.2027",
    VLOOKUP(LOOKUP(2,1/($B$16:$B2419&lt;&gt;""),$B$16:$B2419), [1]Лист1!$C$1209:$D$2016, 2, 0),
  IF(LOOKUP(2,1/($R$16:$R2419&lt;&gt;""),$R$16:$R2419)="12.2028",
    VLOOKUP(LOOKUP(2,1/($B$16:$B2419&lt;&gt;""),$B$16:$B2419), [1]Лист1!$C$2020:$D$2907, 2, 0),
  ""))), "")</f>
        <v>10805000</v>
      </c>
      <c r="P2419" s="211">
        <f>K2419/H2418</f>
        <v>451.11620469528259</v>
      </c>
      <c r="Q2419" s="211">
        <v>9673</v>
      </c>
      <c r="R2419" s="30" t="s">
        <v>564</v>
      </c>
      <c r="S2419" s="32"/>
      <c r="T2419" s="32"/>
      <c r="U2419" s="32"/>
    </row>
    <row r="2420" spans="1:21" s="33" customFormat="1" ht="30" customHeight="1" x14ac:dyDescent="0.25">
      <c r="A2420" s="212">
        <f>IF(B2420&lt;&gt;"",MAX(A$1:A2419)+1,"")</f>
        <v>2187</v>
      </c>
      <c r="B2420" s="223" t="s">
        <v>2273</v>
      </c>
      <c r="C2420" s="210">
        <v>1999</v>
      </c>
      <c r="D2420" s="212" t="s">
        <v>1844</v>
      </c>
      <c r="E2420" s="210" t="s">
        <v>108</v>
      </c>
      <c r="F2420" s="210">
        <v>10</v>
      </c>
      <c r="G2420" s="210">
        <v>4</v>
      </c>
      <c r="H2420" s="211">
        <v>2471.1999999999998</v>
      </c>
      <c r="I2420" s="211">
        <v>0</v>
      </c>
      <c r="J2420" s="211">
        <v>2195.5</v>
      </c>
      <c r="K2420" s="211">
        <f t="shared" si="738"/>
        <v>3735000</v>
      </c>
      <c r="L2420" s="211">
        <v>0</v>
      </c>
      <c r="M2420" s="211">
        <v>0</v>
      </c>
      <c r="N2420" s="211">
        <v>0</v>
      </c>
      <c r="O2420" s="211">
        <f>IFERROR(
  IF(LOOKUP(2,1/($R$16:$R2420&lt;&gt;""),$R$16:$R2420)="12.2026",
    VLOOKUP(LOOKUP(2,1/($B$16:$B2420&lt;&gt;""),$B$16:$B2420), [1]Лист1!$C$12:$D$1205, 2, 0),
  IF(LOOKUP(2,1/($R$16:$R2420&lt;&gt;""),$R$16:$R2420)="12.2027",
    VLOOKUP(LOOKUP(2,1/($B$16:$B2420&lt;&gt;""),$B$16:$B2420), [1]Лист1!$C$1209:$D$2016, 2, 0),
  IF(LOOKUP(2,1/($R$16:$R2420&lt;&gt;""),$R$16:$R2420)="12.2028",
    VLOOKUP(LOOKUP(2,1/($B$16:$B2420&lt;&gt;""),$B$16:$B2420), [1]Лист1!$C$2020:$D$2907, 2, 0),
  ""))), "")</f>
        <v>3735000</v>
      </c>
      <c r="P2420" s="211">
        <f t="shared" si="739"/>
        <v>1511.4114600194239</v>
      </c>
      <c r="Q2420" s="211">
        <v>9673</v>
      </c>
      <c r="R2420" s="30" t="s">
        <v>565</v>
      </c>
      <c r="S2420" s="32"/>
      <c r="T2420" s="32"/>
      <c r="U2420" s="32"/>
    </row>
    <row r="2421" spans="1:21" s="21" customFormat="1" ht="30" customHeight="1" x14ac:dyDescent="0.25">
      <c r="A2421" s="212">
        <f>IF(B2421&lt;&gt;"",MAX(A$1:A2420)+1,"")</f>
        <v>2188</v>
      </c>
      <c r="B2421" s="223" t="s">
        <v>1473</v>
      </c>
      <c r="C2421" s="213">
        <v>1968</v>
      </c>
      <c r="D2421" s="212" t="s">
        <v>1844</v>
      </c>
      <c r="E2421" s="212" t="s">
        <v>16</v>
      </c>
      <c r="F2421" s="210">
        <v>5</v>
      </c>
      <c r="G2421" s="210">
        <v>4</v>
      </c>
      <c r="H2421" s="211">
        <v>4950.09</v>
      </c>
      <c r="I2421" s="211">
        <v>0</v>
      </c>
      <c r="J2421" s="211">
        <v>2596.3000000000002</v>
      </c>
      <c r="K2421" s="211">
        <f t="shared" si="738"/>
        <v>139224.28</v>
      </c>
      <c r="L2421" s="211">
        <v>0</v>
      </c>
      <c r="M2421" s="211">
        <v>0</v>
      </c>
      <c r="N2421" s="211">
        <v>0</v>
      </c>
      <c r="O2421" s="211">
        <f>IFERROR(
  IF(LOOKUP(2,1/($R$16:$R2421&lt;&gt;""),$R$16:$R2421)="12.2026",
    VLOOKUP(LOOKUP(2,1/($B$16:$B2421&lt;&gt;""),$B$16:$B2421), [1]Лист1!$C$12:$D$1205, 2, 0),
  IF(LOOKUP(2,1/($R$16:$R2421&lt;&gt;""),$R$16:$R2421)="12.2027",
    VLOOKUP(LOOKUP(2,1/($B$16:$B2421&lt;&gt;""),$B$16:$B2421), [1]Лист1!$C$1209:$D$2016, 2, 0),
  IF(LOOKUP(2,1/($R$16:$R2421&lt;&gt;""),$R$16:$R2421)="12.2028",
    VLOOKUP(LOOKUP(2,1/($B$16:$B2421&lt;&gt;""),$B$16:$B2421), [1]Лист1!$C$2020:$D$2907, 2, 0),
  ""))), "")</f>
        <v>139224.28</v>
      </c>
      <c r="P2421" s="211">
        <f t="shared" si="739"/>
        <v>28.125605797066314</v>
      </c>
      <c r="Q2421" s="211">
        <v>9673</v>
      </c>
      <c r="R2421" s="218" t="s">
        <v>564</v>
      </c>
      <c r="S2421" s="38"/>
      <c r="T2421" s="20"/>
      <c r="U2421" s="20"/>
    </row>
    <row r="2422" spans="1:21" ht="30" customHeight="1" x14ac:dyDescent="0.25">
      <c r="A2422" s="212">
        <f>IF(B2422&lt;&gt;"",MAX(A$1:A2421)+1,"")</f>
        <v>2189</v>
      </c>
      <c r="B2422" s="223" t="s">
        <v>1474</v>
      </c>
      <c r="C2422" s="213">
        <v>1968</v>
      </c>
      <c r="D2422" s="212" t="s">
        <v>1844</v>
      </c>
      <c r="E2422" s="213" t="s">
        <v>18</v>
      </c>
      <c r="F2422" s="210">
        <v>5</v>
      </c>
      <c r="G2422" s="210">
        <v>4</v>
      </c>
      <c r="H2422" s="211">
        <v>3687.7</v>
      </c>
      <c r="I2422" s="211">
        <v>0</v>
      </c>
      <c r="J2422" s="211">
        <v>2759.1</v>
      </c>
      <c r="K2422" s="211">
        <f t="shared" si="738"/>
        <v>107400.35</v>
      </c>
      <c r="L2422" s="211">
        <v>0</v>
      </c>
      <c r="M2422" s="211">
        <v>0</v>
      </c>
      <c r="N2422" s="211">
        <v>0</v>
      </c>
      <c r="O2422" s="211">
        <f>IFERROR(
  IF(LOOKUP(2,1/($R$16:$R2422&lt;&gt;""),$R$16:$R2422)="12.2026",
    VLOOKUP(LOOKUP(2,1/($B$16:$B2422&lt;&gt;""),$B$16:$B2422), [1]Лист1!$C$12:$D$1205, 2, 0),
  IF(LOOKUP(2,1/($R$16:$R2422&lt;&gt;""),$R$16:$R2422)="12.2027",
    VLOOKUP(LOOKUP(2,1/($B$16:$B2422&lt;&gt;""),$B$16:$B2422), [1]Лист1!$C$1209:$D$2016, 2, 0),
  IF(LOOKUP(2,1/($R$16:$R2422&lt;&gt;""),$R$16:$R2422)="12.2028",
    VLOOKUP(LOOKUP(2,1/($B$16:$B2422&lt;&gt;""),$B$16:$B2422), [1]Лист1!$C$2020:$D$2907, 2, 0),
  ""))), "")</f>
        <v>107400.35</v>
      </c>
      <c r="P2422" s="211">
        <f t="shared" si="739"/>
        <v>29.123939040594411</v>
      </c>
      <c r="Q2422" s="211">
        <v>9673</v>
      </c>
      <c r="R2422" s="218" t="s">
        <v>564</v>
      </c>
    </row>
    <row r="2423" spans="1:21" ht="30" customHeight="1" x14ac:dyDescent="0.25">
      <c r="A2423" s="309">
        <f>IF(B2423&lt;&gt;"",MAX(A$1:A2422)+1,"")</f>
        <v>2190</v>
      </c>
      <c r="B2423" s="317" t="s">
        <v>354</v>
      </c>
      <c r="C2423" s="313">
        <v>1966</v>
      </c>
      <c r="D2423" s="309" t="s">
        <v>1844</v>
      </c>
      <c r="E2423" s="313" t="s">
        <v>16</v>
      </c>
      <c r="F2423" s="315">
        <v>5</v>
      </c>
      <c r="G2423" s="315">
        <v>2</v>
      </c>
      <c r="H2423" s="311">
        <v>3566.82</v>
      </c>
      <c r="I2423" s="311">
        <v>0</v>
      </c>
      <c r="J2423" s="311">
        <v>2991.9</v>
      </c>
      <c r="K2423" s="211">
        <f t="shared" ref="K2423" si="744">SUM(L2423:O2423)</f>
        <v>14774315.900000002</v>
      </c>
      <c r="L2423" s="211">
        <v>0</v>
      </c>
      <c r="M2423" s="211">
        <v>0</v>
      </c>
      <c r="N2423" s="211">
        <v>0</v>
      </c>
      <c r="O2423" s="211">
        <f>IFERROR(
  IF(LOOKUP(2,1/($R$16:$R2423&lt;&gt;""),$R$16:$R2423)="12.2026",
    VLOOKUP(LOOKUP(2,1/($B$16:$B2423&lt;&gt;""),$B$16:$B2423), [1]Лист1!$C$12:$D$1205, 2, 0),
  IF(LOOKUP(2,1/($R$16:$R2423&lt;&gt;""),$R$16:$R2423)="12.2027",
    VLOOKUP(LOOKUP(2,1/($B$16:$B2423&lt;&gt;""),$B$16:$B2423), [1]Лист1!$C$1209:$D$2016, 2, 0),
  IF(LOOKUP(2,1/($R$16:$R2423&lt;&gt;""),$R$16:$R2423)="12.2028",
    VLOOKUP(LOOKUP(2,1/($B$16:$B2423&lt;&gt;""),$B$16:$B2423), [1]Лист1!$C$2020:$D$2907, 2, 0),
  ""))), "")</f>
        <v>14774315.900000002</v>
      </c>
      <c r="P2423" s="211">
        <f t="shared" ref="P2423" si="745">K2423/H2423</f>
        <v>4142.1534868594435</v>
      </c>
      <c r="Q2423" s="211">
        <v>9673</v>
      </c>
      <c r="R2423" s="218" t="s">
        <v>565</v>
      </c>
      <c r="S2423" s="49"/>
      <c r="T2423" s="49"/>
      <c r="U2423" s="49"/>
    </row>
    <row r="2424" spans="1:21" ht="30" customHeight="1" x14ac:dyDescent="0.25">
      <c r="A2424" s="310"/>
      <c r="B2424" s="318"/>
      <c r="C2424" s="314"/>
      <c r="D2424" s="310"/>
      <c r="E2424" s="314"/>
      <c r="F2424" s="316"/>
      <c r="G2424" s="316"/>
      <c r="H2424" s="312"/>
      <c r="I2424" s="312"/>
      <c r="J2424" s="312"/>
      <c r="K2424" s="211">
        <f t="shared" si="738"/>
        <v>17331381.66</v>
      </c>
      <c r="L2424" s="211">
        <v>0</v>
      </c>
      <c r="M2424" s="211">
        <v>0</v>
      </c>
      <c r="N2424" s="211">
        <v>0</v>
      </c>
      <c r="O2424" s="211">
        <f>IFERROR(
  IF(LOOKUP(2,1/($R$16:$R2424&lt;&gt;""),$R$16:$R2424)="12.2026",
    VLOOKUP(LOOKUP(2,1/($B$16:$B2424&lt;&gt;""),$B$16:$B2424), [1]Лист1!$C$12:$D$1205, 2, 0),
  IF(LOOKUP(2,1/($R$16:$R2424&lt;&gt;""),$R$16:$R2424)="12.2027",
    VLOOKUP(LOOKUP(2,1/($B$16:$B2424&lt;&gt;""),$B$16:$B2424), [1]Лист1!$C$1209:$D$2016, 2, 0),
  IF(LOOKUP(2,1/($R$16:$R2424&lt;&gt;""),$R$16:$R2424)="12.2028",
    VLOOKUP(LOOKUP(2,1/($B$16:$B2424&lt;&gt;""),$B$16:$B2424), [1]Лист1!$C$2020:$D$2907, 2, 0),
  ""))), "")</f>
        <v>17331381.66</v>
      </c>
      <c r="P2424" s="211">
        <f>K2424/H2423</f>
        <v>4859.0569919424024</v>
      </c>
      <c r="Q2424" s="211">
        <v>9673</v>
      </c>
      <c r="R2424" s="218" t="s">
        <v>564</v>
      </c>
      <c r="S2424" s="49"/>
      <c r="T2424" s="49"/>
      <c r="U2424" s="49"/>
    </row>
    <row r="2425" spans="1:21" s="21" customFormat="1" ht="30" customHeight="1" x14ac:dyDescent="0.25">
      <c r="A2425" s="309">
        <f>IF(B2425&lt;&gt;"",MAX(A$1:A2424)+1,"")</f>
        <v>2191</v>
      </c>
      <c r="B2425" s="317" t="s">
        <v>355</v>
      </c>
      <c r="C2425" s="313">
        <v>1967</v>
      </c>
      <c r="D2425" s="309" t="s">
        <v>1844</v>
      </c>
      <c r="E2425" s="313" t="s">
        <v>16</v>
      </c>
      <c r="F2425" s="315">
        <v>5</v>
      </c>
      <c r="G2425" s="315">
        <v>2</v>
      </c>
      <c r="H2425" s="311">
        <v>4120.59</v>
      </c>
      <c r="I2425" s="311">
        <v>249.1</v>
      </c>
      <c r="J2425" s="311">
        <v>2979.41</v>
      </c>
      <c r="K2425" s="211">
        <f t="shared" ref="K2425" si="746">SUM(L2425:O2425)</f>
        <v>15796820</v>
      </c>
      <c r="L2425" s="211">
        <v>0</v>
      </c>
      <c r="M2425" s="211">
        <v>0</v>
      </c>
      <c r="N2425" s="211">
        <v>0</v>
      </c>
      <c r="O2425" s="211">
        <f>IFERROR(
  IF(LOOKUP(2,1/($R$16:$R2425&lt;&gt;""),$R$16:$R2425)="12.2026",
    VLOOKUP(LOOKUP(2,1/($B$16:$B2425&lt;&gt;""),$B$16:$B2425), [1]Лист1!$C$12:$D$1205, 2, 0),
  IF(LOOKUP(2,1/($R$16:$R2425&lt;&gt;""),$R$16:$R2425)="12.2027",
    VLOOKUP(LOOKUP(2,1/($B$16:$B2425&lt;&gt;""),$B$16:$B2425), [1]Лист1!$C$1209:$D$2016, 2, 0),
  IF(LOOKUP(2,1/($R$16:$R2425&lt;&gt;""),$R$16:$R2425)="12.2028",
    VLOOKUP(LOOKUP(2,1/($B$16:$B2425&lt;&gt;""),$B$16:$B2425), [1]Лист1!$C$2020:$D$2907, 2, 0),
  ""))), "")</f>
        <v>15796820</v>
      </c>
      <c r="P2425" s="211">
        <f t="shared" ref="P2425" si="747">K2425/H2425</f>
        <v>3833.6306208576925</v>
      </c>
      <c r="Q2425" s="211">
        <v>9673</v>
      </c>
      <c r="R2425" s="218" t="s">
        <v>565</v>
      </c>
      <c r="S2425" s="38"/>
      <c r="T2425" s="20"/>
      <c r="U2425" s="20"/>
    </row>
    <row r="2426" spans="1:21" s="21" customFormat="1" ht="30" customHeight="1" x14ac:dyDescent="0.25">
      <c r="A2426" s="310"/>
      <c r="B2426" s="318"/>
      <c r="C2426" s="314"/>
      <c r="D2426" s="310"/>
      <c r="E2426" s="314"/>
      <c r="F2426" s="316"/>
      <c r="G2426" s="316"/>
      <c r="H2426" s="312"/>
      <c r="I2426" s="312"/>
      <c r="J2426" s="312"/>
      <c r="K2426" s="211">
        <f t="shared" si="738"/>
        <v>16537893.76</v>
      </c>
      <c r="L2426" s="211">
        <v>0</v>
      </c>
      <c r="M2426" s="211">
        <v>0</v>
      </c>
      <c r="N2426" s="211">
        <v>0</v>
      </c>
      <c r="O2426" s="211">
        <f>IFERROR(
  IF(LOOKUP(2,1/($R$16:$R2426&lt;&gt;""),$R$16:$R2426)="12.2026",
    VLOOKUP(LOOKUP(2,1/($B$16:$B2426&lt;&gt;""),$B$16:$B2426), [1]Лист1!$C$12:$D$1205, 2, 0),
  IF(LOOKUP(2,1/($R$16:$R2426&lt;&gt;""),$R$16:$R2426)="12.2027",
    VLOOKUP(LOOKUP(2,1/($B$16:$B2426&lt;&gt;""),$B$16:$B2426), [1]Лист1!$C$1209:$D$2016, 2, 0),
  IF(LOOKUP(2,1/($R$16:$R2426&lt;&gt;""),$R$16:$R2426)="12.2028",
    VLOOKUP(LOOKUP(2,1/($B$16:$B2426&lt;&gt;""),$B$16:$B2426), [1]Лист1!$C$2020:$D$2907, 2, 0),
  ""))), "")</f>
        <v>16537893.76</v>
      </c>
      <c r="P2426" s="211">
        <f>K2426/H2425</f>
        <v>4013.4771379826675</v>
      </c>
      <c r="Q2426" s="211">
        <v>9673</v>
      </c>
      <c r="R2426" s="218" t="s">
        <v>564</v>
      </c>
      <c r="S2426" s="38"/>
      <c r="T2426" s="20"/>
      <c r="U2426" s="20"/>
    </row>
    <row r="2427" spans="1:21" s="21" customFormat="1" ht="30" customHeight="1" x14ac:dyDescent="0.25">
      <c r="A2427" s="212">
        <f>IF(B2427&lt;&gt;"",MAX(A$1:A2426)+1,"")</f>
        <v>2192</v>
      </c>
      <c r="B2427" s="223" t="s">
        <v>356</v>
      </c>
      <c r="C2427" s="213">
        <v>1966</v>
      </c>
      <c r="D2427" s="212" t="s">
        <v>1844</v>
      </c>
      <c r="E2427" s="213" t="s">
        <v>18</v>
      </c>
      <c r="F2427" s="210">
        <v>5</v>
      </c>
      <c r="G2427" s="210">
        <v>4</v>
      </c>
      <c r="H2427" s="211">
        <v>4715.63</v>
      </c>
      <c r="I2427" s="211">
        <v>0</v>
      </c>
      <c r="J2427" s="211">
        <v>3550.49</v>
      </c>
      <c r="K2427" s="211">
        <f t="shared" si="738"/>
        <v>28278919.200000003</v>
      </c>
      <c r="L2427" s="211">
        <v>0</v>
      </c>
      <c r="M2427" s="211">
        <v>0</v>
      </c>
      <c r="N2427" s="211">
        <v>0</v>
      </c>
      <c r="O2427" s="211">
        <f>IFERROR(
  IF(LOOKUP(2,1/($R$16:$R2427&lt;&gt;""),$R$16:$R2427)="12.2026",
    VLOOKUP(LOOKUP(2,1/($B$16:$B2427&lt;&gt;""),$B$16:$B2427), [1]Лист1!$C$12:$D$1205, 2, 0),
  IF(LOOKUP(2,1/($R$16:$R2427&lt;&gt;""),$R$16:$R2427)="12.2027",
    VLOOKUP(LOOKUP(2,1/($B$16:$B2427&lt;&gt;""),$B$16:$B2427), [1]Лист1!$C$1209:$D$2016, 2, 0),
  IF(LOOKUP(2,1/($R$16:$R2427&lt;&gt;""),$R$16:$R2427)="12.2028",
    VLOOKUP(LOOKUP(2,1/($B$16:$B2427&lt;&gt;""),$B$16:$B2427), [1]Лист1!$C$2020:$D$2907, 2, 0),
  ""))), "")</f>
        <v>28278919.200000003</v>
      </c>
      <c r="P2427" s="211">
        <f t="shared" si="739"/>
        <v>5996.8486077151947</v>
      </c>
      <c r="Q2427" s="211">
        <v>9673</v>
      </c>
      <c r="R2427" s="218" t="s">
        <v>565</v>
      </c>
      <c r="S2427" s="38"/>
      <c r="T2427" s="20"/>
      <c r="U2427" s="20"/>
    </row>
    <row r="2428" spans="1:21" s="21" customFormat="1" ht="30" customHeight="1" x14ac:dyDescent="0.25">
      <c r="A2428" s="212">
        <f>IF(B2428&lt;&gt;"",MAX(A$1:A2427)+1,"")</f>
        <v>2193</v>
      </c>
      <c r="B2428" s="223" t="s">
        <v>1475</v>
      </c>
      <c r="C2428" s="213">
        <v>1968</v>
      </c>
      <c r="D2428" s="212" t="s">
        <v>1844</v>
      </c>
      <c r="E2428" s="213" t="s">
        <v>16</v>
      </c>
      <c r="F2428" s="210">
        <v>5</v>
      </c>
      <c r="G2428" s="210">
        <v>2</v>
      </c>
      <c r="H2428" s="211">
        <v>3821.28</v>
      </c>
      <c r="I2428" s="211">
        <v>432.37</v>
      </c>
      <c r="J2428" s="211">
        <v>2887.9</v>
      </c>
      <c r="K2428" s="211">
        <f t="shared" si="738"/>
        <v>110352.58</v>
      </c>
      <c r="L2428" s="211">
        <v>0</v>
      </c>
      <c r="M2428" s="211">
        <v>0</v>
      </c>
      <c r="N2428" s="211">
        <v>0</v>
      </c>
      <c r="O2428" s="211">
        <f>IFERROR(
  IF(LOOKUP(2,1/($R$16:$R2428&lt;&gt;""),$R$16:$R2428)="12.2026",
    VLOOKUP(LOOKUP(2,1/($B$16:$B2428&lt;&gt;""),$B$16:$B2428), [1]Лист1!$C$12:$D$1205, 2, 0),
  IF(LOOKUP(2,1/($R$16:$R2428&lt;&gt;""),$R$16:$R2428)="12.2027",
    VLOOKUP(LOOKUP(2,1/($B$16:$B2428&lt;&gt;""),$B$16:$B2428), [1]Лист1!$C$1209:$D$2016, 2, 0),
  IF(LOOKUP(2,1/($R$16:$R2428&lt;&gt;""),$R$16:$R2428)="12.2028",
    VLOOKUP(LOOKUP(2,1/($B$16:$B2428&lt;&gt;""),$B$16:$B2428), [1]Лист1!$C$2020:$D$2907, 2, 0),
  ""))), "")</f>
        <v>110352.58</v>
      </c>
      <c r="P2428" s="211">
        <f t="shared" si="739"/>
        <v>28.878433404513668</v>
      </c>
      <c r="Q2428" s="211">
        <v>9673</v>
      </c>
      <c r="R2428" s="218" t="s">
        <v>564</v>
      </c>
      <c r="S2428" s="38"/>
      <c r="T2428" s="20"/>
      <c r="U2428" s="20"/>
    </row>
    <row r="2429" spans="1:21" s="21" customFormat="1" ht="30" customHeight="1" x14ac:dyDescent="0.25">
      <c r="A2429" s="309">
        <f>IF(B2429&lt;&gt;"",MAX(A$1:A2428)+1,"")</f>
        <v>2194</v>
      </c>
      <c r="B2429" s="317" t="s">
        <v>1379</v>
      </c>
      <c r="C2429" s="313">
        <v>1969</v>
      </c>
      <c r="D2429" s="309" t="s">
        <v>1844</v>
      </c>
      <c r="E2429" s="313" t="s">
        <v>16</v>
      </c>
      <c r="F2429" s="307">
        <v>5</v>
      </c>
      <c r="G2429" s="307">
        <v>4</v>
      </c>
      <c r="H2429" s="311">
        <v>4427.95</v>
      </c>
      <c r="I2429" s="311">
        <v>0</v>
      </c>
      <c r="J2429" s="311">
        <v>3238.75</v>
      </c>
      <c r="K2429" s="211">
        <f t="shared" ref="K2429" si="748">SUM(L2429:O2429)</f>
        <v>17475403.859999999</v>
      </c>
      <c r="L2429" s="211">
        <v>0</v>
      </c>
      <c r="M2429" s="211">
        <v>0</v>
      </c>
      <c r="N2429" s="211">
        <v>0</v>
      </c>
      <c r="O2429" s="211">
        <f>IFERROR(
  IF(LOOKUP(2,1/($R$16:$R2429&lt;&gt;""),$R$16:$R2429)="12.2026",
    VLOOKUP(LOOKUP(2,1/($B$16:$B2429&lt;&gt;""),$B$16:$B2429), [1]Лист1!$C$12:$D$1205, 2, 0),
  IF(LOOKUP(2,1/($R$16:$R2429&lt;&gt;""),$R$16:$R2429)="12.2027",
    VLOOKUP(LOOKUP(2,1/($B$16:$B2429&lt;&gt;""),$B$16:$B2429), [1]Лист1!$C$1209:$D$2016, 2, 0),
  IF(LOOKUP(2,1/($R$16:$R2429&lt;&gt;""),$R$16:$R2429)="12.2028",
    VLOOKUP(LOOKUP(2,1/($B$16:$B2429&lt;&gt;""),$B$16:$B2429), [1]Лист1!$C$2020:$D$2907, 2, 0),
  ""))), "")</f>
        <v>17475403.859999999</v>
      </c>
      <c r="P2429" s="211">
        <f t="shared" ref="P2429" si="749">K2429/H2429</f>
        <v>3946.6127350128163</v>
      </c>
      <c r="Q2429" s="211">
        <v>9673</v>
      </c>
      <c r="R2429" s="218" t="s">
        <v>565</v>
      </c>
      <c r="S2429" s="38"/>
      <c r="T2429" s="20"/>
      <c r="U2429" s="20"/>
    </row>
    <row r="2430" spans="1:21" s="21" customFormat="1" ht="30" customHeight="1" x14ac:dyDescent="0.25">
      <c r="A2430" s="310"/>
      <c r="B2430" s="318"/>
      <c r="C2430" s="314"/>
      <c r="D2430" s="310"/>
      <c r="E2430" s="314"/>
      <c r="F2430" s="308"/>
      <c r="G2430" s="308"/>
      <c r="H2430" s="312"/>
      <c r="I2430" s="312"/>
      <c r="J2430" s="312"/>
      <c r="K2430" s="211">
        <f t="shared" si="738"/>
        <v>14221727.02</v>
      </c>
      <c r="L2430" s="211">
        <v>0</v>
      </c>
      <c r="M2430" s="211">
        <v>0</v>
      </c>
      <c r="N2430" s="211">
        <v>0</v>
      </c>
      <c r="O2430" s="211">
        <f>IFERROR(
  IF(LOOKUP(2,1/($R$16:$R2430&lt;&gt;""),$R$16:$R2430)="12.2026",
    VLOOKUP(LOOKUP(2,1/($B$16:$B2430&lt;&gt;""),$B$16:$B2430), [1]Лист1!$C$12:$D$1205, 2, 0),
  IF(LOOKUP(2,1/($R$16:$R2430&lt;&gt;""),$R$16:$R2430)="12.2027",
    VLOOKUP(LOOKUP(2,1/($B$16:$B2430&lt;&gt;""),$B$16:$B2430), [1]Лист1!$C$1209:$D$2016, 2, 0),
  IF(LOOKUP(2,1/($R$16:$R2430&lt;&gt;""),$R$16:$R2430)="12.2028",
    VLOOKUP(LOOKUP(2,1/($B$16:$B2430&lt;&gt;""),$B$16:$B2430), [1]Лист1!$C$2020:$D$2907, 2, 0),
  ""))), "")</f>
        <v>14221727.02</v>
      </c>
      <c r="P2430" s="211">
        <f>K2430/H2429</f>
        <v>3211.8084034372564</v>
      </c>
      <c r="Q2430" s="211">
        <v>9673</v>
      </c>
      <c r="R2430" s="218" t="s">
        <v>563</v>
      </c>
      <c r="S2430" s="38"/>
      <c r="T2430" s="20"/>
      <c r="U2430" s="20"/>
    </row>
    <row r="2431" spans="1:21" ht="30" customHeight="1" x14ac:dyDescent="0.25">
      <c r="A2431" s="309">
        <f>IF(B2431&lt;&gt;"",MAX(A$1:A2430)+1,"")</f>
        <v>2195</v>
      </c>
      <c r="B2431" s="317" t="s">
        <v>357</v>
      </c>
      <c r="C2431" s="313">
        <v>1966</v>
      </c>
      <c r="D2431" s="309" t="s">
        <v>1844</v>
      </c>
      <c r="E2431" s="313" t="s">
        <v>16</v>
      </c>
      <c r="F2431" s="307">
        <v>5</v>
      </c>
      <c r="G2431" s="307">
        <v>2</v>
      </c>
      <c r="H2431" s="311">
        <v>3939.97</v>
      </c>
      <c r="I2431" s="311">
        <v>142.6</v>
      </c>
      <c r="J2431" s="311">
        <v>2950.57</v>
      </c>
      <c r="K2431" s="211">
        <f t="shared" ref="K2431" si="750">SUM(L2431:O2431)</f>
        <v>15437339.300000001</v>
      </c>
      <c r="L2431" s="211">
        <v>0</v>
      </c>
      <c r="M2431" s="211">
        <v>0</v>
      </c>
      <c r="N2431" s="211">
        <v>0</v>
      </c>
      <c r="O2431" s="211">
        <f>IFERROR(
  IF(LOOKUP(2,1/($R$16:$R2431&lt;&gt;""),$R$16:$R2431)="12.2026",
    VLOOKUP(LOOKUP(2,1/($B$16:$B2431&lt;&gt;""),$B$16:$B2431), [1]Лист1!$C$12:$D$1205, 2, 0),
  IF(LOOKUP(2,1/($R$16:$R2431&lt;&gt;""),$R$16:$R2431)="12.2027",
    VLOOKUP(LOOKUP(2,1/($B$16:$B2431&lt;&gt;""),$B$16:$B2431), [1]Лист1!$C$1209:$D$2016, 2, 0),
  IF(LOOKUP(2,1/($R$16:$R2431&lt;&gt;""),$R$16:$R2431)="12.2028",
    VLOOKUP(LOOKUP(2,1/($B$16:$B2431&lt;&gt;""),$B$16:$B2431), [1]Лист1!$C$2020:$D$2907, 2, 0),
  ""))), "")</f>
        <v>15437339.300000001</v>
      </c>
      <c r="P2431" s="211">
        <f t="shared" ref="P2431" si="751">K2431/H2431</f>
        <v>3918.1362548445804</v>
      </c>
      <c r="Q2431" s="211">
        <v>9673</v>
      </c>
      <c r="R2431" s="218" t="s">
        <v>565</v>
      </c>
    </row>
    <row r="2432" spans="1:21" ht="30" customHeight="1" x14ac:dyDescent="0.25">
      <c r="A2432" s="310"/>
      <c r="B2432" s="318"/>
      <c r="C2432" s="314"/>
      <c r="D2432" s="310"/>
      <c r="E2432" s="314"/>
      <c r="F2432" s="308"/>
      <c r="G2432" s="308"/>
      <c r="H2432" s="312"/>
      <c r="I2432" s="312"/>
      <c r="J2432" s="312"/>
      <c r="K2432" s="211">
        <f t="shared" si="738"/>
        <v>17284761.460000001</v>
      </c>
      <c r="L2432" s="211">
        <v>0</v>
      </c>
      <c r="M2432" s="211">
        <v>0</v>
      </c>
      <c r="N2432" s="211">
        <v>0</v>
      </c>
      <c r="O2432" s="211">
        <f>IFERROR(
  IF(LOOKUP(2,1/($R$16:$R2432&lt;&gt;""),$R$16:$R2432)="12.2026",
    VLOOKUP(LOOKUP(2,1/($B$16:$B2432&lt;&gt;""),$B$16:$B2432), [1]Лист1!$C$12:$D$1205, 2, 0),
  IF(LOOKUP(2,1/($R$16:$R2432&lt;&gt;""),$R$16:$R2432)="12.2027",
    VLOOKUP(LOOKUP(2,1/($B$16:$B2432&lt;&gt;""),$B$16:$B2432), [1]Лист1!$C$1209:$D$2016, 2, 0),
  IF(LOOKUP(2,1/($R$16:$R2432&lt;&gt;""),$R$16:$R2432)="12.2028",
    VLOOKUP(LOOKUP(2,1/($B$16:$B2432&lt;&gt;""),$B$16:$B2432), [1]Лист1!$C$2020:$D$2907, 2, 0),
  ""))), "")</f>
        <v>17284761.460000001</v>
      </c>
      <c r="P2432" s="211">
        <f>K2432/H2431</f>
        <v>4387.0286981880581</v>
      </c>
      <c r="Q2432" s="211">
        <v>9673</v>
      </c>
      <c r="R2432" s="218" t="s">
        <v>564</v>
      </c>
    </row>
    <row r="2433" spans="1:21" s="21" customFormat="1" ht="30" customHeight="1" x14ac:dyDescent="0.25">
      <c r="A2433" s="212">
        <f>IF(B2433&lt;&gt;"",MAX(A$1:A2432)+1,"")</f>
        <v>2196</v>
      </c>
      <c r="B2433" s="223" t="s">
        <v>1632</v>
      </c>
      <c r="C2433" s="213">
        <v>1972</v>
      </c>
      <c r="D2433" s="212" t="s">
        <v>1844</v>
      </c>
      <c r="E2433" s="213" t="s">
        <v>16</v>
      </c>
      <c r="F2433" s="210">
        <v>5</v>
      </c>
      <c r="G2433" s="210">
        <v>6</v>
      </c>
      <c r="H2433" s="211">
        <v>6491.95</v>
      </c>
      <c r="I2433" s="211">
        <v>772.4</v>
      </c>
      <c r="J2433" s="211">
        <v>3031.58</v>
      </c>
      <c r="K2433" s="211">
        <f t="shared" si="738"/>
        <v>49217620.25</v>
      </c>
      <c r="L2433" s="211">
        <v>0</v>
      </c>
      <c r="M2433" s="211">
        <v>0</v>
      </c>
      <c r="N2433" s="211">
        <v>0</v>
      </c>
      <c r="O2433" s="211">
        <f>IFERROR(
  IF(LOOKUP(2,1/($R$16:$R2433&lt;&gt;""),$R$16:$R2433)="12.2026",
    VLOOKUP(LOOKUP(2,1/($B$16:$B2433&lt;&gt;""),$B$16:$B2433), [1]Лист1!$C$12:$D$1205, 2, 0),
  IF(LOOKUP(2,1/($R$16:$R2433&lt;&gt;""),$R$16:$R2433)="12.2027",
    VLOOKUP(LOOKUP(2,1/($B$16:$B2433&lt;&gt;""),$B$16:$B2433), [1]Лист1!$C$1209:$D$2016, 2, 0),
  IF(LOOKUP(2,1/($R$16:$R2433&lt;&gt;""),$R$16:$R2433)="12.2028",
    VLOOKUP(LOOKUP(2,1/($B$16:$B2433&lt;&gt;""),$B$16:$B2433), [1]Лист1!$C$2020:$D$2907, 2, 0),
  ""))), "")</f>
        <v>49217620.25</v>
      </c>
      <c r="P2433" s="211">
        <f t="shared" si="739"/>
        <v>7581.3307634840075</v>
      </c>
      <c r="Q2433" s="211">
        <v>9673</v>
      </c>
      <c r="R2433" s="218" t="s">
        <v>563</v>
      </c>
      <c r="S2433" s="38"/>
      <c r="T2433" s="20"/>
      <c r="U2433" s="20"/>
    </row>
    <row r="2434" spans="1:21" ht="30" customHeight="1" x14ac:dyDescent="0.25">
      <c r="A2434" s="212">
        <f>IF(B2434&lt;&gt;"",MAX(A$1:A2433)+1,"")</f>
        <v>2197</v>
      </c>
      <c r="B2434" s="223" t="s">
        <v>1633</v>
      </c>
      <c r="C2434" s="213">
        <v>1972</v>
      </c>
      <c r="D2434" s="212" t="s">
        <v>1844</v>
      </c>
      <c r="E2434" s="213" t="s">
        <v>16</v>
      </c>
      <c r="F2434" s="210">
        <v>5</v>
      </c>
      <c r="G2434" s="210">
        <v>4</v>
      </c>
      <c r="H2434" s="211">
        <v>4350.6000000000004</v>
      </c>
      <c r="I2434" s="211">
        <v>214.6</v>
      </c>
      <c r="J2434" s="211">
        <v>2132.4</v>
      </c>
      <c r="K2434" s="211">
        <f t="shared" si="738"/>
        <v>30235231</v>
      </c>
      <c r="L2434" s="211">
        <v>0</v>
      </c>
      <c r="M2434" s="211">
        <v>0</v>
      </c>
      <c r="N2434" s="211">
        <v>0</v>
      </c>
      <c r="O2434" s="211">
        <f>IFERROR(
  IF(LOOKUP(2,1/($R$16:$R2434&lt;&gt;""),$R$16:$R2434)="12.2026",
    VLOOKUP(LOOKUP(2,1/($B$16:$B2434&lt;&gt;""),$B$16:$B2434), [1]Лист1!$C$12:$D$1205, 2, 0),
  IF(LOOKUP(2,1/($R$16:$R2434&lt;&gt;""),$R$16:$R2434)="12.2027",
    VLOOKUP(LOOKUP(2,1/($B$16:$B2434&lt;&gt;""),$B$16:$B2434), [1]Лист1!$C$1209:$D$2016, 2, 0),
  IF(LOOKUP(2,1/($R$16:$R2434&lt;&gt;""),$R$16:$R2434)="12.2028",
    VLOOKUP(LOOKUP(2,1/($B$16:$B2434&lt;&gt;""),$B$16:$B2434), [1]Лист1!$C$2020:$D$2907, 2, 0),
  ""))), "")</f>
        <v>30235231</v>
      </c>
      <c r="P2434" s="211">
        <f t="shared" si="739"/>
        <v>6949.6692410242258</v>
      </c>
      <c r="Q2434" s="211">
        <v>9673</v>
      </c>
      <c r="R2434" s="218" t="s">
        <v>563</v>
      </c>
    </row>
    <row r="2435" spans="1:21" ht="30" customHeight="1" x14ac:dyDescent="0.25">
      <c r="A2435" s="212">
        <f>IF(B2435&lt;&gt;"",MAX(A$1:A2434)+1,"")</f>
        <v>2198</v>
      </c>
      <c r="B2435" s="223" t="s">
        <v>2059</v>
      </c>
      <c r="C2435" s="213">
        <v>1990</v>
      </c>
      <c r="D2435" s="212" t="s">
        <v>1844</v>
      </c>
      <c r="E2435" s="213" t="s">
        <v>16</v>
      </c>
      <c r="F2435" s="210">
        <v>9</v>
      </c>
      <c r="G2435" s="210">
        <v>1</v>
      </c>
      <c r="H2435" s="211">
        <v>6140.6</v>
      </c>
      <c r="I2435" s="211">
        <v>29.2</v>
      </c>
      <c r="J2435" s="211">
        <v>4116.1000000000004</v>
      </c>
      <c r="K2435" s="211">
        <f t="shared" si="738"/>
        <v>3748689.0799999996</v>
      </c>
      <c r="L2435" s="211">
        <v>0</v>
      </c>
      <c r="M2435" s="211">
        <v>0</v>
      </c>
      <c r="N2435" s="211">
        <v>0</v>
      </c>
      <c r="O2435" s="211">
        <f>IFERROR(
  IF(LOOKUP(2,1/($R$16:$R2435&lt;&gt;""),$R$16:$R2435)="12.2026",
    VLOOKUP(LOOKUP(2,1/($B$16:$B2435&lt;&gt;""),$B$16:$B2435), [1]Лист1!$C$12:$D$1205, 2, 0),
  IF(LOOKUP(2,1/($R$16:$R2435&lt;&gt;""),$R$16:$R2435)="12.2027",
    VLOOKUP(LOOKUP(2,1/($B$16:$B2435&lt;&gt;""),$B$16:$B2435), [1]Лист1!$C$1209:$D$2016, 2, 0),
  IF(LOOKUP(2,1/($R$16:$R2435&lt;&gt;""),$R$16:$R2435)="12.2028",
    VLOOKUP(LOOKUP(2,1/($B$16:$B2435&lt;&gt;""),$B$16:$B2435), [1]Лист1!$C$2020:$D$2907, 2, 0),
  ""))), "")</f>
        <v>3748689.0799999996</v>
      </c>
      <c r="P2435" s="211">
        <f t="shared" si="739"/>
        <v>610.47602514412267</v>
      </c>
      <c r="Q2435" s="211">
        <v>9673</v>
      </c>
      <c r="R2435" s="218" t="s">
        <v>564</v>
      </c>
      <c r="S2435" s="49"/>
      <c r="T2435" s="49"/>
      <c r="U2435" s="49"/>
    </row>
    <row r="2436" spans="1:21" ht="30" customHeight="1" x14ac:dyDescent="0.25">
      <c r="A2436" s="212">
        <f>IF(B2436&lt;&gt;"",MAX(A$1:A2435)+1,"")</f>
        <v>2199</v>
      </c>
      <c r="B2436" s="223" t="s">
        <v>2060</v>
      </c>
      <c r="C2436" s="213">
        <v>1988</v>
      </c>
      <c r="D2436" s="212" t="s">
        <v>1844</v>
      </c>
      <c r="E2436" s="213" t="s">
        <v>16</v>
      </c>
      <c r="F2436" s="210">
        <v>9</v>
      </c>
      <c r="G2436" s="210">
        <v>1</v>
      </c>
      <c r="H2436" s="211">
        <v>6139.9</v>
      </c>
      <c r="I2436" s="211">
        <v>214.6</v>
      </c>
      <c r="J2436" s="211">
        <v>4170.1000000000004</v>
      </c>
      <c r="K2436" s="211">
        <f t="shared" si="738"/>
        <v>3749726.2699999996</v>
      </c>
      <c r="L2436" s="211">
        <v>0</v>
      </c>
      <c r="M2436" s="211">
        <v>0</v>
      </c>
      <c r="N2436" s="211">
        <v>0</v>
      </c>
      <c r="O2436" s="211">
        <f>IFERROR(
  IF(LOOKUP(2,1/($R$16:$R2436&lt;&gt;""),$R$16:$R2436)="12.2026",
    VLOOKUP(LOOKUP(2,1/($B$16:$B2436&lt;&gt;""),$B$16:$B2436), [1]Лист1!$C$12:$D$1205, 2, 0),
  IF(LOOKUP(2,1/($R$16:$R2436&lt;&gt;""),$R$16:$R2436)="12.2027",
    VLOOKUP(LOOKUP(2,1/($B$16:$B2436&lt;&gt;""),$B$16:$B2436), [1]Лист1!$C$1209:$D$2016, 2, 0),
  IF(LOOKUP(2,1/($R$16:$R2436&lt;&gt;""),$R$16:$R2436)="12.2028",
    VLOOKUP(LOOKUP(2,1/($B$16:$B2436&lt;&gt;""),$B$16:$B2436), [1]Лист1!$C$2020:$D$2907, 2, 0),
  ""))), "")</f>
        <v>3749726.2699999996</v>
      </c>
      <c r="P2436" s="211">
        <f t="shared" si="739"/>
        <v>610.71455072558183</v>
      </c>
      <c r="Q2436" s="211">
        <v>9673</v>
      </c>
      <c r="R2436" s="218" t="s">
        <v>564</v>
      </c>
      <c r="S2436" s="49"/>
      <c r="T2436" s="49"/>
      <c r="U2436" s="49"/>
    </row>
    <row r="2437" spans="1:21" ht="30" customHeight="1" x14ac:dyDescent="0.25">
      <c r="A2437" s="212">
        <f>IF(B2437&lt;&gt;"",MAX(A$1:A2436)+1,"")</f>
        <v>2200</v>
      </c>
      <c r="B2437" s="223" t="s">
        <v>358</v>
      </c>
      <c r="C2437" s="213">
        <v>1962</v>
      </c>
      <c r="D2437" s="212" t="s">
        <v>1844</v>
      </c>
      <c r="E2437" s="213" t="s">
        <v>16</v>
      </c>
      <c r="F2437" s="210">
        <v>5</v>
      </c>
      <c r="G2437" s="210">
        <v>4</v>
      </c>
      <c r="H2437" s="211">
        <v>4494.05</v>
      </c>
      <c r="I2437" s="211">
        <v>1151.0999999999999</v>
      </c>
      <c r="J2437" s="211">
        <v>2529.44</v>
      </c>
      <c r="K2437" s="211">
        <f t="shared" si="738"/>
        <v>19801349.75</v>
      </c>
      <c r="L2437" s="211">
        <v>0</v>
      </c>
      <c r="M2437" s="211">
        <v>0</v>
      </c>
      <c r="N2437" s="211">
        <v>0</v>
      </c>
      <c r="O2437" s="211">
        <f>IFERROR(
  IF(LOOKUP(2,1/($R$16:$R2437&lt;&gt;""),$R$16:$R2437)="12.2026",
    VLOOKUP(LOOKUP(2,1/($B$16:$B2437&lt;&gt;""),$B$16:$B2437), [1]Лист1!$C$12:$D$1205, 2, 0),
  IF(LOOKUP(2,1/($R$16:$R2437&lt;&gt;""),$R$16:$R2437)="12.2027",
    VLOOKUP(LOOKUP(2,1/($B$16:$B2437&lt;&gt;""),$B$16:$B2437), [1]Лист1!$C$1209:$D$2016, 2, 0),
  IF(LOOKUP(2,1/($R$16:$R2437&lt;&gt;""),$R$16:$R2437)="12.2028",
    VLOOKUP(LOOKUP(2,1/($B$16:$B2437&lt;&gt;""),$B$16:$B2437), [1]Лист1!$C$2020:$D$2907, 2, 0),
  ""))), "")</f>
        <v>19801349.75</v>
      </c>
      <c r="P2437" s="211">
        <f t="shared" si="739"/>
        <v>4406.1258219200945</v>
      </c>
      <c r="Q2437" s="211">
        <v>9673</v>
      </c>
      <c r="R2437" s="218" t="s">
        <v>564</v>
      </c>
      <c r="S2437" s="49"/>
      <c r="T2437" s="49"/>
      <c r="U2437" s="49"/>
    </row>
    <row r="2438" spans="1:21" s="21" customFormat="1" ht="30" customHeight="1" x14ac:dyDescent="0.25">
      <c r="A2438" s="212">
        <f>IF(B2438&lt;&gt;"",MAX(A$1:A2437)+1,"")</f>
        <v>2201</v>
      </c>
      <c r="B2438" s="223" t="s">
        <v>1380</v>
      </c>
      <c r="C2438" s="56">
        <v>1960</v>
      </c>
      <c r="D2438" s="212" t="s">
        <v>1844</v>
      </c>
      <c r="E2438" s="213" t="s">
        <v>16</v>
      </c>
      <c r="F2438" s="210">
        <v>4</v>
      </c>
      <c r="G2438" s="210">
        <v>4</v>
      </c>
      <c r="H2438" s="211">
        <v>3140.25</v>
      </c>
      <c r="I2438" s="211">
        <v>206.7</v>
      </c>
      <c r="J2438" s="211">
        <v>2396.31</v>
      </c>
      <c r="K2438" s="211">
        <f t="shared" si="738"/>
        <v>80410.14</v>
      </c>
      <c r="L2438" s="211">
        <v>0</v>
      </c>
      <c r="M2438" s="211">
        <v>0</v>
      </c>
      <c r="N2438" s="211">
        <v>0</v>
      </c>
      <c r="O2438" s="211">
        <f>IFERROR(
  IF(LOOKUP(2,1/($R$16:$R2438&lt;&gt;""),$R$16:$R2438)="12.2026",
    VLOOKUP(LOOKUP(2,1/($B$16:$B2438&lt;&gt;""),$B$16:$B2438), [1]Лист1!$C$12:$D$1205, 2, 0),
  IF(LOOKUP(2,1/($R$16:$R2438&lt;&gt;""),$R$16:$R2438)="12.2027",
    VLOOKUP(LOOKUP(2,1/($B$16:$B2438&lt;&gt;""),$B$16:$B2438), [1]Лист1!$C$1209:$D$2016, 2, 0),
  IF(LOOKUP(2,1/($R$16:$R2438&lt;&gt;""),$R$16:$R2438)="12.2028",
    VLOOKUP(LOOKUP(2,1/($B$16:$B2438&lt;&gt;""),$B$16:$B2438), [1]Лист1!$C$2020:$D$2907, 2, 0),
  ""))), "")</f>
        <v>80410.14</v>
      </c>
      <c r="P2438" s="211">
        <f t="shared" si="739"/>
        <v>25.606286123716263</v>
      </c>
      <c r="Q2438" s="211">
        <v>9673</v>
      </c>
      <c r="R2438" s="218" t="s">
        <v>565</v>
      </c>
      <c r="S2438" s="38"/>
      <c r="T2438" s="20"/>
      <c r="U2438" s="20"/>
    </row>
    <row r="2439" spans="1:21" ht="30" customHeight="1" x14ac:dyDescent="0.25">
      <c r="A2439" s="212">
        <f>IF(B2439&lt;&gt;"",MAX(A$1:A2438)+1,"")</f>
        <v>2202</v>
      </c>
      <c r="B2439" s="223" t="s">
        <v>1634</v>
      </c>
      <c r="C2439" s="213">
        <v>1971</v>
      </c>
      <c r="D2439" s="212" t="s">
        <v>1844</v>
      </c>
      <c r="E2439" s="213" t="s">
        <v>16</v>
      </c>
      <c r="F2439" s="210">
        <v>5</v>
      </c>
      <c r="G2439" s="210">
        <v>1</v>
      </c>
      <c r="H2439" s="211">
        <v>5693.8</v>
      </c>
      <c r="I2439" s="211">
        <v>0</v>
      </c>
      <c r="J2439" s="211">
        <v>3125.2</v>
      </c>
      <c r="K2439" s="211">
        <f t="shared" si="738"/>
        <v>38523299</v>
      </c>
      <c r="L2439" s="211">
        <v>0</v>
      </c>
      <c r="M2439" s="211">
        <v>0</v>
      </c>
      <c r="N2439" s="211">
        <v>0</v>
      </c>
      <c r="O2439" s="211">
        <f>IFERROR(
  IF(LOOKUP(2,1/($R$16:$R2439&lt;&gt;""),$R$16:$R2439)="12.2026",
    VLOOKUP(LOOKUP(2,1/($B$16:$B2439&lt;&gt;""),$B$16:$B2439), [1]Лист1!$C$12:$D$1205, 2, 0),
  IF(LOOKUP(2,1/($R$16:$R2439&lt;&gt;""),$R$16:$R2439)="12.2027",
    VLOOKUP(LOOKUP(2,1/($B$16:$B2439&lt;&gt;""),$B$16:$B2439), [1]Лист1!$C$1209:$D$2016, 2, 0),
  IF(LOOKUP(2,1/($R$16:$R2439&lt;&gt;""),$R$16:$R2439)="12.2028",
    VLOOKUP(LOOKUP(2,1/($B$16:$B2439&lt;&gt;""),$B$16:$B2439), [1]Лист1!$C$2020:$D$2907, 2, 0),
  ""))), "")</f>
        <v>38523299</v>
      </c>
      <c r="P2439" s="211">
        <f t="shared" si="739"/>
        <v>6765.8328357160417</v>
      </c>
      <c r="Q2439" s="211">
        <v>9673</v>
      </c>
      <c r="R2439" s="218" t="s">
        <v>563</v>
      </c>
      <c r="S2439" s="49"/>
      <c r="T2439" s="49"/>
      <c r="U2439" s="49"/>
    </row>
    <row r="2440" spans="1:21" s="21" customFormat="1" ht="30" customHeight="1" x14ac:dyDescent="0.25">
      <c r="A2440" s="212">
        <f>IF(B2440&lt;&gt;"",MAX(A$1:A2439)+1,"")</f>
        <v>2203</v>
      </c>
      <c r="B2440" s="223" t="s">
        <v>1635</v>
      </c>
      <c r="C2440" s="213">
        <v>1972</v>
      </c>
      <c r="D2440" s="212" t="s">
        <v>1844</v>
      </c>
      <c r="E2440" s="213" t="s">
        <v>16</v>
      </c>
      <c r="F2440" s="210">
        <v>5</v>
      </c>
      <c r="G2440" s="210">
        <v>4</v>
      </c>
      <c r="H2440" s="211">
        <v>5234.1000000000004</v>
      </c>
      <c r="I2440" s="211">
        <v>0</v>
      </c>
      <c r="J2440" s="211">
        <v>2490.6999999999998</v>
      </c>
      <c r="K2440" s="211">
        <f t="shared" si="738"/>
        <v>40566882.5</v>
      </c>
      <c r="L2440" s="211">
        <v>0</v>
      </c>
      <c r="M2440" s="211">
        <v>0</v>
      </c>
      <c r="N2440" s="211">
        <v>0</v>
      </c>
      <c r="O2440" s="211">
        <f>IFERROR(
  IF(LOOKUP(2,1/($R$16:$R2440&lt;&gt;""),$R$16:$R2440)="12.2026",
    VLOOKUP(LOOKUP(2,1/($B$16:$B2440&lt;&gt;""),$B$16:$B2440), [1]Лист1!$C$12:$D$1205, 2, 0),
  IF(LOOKUP(2,1/($R$16:$R2440&lt;&gt;""),$R$16:$R2440)="12.2027",
    VLOOKUP(LOOKUP(2,1/($B$16:$B2440&lt;&gt;""),$B$16:$B2440), [1]Лист1!$C$1209:$D$2016, 2, 0),
  IF(LOOKUP(2,1/($R$16:$R2440&lt;&gt;""),$R$16:$R2440)="12.2028",
    VLOOKUP(LOOKUP(2,1/($B$16:$B2440&lt;&gt;""),$B$16:$B2440), [1]Лист1!$C$2020:$D$2907, 2, 0),
  ""))), "")</f>
        <v>40566882.5</v>
      </c>
      <c r="P2440" s="211">
        <f t="shared" si="739"/>
        <v>7750.4981754265291</v>
      </c>
      <c r="Q2440" s="211">
        <v>9673</v>
      </c>
      <c r="R2440" s="218" t="s">
        <v>563</v>
      </c>
      <c r="S2440" s="38"/>
      <c r="T2440" s="20"/>
      <c r="U2440" s="20"/>
    </row>
    <row r="2441" spans="1:21" s="21" customFormat="1" ht="30" customHeight="1" x14ac:dyDescent="0.25">
      <c r="A2441" s="309">
        <f>IF(B2441&lt;&gt;"",MAX(A$1:A2440)+1,"")</f>
        <v>2204</v>
      </c>
      <c r="B2441" s="317" t="s">
        <v>359</v>
      </c>
      <c r="C2441" s="313">
        <v>1966</v>
      </c>
      <c r="D2441" s="309" t="s">
        <v>1844</v>
      </c>
      <c r="E2441" s="313" t="s">
        <v>18</v>
      </c>
      <c r="F2441" s="307">
        <v>4</v>
      </c>
      <c r="G2441" s="307">
        <v>3</v>
      </c>
      <c r="H2441" s="311">
        <v>2897.49</v>
      </c>
      <c r="I2441" s="311">
        <v>41.3</v>
      </c>
      <c r="J2441" s="311">
        <v>2048</v>
      </c>
      <c r="K2441" s="211">
        <f t="shared" ref="K2441:K2445" si="752">SUM(L2441:O2441)</f>
        <v>8553784.0399999991</v>
      </c>
      <c r="L2441" s="211">
        <v>0</v>
      </c>
      <c r="M2441" s="211">
        <v>0</v>
      </c>
      <c r="N2441" s="211">
        <v>0</v>
      </c>
      <c r="O2441" s="211">
        <f>IFERROR(
  IF(LOOKUP(2,1/($R$16:$R2441&lt;&gt;""),$R$16:$R2441)="12.2026",
    VLOOKUP(LOOKUP(2,1/($B$16:$B2441&lt;&gt;""),$B$16:$B2441), [1]Лист1!$C$12:$D$1205, 2, 0),
  IF(LOOKUP(2,1/($R$16:$R2441&lt;&gt;""),$R$16:$R2441)="12.2027",
    VLOOKUP(LOOKUP(2,1/($B$16:$B2441&lt;&gt;""),$B$16:$B2441), [1]Лист1!$C$1209:$D$2016, 2, 0),
  IF(LOOKUP(2,1/($R$16:$R2441&lt;&gt;""),$R$16:$R2441)="12.2028",
    VLOOKUP(LOOKUP(2,1/($B$16:$B2441&lt;&gt;""),$B$16:$B2441), [1]Лист1!$C$2020:$D$2907, 2, 0),
  ""))), "")</f>
        <v>8553784.0399999991</v>
      </c>
      <c r="P2441" s="211">
        <f t="shared" si="737"/>
        <v>2952.1358279062224</v>
      </c>
      <c r="Q2441" s="211">
        <v>9673</v>
      </c>
      <c r="R2441" s="218" t="s">
        <v>565</v>
      </c>
      <c r="S2441" s="38"/>
      <c r="T2441" s="20"/>
      <c r="U2441" s="20"/>
    </row>
    <row r="2442" spans="1:21" s="21" customFormat="1" ht="30" customHeight="1" x14ac:dyDescent="0.25">
      <c r="A2442" s="310"/>
      <c r="B2442" s="318"/>
      <c r="C2442" s="314"/>
      <c r="D2442" s="310"/>
      <c r="E2442" s="314"/>
      <c r="F2442" s="308"/>
      <c r="G2442" s="308"/>
      <c r="H2442" s="312"/>
      <c r="I2442" s="312"/>
      <c r="J2442" s="312"/>
      <c r="K2442" s="211">
        <f t="shared" si="752"/>
        <v>11170044</v>
      </c>
      <c r="L2442" s="211">
        <v>0</v>
      </c>
      <c r="M2442" s="211">
        <v>0</v>
      </c>
      <c r="N2442" s="211">
        <v>0</v>
      </c>
      <c r="O2442" s="211">
        <f>IFERROR(
  IF(LOOKUP(2,1/($R$16:$R2442&lt;&gt;""),$R$16:$R2442)="12.2026",
    VLOOKUP(LOOKUP(2,1/($B$16:$B2442&lt;&gt;""),$B$16:$B2442), [1]Лист1!$C$12:$D$1205, 2, 0),
  IF(LOOKUP(2,1/($R$16:$R2442&lt;&gt;""),$R$16:$R2442)="12.2027",
    VLOOKUP(LOOKUP(2,1/($B$16:$B2442&lt;&gt;""),$B$16:$B2442), [1]Лист1!$C$1209:$D$2016, 2, 0),
  IF(LOOKUP(2,1/($R$16:$R2442&lt;&gt;""),$R$16:$R2442)="12.2028",
    VLOOKUP(LOOKUP(2,1/($B$16:$B2442&lt;&gt;""),$B$16:$B2442), [1]Лист1!$C$2020:$D$2907, 2, 0),
  ""))), "")</f>
        <v>11170044</v>
      </c>
      <c r="P2442" s="211">
        <f>K2442/H2441</f>
        <v>3855.0759450420883</v>
      </c>
      <c r="Q2442" s="237">
        <v>9673</v>
      </c>
      <c r="R2442" s="218" t="s">
        <v>563</v>
      </c>
      <c r="S2442" s="38"/>
      <c r="T2442" s="20"/>
      <c r="U2442" s="20"/>
    </row>
    <row r="2443" spans="1:21" s="21" customFormat="1" ht="30" customHeight="1" x14ac:dyDescent="0.25">
      <c r="A2443" s="309">
        <f>IF(B2443&lt;&gt;"",MAX(A$1:A2442)+1,"")</f>
        <v>2205</v>
      </c>
      <c r="B2443" s="317" t="s">
        <v>360</v>
      </c>
      <c r="C2443" s="313">
        <v>1966</v>
      </c>
      <c r="D2443" s="309" t="s">
        <v>1844</v>
      </c>
      <c r="E2443" s="313" t="s">
        <v>16</v>
      </c>
      <c r="F2443" s="307">
        <v>4</v>
      </c>
      <c r="G2443" s="307">
        <v>3</v>
      </c>
      <c r="H2443" s="311">
        <v>2844.55</v>
      </c>
      <c r="I2443" s="311">
        <v>87.4</v>
      </c>
      <c r="J2443" s="311">
        <v>1908.75</v>
      </c>
      <c r="K2443" s="211">
        <f t="shared" si="752"/>
        <v>7392105</v>
      </c>
      <c r="L2443" s="211">
        <v>0</v>
      </c>
      <c r="M2443" s="211">
        <v>0</v>
      </c>
      <c r="N2443" s="211">
        <v>0</v>
      </c>
      <c r="O2443" s="211">
        <f>IFERROR(
  IF(LOOKUP(2,1/($R$16:$R2443&lt;&gt;""),$R$16:$R2443)="12.2026",
    VLOOKUP(LOOKUP(2,1/($B$16:$B2443&lt;&gt;""),$B$16:$B2443), [1]Лист1!$C$12:$D$1205, 2, 0),
  IF(LOOKUP(2,1/($R$16:$R2443&lt;&gt;""),$R$16:$R2443)="12.2027",
    VLOOKUP(LOOKUP(2,1/($B$16:$B2443&lt;&gt;""),$B$16:$B2443), [1]Лист1!$C$1209:$D$2016, 2, 0),
  IF(LOOKUP(2,1/($R$16:$R2443&lt;&gt;""),$R$16:$R2443)="12.2028",
    VLOOKUP(LOOKUP(2,1/($B$16:$B2443&lt;&gt;""),$B$16:$B2443), [1]Лист1!$C$2020:$D$2907, 2, 0),
  ""))), "")</f>
        <v>7392105</v>
      </c>
      <c r="P2443" s="211">
        <f t="shared" si="737"/>
        <v>2598.6904782830325</v>
      </c>
      <c r="Q2443" s="211">
        <v>9673</v>
      </c>
      <c r="R2443" s="218" t="s">
        <v>565</v>
      </c>
      <c r="S2443" s="38"/>
      <c r="T2443" s="20"/>
      <c r="U2443" s="20"/>
    </row>
    <row r="2444" spans="1:21" s="21" customFormat="1" ht="30" customHeight="1" x14ac:dyDescent="0.25">
      <c r="A2444" s="310"/>
      <c r="B2444" s="318"/>
      <c r="C2444" s="314"/>
      <c r="D2444" s="310"/>
      <c r="E2444" s="314"/>
      <c r="F2444" s="308"/>
      <c r="G2444" s="308"/>
      <c r="H2444" s="312"/>
      <c r="I2444" s="312"/>
      <c r="J2444" s="312"/>
      <c r="K2444" s="211">
        <f t="shared" si="752"/>
        <v>18178297.25</v>
      </c>
      <c r="L2444" s="211">
        <v>0</v>
      </c>
      <c r="M2444" s="211">
        <v>0</v>
      </c>
      <c r="N2444" s="211">
        <v>0</v>
      </c>
      <c r="O2444" s="211">
        <f>IFERROR(
  IF(LOOKUP(2,1/($R$16:$R2444&lt;&gt;""),$R$16:$R2444)="12.2026",
    VLOOKUP(LOOKUP(2,1/($B$16:$B2444&lt;&gt;""),$B$16:$B2444), [1]Лист1!$C$12:$D$1205, 2, 0),
  IF(LOOKUP(2,1/($R$16:$R2444&lt;&gt;""),$R$16:$R2444)="12.2027",
    VLOOKUP(LOOKUP(2,1/($B$16:$B2444&lt;&gt;""),$B$16:$B2444), [1]Лист1!$C$1209:$D$2016, 2, 0),
  IF(LOOKUP(2,1/($R$16:$R2444&lt;&gt;""),$R$16:$R2444)="12.2028",
    VLOOKUP(LOOKUP(2,1/($B$16:$B2444&lt;&gt;""),$B$16:$B2444), [1]Лист1!$C$2020:$D$2907, 2, 0),
  ""))), "")</f>
        <v>18178297.25</v>
      </c>
      <c r="P2444" s="211">
        <f>K2444/H2443</f>
        <v>6390.5704768768346</v>
      </c>
      <c r="Q2444" s="237">
        <v>9673</v>
      </c>
      <c r="R2444" s="218" t="s">
        <v>563</v>
      </c>
      <c r="S2444" s="38"/>
      <c r="T2444" s="20"/>
      <c r="U2444" s="20"/>
    </row>
    <row r="2445" spans="1:21" s="21" customFormat="1" ht="30" customHeight="1" x14ac:dyDescent="0.25">
      <c r="A2445" s="212">
        <f>IF(B2445&lt;&gt;"",MAX(A$1:A2444)+1,"")</f>
        <v>2206</v>
      </c>
      <c r="B2445" s="223" t="s">
        <v>361</v>
      </c>
      <c r="C2445" s="213">
        <v>1964</v>
      </c>
      <c r="D2445" s="212" t="s">
        <v>1844</v>
      </c>
      <c r="E2445" s="212" t="s">
        <v>16</v>
      </c>
      <c r="F2445" s="210">
        <v>4</v>
      </c>
      <c r="G2445" s="210">
        <v>3</v>
      </c>
      <c r="H2445" s="211">
        <v>2855.22</v>
      </c>
      <c r="I2445" s="211">
        <v>0</v>
      </c>
      <c r="J2445" s="211">
        <v>2011.72</v>
      </c>
      <c r="K2445" s="211">
        <f t="shared" si="752"/>
        <v>18225191.899999999</v>
      </c>
      <c r="L2445" s="211">
        <v>0</v>
      </c>
      <c r="M2445" s="211">
        <v>0</v>
      </c>
      <c r="N2445" s="211">
        <v>0</v>
      </c>
      <c r="O2445" s="211">
        <f>IFERROR(
  IF(LOOKUP(2,1/($R$16:$R2445&lt;&gt;""),$R$16:$R2445)="12.2026",
    VLOOKUP(LOOKUP(2,1/($B$16:$B2445&lt;&gt;""),$B$16:$B2445), [1]Лист1!$C$12:$D$1205, 2, 0),
  IF(LOOKUP(2,1/($R$16:$R2445&lt;&gt;""),$R$16:$R2445)="12.2027",
    VLOOKUP(LOOKUP(2,1/($B$16:$B2445&lt;&gt;""),$B$16:$B2445), [1]Лист1!$C$1209:$D$2016, 2, 0),
  IF(LOOKUP(2,1/($R$16:$R2445&lt;&gt;""),$R$16:$R2445)="12.2028",
    VLOOKUP(LOOKUP(2,1/($B$16:$B2445&lt;&gt;""),$B$16:$B2445), [1]Лист1!$C$2020:$D$2907, 2, 0),
  ""))), "")</f>
        <v>18225191.899999999</v>
      </c>
      <c r="P2445" s="211">
        <f t="shared" si="737"/>
        <v>6383.113000049033</v>
      </c>
      <c r="Q2445" s="211">
        <v>9673</v>
      </c>
      <c r="R2445" s="218" t="s">
        <v>564</v>
      </c>
      <c r="S2445" s="38"/>
      <c r="T2445" s="20"/>
      <c r="U2445" s="20"/>
    </row>
    <row r="2446" spans="1:21" ht="30" customHeight="1" x14ac:dyDescent="0.25">
      <c r="A2446" s="212">
        <f>IF(B2446&lt;&gt;"",MAX(A$1:A2445)+1,"")</f>
        <v>2207</v>
      </c>
      <c r="B2446" s="223" t="s">
        <v>440</v>
      </c>
      <c r="C2446" s="56">
        <v>1950</v>
      </c>
      <c r="D2446" s="212" t="s">
        <v>1844</v>
      </c>
      <c r="E2446" s="213" t="s">
        <v>16</v>
      </c>
      <c r="F2446" s="212">
        <v>2</v>
      </c>
      <c r="G2446" s="212">
        <v>2</v>
      </c>
      <c r="H2446" s="211">
        <v>1461.23</v>
      </c>
      <c r="I2446" s="211">
        <v>0</v>
      </c>
      <c r="J2446" s="211">
        <v>820.44</v>
      </c>
      <c r="K2446" s="211">
        <f t="shared" ref="K2446:K2452" si="753">SUM(L2446:O2446)</f>
        <v>21432.98</v>
      </c>
      <c r="L2446" s="211">
        <v>0</v>
      </c>
      <c r="M2446" s="211">
        <v>0</v>
      </c>
      <c r="N2446" s="211">
        <v>0</v>
      </c>
      <c r="O2446" s="211">
        <f>IFERROR(
  IF(LOOKUP(2,1/($R$16:$R2446&lt;&gt;""),$R$16:$R2446)="12.2026",
    VLOOKUP(LOOKUP(2,1/($B$16:$B2446&lt;&gt;""),$B$16:$B2446), [1]Лист1!$C$12:$D$1205, 2, 0),
  IF(LOOKUP(2,1/($R$16:$R2446&lt;&gt;""),$R$16:$R2446)="12.2027",
    VLOOKUP(LOOKUP(2,1/($B$16:$B2446&lt;&gt;""),$B$16:$B2446), [1]Лист1!$C$1209:$D$2016, 2, 0),
  IF(LOOKUP(2,1/($R$16:$R2446&lt;&gt;""),$R$16:$R2446)="12.2028",
    VLOOKUP(LOOKUP(2,1/($B$16:$B2446&lt;&gt;""),$B$16:$B2446), [1]Лист1!$C$2020:$D$2907, 2, 0),
  ""))), "")</f>
        <v>21432.98</v>
      </c>
      <c r="P2446" s="211">
        <f t="shared" ref="P2446:P2452" si="754">K2446/H2446</f>
        <v>14.667766196971044</v>
      </c>
      <c r="Q2446" s="211">
        <v>9673</v>
      </c>
      <c r="R2446" s="218" t="s">
        <v>565</v>
      </c>
    </row>
    <row r="2447" spans="1:21" s="124" customFormat="1" ht="30" customHeight="1" x14ac:dyDescent="0.25">
      <c r="A2447" s="285">
        <f>IF(B2447&lt;&gt;"",MAX(A$1:A2446)+1,"")</f>
        <v>2208</v>
      </c>
      <c r="B2447" s="283" t="s">
        <v>365</v>
      </c>
      <c r="C2447" s="56">
        <v>1950</v>
      </c>
      <c r="D2447" s="285" t="s">
        <v>1844</v>
      </c>
      <c r="E2447" s="284" t="s">
        <v>202</v>
      </c>
      <c r="F2447" s="285">
        <v>2</v>
      </c>
      <c r="G2447" s="285">
        <v>2</v>
      </c>
      <c r="H2447" s="282">
        <v>1308.8</v>
      </c>
      <c r="I2447" s="282">
        <v>0</v>
      </c>
      <c r="J2447" s="282">
        <v>729.8</v>
      </c>
      <c r="K2447" s="282">
        <f t="shared" si="753"/>
        <v>34932.949999999997</v>
      </c>
      <c r="L2447" s="282">
        <v>0</v>
      </c>
      <c r="M2447" s="282">
        <v>0</v>
      </c>
      <c r="N2447" s="282">
        <v>0</v>
      </c>
      <c r="O2447" s="282">
        <f>IFERROR(
  IF(LOOKUP(2,1/($R$16:$R2447&lt;&gt;""),$R$16:$R2447)="12.2026",
    VLOOKUP(LOOKUP(2,1/($B$16:$B2447&lt;&gt;""),$B$16:$B2447), [1]Лист1!$C$12:$D$1205, 2, 0),
  IF(LOOKUP(2,1/($R$16:$R2447&lt;&gt;""),$R$16:$R2447)="12.2027",
    VLOOKUP(LOOKUP(2,1/($B$16:$B2447&lt;&gt;""),$B$16:$B2447), [1]Лист1!$C$1209:$D$2016, 2, 0),
  IF(LOOKUP(2,1/($R$16:$R2447&lt;&gt;""),$R$16:$R2447)="12.2028",
    VLOOKUP(LOOKUP(2,1/($B$16:$B2447&lt;&gt;""),$B$16:$B2447), [1]Лист1!$C$2020:$D$2907, 2, 0),
  ""))), "")</f>
        <v>34932.949999999997</v>
      </c>
      <c r="P2447" s="282">
        <f t="shared" si="754"/>
        <v>26.690823655256722</v>
      </c>
      <c r="Q2447" s="282">
        <v>9673</v>
      </c>
      <c r="R2447" s="294" t="s">
        <v>565</v>
      </c>
    </row>
    <row r="2448" spans="1:21" s="21" customFormat="1" ht="30" customHeight="1" x14ac:dyDescent="0.25">
      <c r="A2448" s="212">
        <f>IF(B2448&lt;&gt;"",MAX(A$1:A2447)+1,"")</f>
        <v>2209</v>
      </c>
      <c r="B2448" s="223" t="s">
        <v>362</v>
      </c>
      <c r="C2448" s="213">
        <v>1950</v>
      </c>
      <c r="D2448" s="212" t="s">
        <v>1844</v>
      </c>
      <c r="E2448" s="213" t="s">
        <v>16</v>
      </c>
      <c r="F2448" s="210">
        <v>2</v>
      </c>
      <c r="G2448" s="210">
        <v>2</v>
      </c>
      <c r="H2448" s="211">
        <v>1545.08</v>
      </c>
      <c r="I2448" s="211">
        <v>0</v>
      </c>
      <c r="J2448" s="211">
        <v>929.96</v>
      </c>
      <c r="K2448" s="211">
        <f t="shared" si="753"/>
        <v>21601.66</v>
      </c>
      <c r="L2448" s="211">
        <v>0</v>
      </c>
      <c r="M2448" s="211">
        <v>0</v>
      </c>
      <c r="N2448" s="211">
        <v>0</v>
      </c>
      <c r="O2448" s="211">
        <f>IFERROR(
  IF(LOOKUP(2,1/($R$16:$R2448&lt;&gt;""),$R$16:$R2448)="12.2026",
    VLOOKUP(LOOKUP(2,1/($B$16:$B2448&lt;&gt;""),$B$16:$B2448), [1]Лист1!$C$12:$D$1205, 2, 0),
  IF(LOOKUP(2,1/($R$16:$R2448&lt;&gt;""),$R$16:$R2448)="12.2027",
    VLOOKUP(LOOKUP(2,1/($B$16:$B2448&lt;&gt;""),$B$16:$B2448), [1]Лист1!$C$1209:$D$2016, 2, 0),
  IF(LOOKUP(2,1/($R$16:$R2448&lt;&gt;""),$R$16:$R2448)="12.2028",
    VLOOKUP(LOOKUP(2,1/($B$16:$B2448&lt;&gt;""),$B$16:$B2448), [1]Лист1!$C$2020:$D$2907, 2, 0),
  ""))), "")</f>
        <v>21601.66</v>
      </c>
      <c r="P2448" s="211">
        <f t="shared" si="754"/>
        <v>13.980933026121626</v>
      </c>
      <c r="Q2448" s="211">
        <v>9673</v>
      </c>
      <c r="R2448" s="218" t="s">
        <v>565</v>
      </c>
      <c r="S2448" s="38"/>
      <c r="T2448" s="20"/>
      <c r="U2448" s="20"/>
    </row>
    <row r="2449" spans="1:21" s="21" customFormat="1" ht="30" customHeight="1" x14ac:dyDescent="0.25">
      <c r="A2449" s="212">
        <f>IF(B2449&lt;&gt;"",MAX(A$1:A2448)+1,"")</f>
        <v>2210</v>
      </c>
      <c r="B2449" s="223" t="s">
        <v>1381</v>
      </c>
      <c r="C2449" s="213">
        <v>1952</v>
      </c>
      <c r="D2449" s="212" t="s">
        <v>1844</v>
      </c>
      <c r="E2449" s="213" t="s">
        <v>16</v>
      </c>
      <c r="F2449" s="210">
        <v>2</v>
      </c>
      <c r="G2449" s="210">
        <v>1</v>
      </c>
      <c r="H2449" s="211">
        <v>1203.2</v>
      </c>
      <c r="I2449" s="211">
        <v>0</v>
      </c>
      <c r="J2449" s="211">
        <v>978.6</v>
      </c>
      <c r="K2449" s="211">
        <f t="shared" ref="K2449:K2451" si="755">SUM(L2449:O2449)</f>
        <v>16965.169999999998</v>
      </c>
      <c r="L2449" s="211">
        <v>0</v>
      </c>
      <c r="M2449" s="211">
        <v>0</v>
      </c>
      <c r="N2449" s="211">
        <v>0</v>
      </c>
      <c r="O2449" s="211">
        <f>IFERROR(
  IF(LOOKUP(2,1/($R$16:$R2449&lt;&gt;""),$R$16:$R2449)="12.2026",
    VLOOKUP(LOOKUP(2,1/($B$16:$B2449&lt;&gt;""),$B$16:$B2449), [1]Лист1!$C$12:$D$1205, 2, 0),
  IF(LOOKUP(2,1/($R$16:$R2449&lt;&gt;""),$R$16:$R2449)="12.2027",
    VLOOKUP(LOOKUP(2,1/($B$16:$B2449&lt;&gt;""),$B$16:$B2449), [1]Лист1!$C$1209:$D$2016, 2, 0),
  IF(LOOKUP(2,1/($R$16:$R2449&lt;&gt;""),$R$16:$R2449)="12.2028",
    VLOOKUP(LOOKUP(2,1/($B$16:$B2449&lt;&gt;""),$B$16:$B2449), [1]Лист1!$C$2020:$D$2907, 2, 0),
  ""))), "")</f>
        <v>16965.169999999998</v>
      </c>
      <c r="P2449" s="211">
        <f t="shared" ref="P2449:P2451" si="756">K2449/H2449</f>
        <v>14.100041555851062</v>
      </c>
      <c r="Q2449" s="211">
        <v>9673</v>
      </c>
      <c r="R2449" s="218" t="s">
        <v>565</v>
      </c>
      <c r="S2449" s="38"/>
      <c r="T2449" s="20"/>
      <c r="U2449" s="20"/>
    </row>
    <row r="2450" spans="1:21" s="21" customFormat="1" ht="30" customHeight="1" x14ac:dyDescent="0.25">
      <c r="A2450" s="212">
        <f>IF(B2450&lt;&gt;"",MAX(A$1:A2449)+1,"")</f>
        <v>2211</v>
      </c>
      <c r="B2450" s="223" t="s">
        <v>1382</v>
      </c>
      <c r="C2450" s="213">
        <v>1951</v>
      </c>
      <c r="D2450" s="212" t="s">
        <v>1844</v>
      </c>
      <c r="E2450" s="213" t="s">
        <v>16</v>
      </c>
      <c r="F2450" s="210">
        <v>2</v>
      </c>
      <c r="G2450" s="210">
        <v>2</v>
      </c>
      <c r="H2450" s="211">
        <v>1528.54</v>
      </c>
      <c r="I2450" s="211">
        <v>0</v>
      </c>
      <c r="J2450" s="211">
        <v>853.86</v>
      </c>
      <c r="K2450" s="211">
        <f t="shared" si="755"/>
        <v>42977.440000000002</v>
      </c>
      <c r="L2450" s="211">
        <v>0</v>
      </c>
      <c r="M2450" s="211">
        <v>0</v>
      </c>
      <c r="N2450" s="211">
        <v>0</v>
      </c>
      <c r="O2450" s="211">
        <f>IFERROR(
  IF(LOOKUP(2,1/($R$16:$R2450&lt;&gt;""),$R$16:$R2450)="12.2026",
    VLOOKUP(LOOKUP(2,1/($B$16:$B2450&lt;&gt;""),$B$16:$B2450), [1]Лист1!$C$12:$D$1205, 2, 0),
  IF(LOOKUP(2,1/($R$16:$R2450&lt;&gt;""),$R$16:$R2450)="12.2027",
    VLOOKUP(LOOKUP(2,1/($B$16:$B2450&lt;&gt;""),$B$16:$B2450), [1]Лист1!$C$1209:$D$2016, 2, 0),
  IF(LOOKUP(2,1/($R$16:$R2450&lt;&gt;""),$R$16:$R2450)="12.2028",
    VLOOKUP(LOOKUP(2,1/($B$16:$B2450&lt;&gt;""),$B$16:$B2450), [1]Лист1!$C$2020:$D$2907, 2, 0),
  ""))), "")</f>
        <v>42977.440000000002</v>
      </c>
      <c r="P2450" s="211">
        <f t="shared" si="756"/>
        <v>28.1166603425491</v>
      </c>
      <c r="Q2450" s="211">
        <v>9673</v>
      </c>
      <c r="R2450" s="218" t="s">
        <v>565</v>
      </c>
      <c r="S2450" s="38"/>
      <c r="T2450" s="20"/>
      <c r="U2450" s="20"/>
    </row>
    <row r="2451" spans="1:21" ht="30" customHeight="1" x14ac:dyDescent="0.25">
      <c r="A2451" s="212">
        <f>IF(B2451&lt;&gt;"",MAX(A$1:A2450)+1,"")</f>
        <v>2212</v>
      </c>
      <c r="B2451" s="223" t="s">
        <v>1383</v>
      </c>
      <c r="C2451" s="56">
        <v>1959</v>
      </c>
      <c r="D2451" s="212" t="s">
        <v>1844</v>
      </c>
      <c r="E2451" s="212" t="s">
        <v>16</v>
      </c>
      <c r="F2451" s="210">
        <v>4</v>
      </c>
      <c r="G2451" s="210">
        <v>2</v>
      </c>
      <c r="H2451" s="211">
        <v>1803.65</v>
      </c>
      <c r="I2451" s="211">
        <v>0</v>
      </c>
      <c r="J2451" s="211">
        <v>1259.8499999999999</v>
      </c>
      <c r="K2451" s="211">
        <f t="shared" si="755"/>
        <v>41964.76</v>
      </c>
      <c r="L2451" s="211">
        <v>0</v>
      </c>
      <c r="M2451" s="211">
        <v>0</v>
      </c>
      <c r="N2451" s="211">
        <v>0</v>
      </c>
      <c r="O2451" s="211">
        <f>IFERROR(
  IF(LOOKUP(2,1/($R$16:$R2451&lt;&gt;""),$R$16:$R2451)="12.2026",
    VLOOKUP(LOOKUP(2,1/($B$16:$B2451&lt;&gt;""),$B$16:$B2451), [1]Лист1!$C$12:$D$1205, 2, 0),
  IF(LOOKUP(2,1/($R$16:$R2451&lt;&gt;""),$R$16:$R2451)="12.2027",
    VLOOKUP(LOOKUP(2,1/($B$16:$B2451&lt;&gt;""),$B$16:$B2451), [1]Лист1!$C$1209:$D$2016, 2, 0),
  IF(LOOKUP(2,1/($R$16:$R2451&lt;&gt;""),$R$16:$R2451)="12.2028",
    VLOOKUP(LOOKUP(2,1/($B$16:$B2451&lt;&gt;""),$B$16:$B2451), [1]Лист1!$C$2020:$D$2907, 2, 0),
  ""))), "")</f>
        <v>41964.76</v>
      </c>
      <c r="P2451" s="211">
        <f t="shared" si="756"/>
        <v>23.266576109555622</v>
      </c>
      <c r="Q2451" s="211">
        <v>9673</v>
      </c>
      <c r="R2451" s="218" t="s">
        <v>565</v>
      </c>
    </row>
    <row r="2452" spans="1:21" s="21" customFormat="1" ht="30" customHeight="1" x14ac:dyDescent="0.25">
      <c r="A2452" s="212">
        <f>IF(B2452&lt;&gt;"",MAX(A$1:A2451)+1,"")</f>
        <v>2213</v>
      </c>
      <c r="B2452" s="223" t="s">
        <v>1636</v>
      </c>
      <c r="C2452" s="213">
        <v>1979</v>
      </c>
      <c r="D2452" s="212" t="s">
        <v>1844</v>
      </c>
      <c r="E2452" s="213" t="s">
        <v>16</v>
      </c>
      <c r="F2452" s="210">
        <v>9</v>
      </c>
      <c r="G2452" s="210">
        <v>1</v>
      </c>
      <c r="H2452" s="211">
        <v>5463.02</v>
      </c>
      <c r="I2452" s="211">
        <v>0</v>
      </c>
      <c r="J2452" s="211">
        <v>4305.82</v>
      </c>
      <c r="K2452" s="211">
        <f t="shared" si="753"/>
        <v>35738072.900000006</v>
      </c>
      <c r="L2452" s="211">
        <v>0</v>
      </c>
      <c r="M2452" s="211">
        <v>0</v>
      </c>
      <c r="N2452" s="211">
        <v>0</v>
      </c>
      <c r="O2452" s="211">
        <f>IFERROR(
  IF(LOOKUP(2,1/($R$16:$R2452&lt;&gt;""),$R$16:$R2452)="12.2026",
    VLOOKUP(LOOKUP(2,1/($B$16:$B2452&lt;&gt;""),$B$16:$B2452), [1]Лист1!$C$12:$D$1205, 2, 0),
  IF(LOOKUP(2,1/($R$16:$R2452&lt;&gt;""),$R$16:$R2452)="12.2027",
    VLOOKUP(LOOKUP(2,1/($B$16:$B2452&lt;&gt;""),$B$16:$B2452), [1]Лист1!$C$1209:$D$2016, 2, 0),
  IF(LOOKUP(2,1/($R$16:$R2452&lt;&gt;""),$R$16:$R2452)="12.2028",
    VLOOKUP(LOOKUP(2,1/($B$16:$B2452&lt;&gt;""),$B$16:$B2452), [1]Лист1!$C$2020:$D$2907, 2, 0),
  ""))), "")</f>
        <v>35738072.900000006</v>
      </c>
      <c r="P2452" s="211">
        <f t="shared" si="754"/>
        <v>6541.8162298508887</v>
      </c>
      <c r="Q2452" s="211">
        <v>9673</v>
      </c>
      <c r="R2452" s="218" t="s">
        <v>563</v>
      </c>
      <c r="S2452" s="38"/>
      <c r="T2452" s="20"/>
      <c r="U2452" s="20"/>
    </row>
    <row r="2453" spans="1:21" s="21" customFormat="1" ht="30" customHeight="1" x14ac:dyDescent="0.25">
      <c r="A2453" s="182" t="s">
        <v>2109</v>
      </c>
      <c r="B2453" s="182"/>
      <c r="C2453" s="182"/>
      <c r="D2453" s="182"/>
      <c r="E2453" s="182"/>
      <c r="F2453" s="182"/>
      <c r="G2453" s="182"/>
      <c r="H2453" s="182"/>
      <c r="I2453" s="182"/>
      <c r="J2453" s="182"/>
      <c r="K2453" s="182"/>
      <c r="L2453" s="182"/>
      <c r="M2453" s="182"/>
      <c r="N2453" s="182"/>
      <c r="O2453" s="182"/>
      <c r="P2453" s="182"/>
      <c r="Q2453" s="182"/>
      <c r="R2453" s="182"/>
      <c r="S2453" s="38"/>
      <c r="T2453" s="20"/>
      <c r="U2453" s="20"/>
    </row>
    <row r="2454" spans="1:21" s="21" customFormat="1" ht="52.5" customHeight="1" x14ac:dyDescent="0.25">
      <c r="A2454" s="382" t="s">
        <v>2110</v>
      </c>
      <c r="B2454" s="382"/>
      <c r="C2454" s="217" t="s">
        <v>17</v>
      </c>
      <c r="D2454" s="61" t="s">
        <v>17</v>
      </c>
      <c r="E2454" s="217" t="s">
        <v>17</v>
      </c>
      <c r="F2454" s="217" t="s">
        <v>17</v>
      </c>
      <c r="G2454" s="217" t="s">
        <v>17</v>
      </c>
      <c r="H2454" s="27">
        <f>SUM(H2455:H2584)</f>
        <v>92267.809999999983</v>
      </c>
      <c r="I2454" s="27">
        <f t="shared" ref="I2454:O2454" si="757">SUM(I2455:I2584)</f>
        <v>7938.77</v>
      </c>
      <c r="J2454" s="27">
        <f t="shared" si="757"/>
        <v>75600.419999999969</v>
      </c>
      <c r="K2454" s="27">
        <f t="shared" si="757"/>
        <v>454191745.48000002</v>
      </c>
      <c r="L2454" s="27">
        <f t="shared" si="757"/>
        <v>0</v>
      </c>
      <c r="M2454" s="27">
        <f t="shared" si="757"/>
        <v>0</v>
      </c>
      <c r="N2454" s="27">
        <f t="shared" si="757"/>
        <v>0</v>
      </c>
      <c r="O2454" s="27">
        <f t="shared" si="757"/>
        <v>454191745.48000002</v>
      </c>
      <c r="P2454" s="27">
        <f t="shared" ref="P2454:P2470" si="758">K2454/H2454</f>
        <v>4922.5373993378635</v>
      </c>
      <c r="Q2454" s="27" t="s">
        <v>17</v>
      </c>
      <c r="R2454" s="78" t="s">
        <v>17</v>
      </c>
      <c r="S2454" s="38"/>
      <c r="T2454" s="20"/>
      <c r="U2454" s="20"/>
    </row>
    <row r="2455" spans="1:21" s="21" customFormat="1" ht="23.25" customHeight="1" x14ac:dyDescent="0.25">
      <c r="A2455" s="212">
        <f>IF(B2455&lt;&gt;"",MAX(A$1:A2454)+1,"")</f>
        <v>2214</v>
      </c>
      <c r="B2455" s="223" t="s">
        <v>1652</v>
      </c>
      <c r="C2455" s="212">
        <v>1967</v>
      </c>
      <c r="D2455" s="212" t="s">
        <v>1844</v>
      </c>
      <c r="E2455" s="210" t="s">
        <v>16</v>
      </c>
      <c r="F2455" s="210">
        <v>2</v>
      </c>
      <c r="G2455" s="210">
        <v>2</v>
      </c>
      <c r="H2455" s="211">
        <v>365.8</v>
      </c>
      <c r="I2455" s="211">
        <v>0</v>
      </c>
      <c r="J2455" s="211">
        <v>360</v>
      </c>
      <c r="K2455" s="211">
        <f t="shared" ref="K2455:K2470" si="759">SUM(L2455:O2455)</f>
        <v>47514.37</v>
      </c>
      <c r="L2455" s="211">
        <v>0</v>
      </c>
      <c r="M2455" s="211">
        <v>0</v>
      </c>
      <c r="N2455" s="211">
        <v>0</v>
      </c>
      <c r="O2455" s="211">
        <f>IFERROR(
  IF(LOOKUP(2,1/($R$16:$R2455&lt;&gt;""),$R$16:$R2455)="12.2026",
    VLOOKUP(LOOKUP(2,1/($B$16:$B2455&lt;&gt;""),$B$16:$B2455), [1]Лист1!$C$12:$D$1205, 2, 0),
  IF(LOOKUP(2,1/($R$16:$R2455&lt;&gt;""),$R$16:$R2455)="12.2027",
    VLOOKUP(LOOKUP(2,1/($B$16:$B2455&lt;&gt;""),$B$16:$B2455), [1]Лист1!$C$1209:$D$2016, 2, 0),
  IF(LOOKUP(2,1/($R$16:$R2455&lt;&gt;""),$R$16:$R2455)="12.2028",
    VLOOKUP(LOOKUP(2,1/($B$16:$B2455&lt;&gt;""),$B$16:$B2455), [1]Лист1!$C$2020:$D$2907, 2, 0),
  ""))), "")</f>
        <v>47514.37</v>
      </c>
      <c r="P2455" s="211">
        <f t="shared" si="758"/>
        <v>129.89166211044287</v>
      </c>
      <c r="Q2455" s="211">
        <v>9673</v>
      </c>
      <c r="R2455" s="218" t="s">
        <v>564</v>
      </c>
      <c r="S2455" s="38"/>
      <c r="T2455" s="20"/>
    </row>
    <row r="2456" spans="1:21" s="21" customFormat="1" ht="24.75" customHeight="1" x14ac:dyDescent="0.25">
      <c r="A2456" s="212">
        <f>IF(B2456&lt;&gt;"",MAX(A$1:A2455)+1,"")</f>
        <v>2215</v>
      </c>
      <c r="B2456" s="223" t="s">
        <v>1653</v>
      </c>
      <c r="C2456" s="212">
        <v>1962</v>
      </c>
      <c r="D2456" s="212" t="s">
        <v>1844</v>
      </c>
      <c r="E2456" s="210" t="s">
        <v>16</v>
      </c>
      <c r="F2456" s="210">
        <v>2</v>
      </c>
      <c r="G2456" s="210">
        <v>2</v>
      </c>
      <c r="H2456" s="211">
        <v>389.3</v>
      </c>
      <c r="I2456" s="211">
        <v>0</v>
      </c>
      <c r="J2456" s="211">
        <v>272.86</v>
      </c>
      <c r="K2456" s="211">
        <f t="shared" si="759"/>
        <v>50006.94</v>
      </c>
      <c r="L2456" s="211">
        <v>0</v>
      </c>
      <c r="M2456" s="211">
        <v>0</v>
      </c>
      <c r="N2456" s="211">
        <v>0</v>
      </c>
      <c r="O2456" s="211">
        <f>IFERROR(
  IF(LOOKUP(2,1/($R$16:$R2456&lt;&gt;""),$R$16:$R2456)="12.2026",
    VLOOKUP(LOOKUP(2,1/($B$16:$B2456&lt;&gt;""),$B$16:$B2456), [1]Лист1!$C$12:$D$1205, 2, 0),
  IF(LOOKUP(2,1/($R$16:$R2456&lt;&gt;""),$R$16:$R2456)="12.2027",
    VLOOKUP(LOOKUP(2,1/($B$16:$B2456&lt;&gt;""),$B$16:$B2456), [1]Лист1!$C$1209:$D$2016, 2, 0),
  IF(LOOKUP(2,1/($R$16:$R2456&lt;&gt;""),$R$16:$R2456)="12.2028",
    VLOOKUP(LOOKUP(2,1/($B$16:$B2456&lt;&gt;""),$B$16:$B2456), [1]Лист1!$C$2020:$D$2907, 2, 0),
  ""))), "")</f>
        <v>50006.94</v>
      </c>
      <c r="P2456" s="211">
        <f t="shared" si="758"/>
        <v>128.45348060621629</v>
      </c>
      <c r="Q2456" s="211">
        <v>9673</v>
      </c>
      <c r="R2456" s="218" t="s">
        <v>564</v>
      </c>
      <c r="S2456" s="38"/>
      <c r="T2456" s="20"/>
    </row>
    <row r="2457" spans="1:21" s="21" customFormat="1" ht="30" customHeight="1" x14ac:dyDescent="0.25">
      <c r="A2457" s="212">
        <f>IF(B2457&lt;&gt;"",MAX(A$1:A2456)+1,"")</f>
        <v>2216</v>
      </c>
      <c r="B2457" s="223" t="s">
        <v>1680</v>
      </c>
      <c r="C2457" s="212">
        <v>1971</v>
      </c>
      <c r="D2457" s="212" t="s">
        <v>1844</v>
      </c>
      <c r="E2457" s="210" t="s">
        <v>16</v>
      </c>
      <c r="F2457" s="210">
        <v>2</v>
      </c>
      <c r="G2457" s="210">
        <v>2</v>
      </c>
      <c r="H2457" s="211">
        <v>380.9</v>
      </c>
      <c r="I2457" s="211">
        <v>0</v>
      </c>
      <c r="J2457" s="211">
        <v>376.5</v>
      </c>
      <c r="K2457" s="211">
        <f t="shared" si="759"/>
        <v>5221252.7</v>
      </c>
      <c r="L2457" s="211">
        <v>0</v>
      </c>
      <c r="M2457" s="211">
        <v>0</v>
      </c>
      <c r="N2457" s="211">
        <v>0</v>
      </c>
      <c r="O2457" s="211">
        <f>IFERROR(
  IF(LOOKUP(2,1/($R$16:$R2457&lt;&gt;""),$R$16:$R2457)="12.2026",
    VLOOKUP(LOOKUP(2,1/($B$16:$B2457&lt;&gt;""),$B$16:$B2457), [1]Лист1!$C$12:$D$1205, 2, 0),
  IF(LOOKUP(2,1/($R$16:$R2457&lt;&gt;""),$R$16:$R2457)="12.2027",
    VLOOKUP(LOOKUP(2,1/($B$16:$B2457&lt;&gt;""),$B$16:$B2457), [1]Лист1!$C$1209:$D$2016, 2, 0),
  IF(LOOKUP(2,1/($R$16:$R2457&lt;&gt;""),$R$16:$R2457)="12.2028",
    VLOOKUP(LOOKUP(2,1/($B$16:$B2457&lt;&gt;""),$B$16:$B2457), [1]Лист1!$C$2020:$D$2907, 2, 0),
  ""))), "")</f>
        <v>5221252.7</v>
      </c>
      <c r="P2457" s="211">
        <f t="shared" si="758"/>
        <v>13707.673142557103</v>
      </c>
      <c r="Q2457" s="211">
        <v>9673</v>
      </c>
      <c r="R2457" s="218" t="s">
        <v>563</v>
      </c>
      <c r="S2457" s="38"/>
      <c r="T2457" s="20"/>
    </row>
    <row r="2458" spans="1:21" s="21" customFormat="1" ht="30" customHeight="1" x14ac:dyDescent="0.25">
      <c r="A2458" s="212">
        <f>IF(B2458&lt;&gt;"",MAX(A$1:A2457)+1,"")</f>
        <v>2217</v>
      </c>
      <c r="B2458" s="223" t="s">
        <v>1681</v>
      </c>
      <c r="C2458" s="212">
        <v>1969</v>
      </c>
      <c r="D2458" s="212" t="s">
        <v>1844</v>
      </c>
      <c r="E2458" s="210" t="s">
        <v>16</v>
      </c>
      <c r="F2458" s="210">
        <v>2</v>
      </c>
      <c r="G2458" s="210">
        <v>2</v>
      </c>
      <c r="H2458" s="211">
        <v>370.7</v>
      </c>
      <c r="I2458" s="211">
        <v>0</v>
      </c>
      <c r="J2458" s="211">
        <v>370</v>
      </c>
      <c r="K2458" s="211">
        <f t="shared" si="759"/>
        <v>5084772.0999999996</v>
      </c>
      <c r="L2458" s="211">
        <v>0</v>
      </c>
      <c r="M2458" s="211">
        <v>0</v>
      </c>
      <c r="N2458" s="211">
        <v>0</v>
      </c>
      <c r="O2458" s="211">
        <f>IFERROR(
  IF(LOOKUP(2,1/($R$16:$R2458&lt;&gt;""),$R$16:$R2458)="12.2026",
    VLOOKUP(LOOKUP(2,1/($B$16:$B2458&lt;&gt;""),$B$16:$B2458), [1]Лист1!$C$12:$D$1205, 2, 0),
  IF(LOOKUP(2,1/($R$16:$R2458&lt;&gt;""),$R$16:$R2458)="12.2027",
    VLOOKUP(LOOKUP(2,1/($B$16:$B2458&lt;&gt;""),$B$16:$B2458), [1]Лист1!$C$1209:$D$2016, 2, 0),
  IF(LOOKUP(2,1/($R$16:$R2458&lt;&gt;""),$R$16:$R2458)="12.2028",
    VLOOKUP(LOOKUP(2,1/($B$16:$B2458&lt;&gt;""),$B$16:$B2458), [1]Лист1!$C$2020:$D$2907, 2, 0),
  ""))), "")</f>
        <v>5084772.0999999996</v>
      </c>
      <c r="P2458" s="211">
        <f t="shared" si="758"/>
        <v>13716.676827623414</v>
      </c>
      <c r="Q2458" s="211">
        <v>9673</v>
      </c>
      <c r="R2458" s="218" t="s">
        <v>563</v>
      </c>
      <c r="S2458" s="38"/>
      <c r="T2458" s="20"/>
    </row>
    <row r="2459" spans="1:21" s="21" customFormat="1" ht="30" customHeight="1" x14ac:dyDescent="0.25">
      <c r="A2459" s="212">
        <f>IF(B2459&lt;&gt;"",MAX(A$1:A2458)+1,"")</f>
        <v>2218</v>
      </c>
      <c r="B2459" s="223" t="s">
        <v>1682</v>
      </c>
      <c r="C2459" s="212">
        <v>1971</v>
      </c>
      <c r="D2459" s="212" t="s">
        <v>1844</v>
      </c>
      <c r="E2459" s="210" t="s">
        <v>16</v>
      </c>
      <c r="F2459" s="210">
        <v>2</v>
      </c>
      <c r="G2459" s="210">
        <v>2</v>
      </c>
      <c r="H2459" s="211">
        <v>416.2</v>
      </c>
      <c r="I2459" s="211">
        <v>0</v>
      </c>
      <c r="J2459" s="211">
        <v>369.6</v>
      </c>
      <c r="K2459" s="211">
        <f t="shared" si="759"/>
        <v>5698804.5999999996</v>
      </c>
      <c r="L2459" s="211">
        <v>0</v>
      </c>
      <c r="M2459" s="211">
        <v>0</v>
      </c>
      <c r="N2459" s="211">
        <v>0</v>
      </c>
      <c r="O2459" s="211">
        <f>IFERROR(
  IF(LOOKUP(2,1/($R$16:$R2459&lt;&gt;""),$R$16:$R2459)="12.2026",
    VLOOKUP(LOOKUP(2,1/($B$16:$B2459&lt;&gt;""),$B$16:$B2459), [1]Лист1!$C$12:$D$1205, 2, 0),
  IF(LOOKUP(2,1/($R$16:$R2459&lt;&gt;""),$R$16:$R2459)="12.2027",
    VLOOKUP(LOOKUP(2,1/($B$16:$B2459&lt;&gt;""),$B$16:$B2459), [1]Лист1!$C$1209:$D$2016, 2, 0),
  IF(LOOKUP(2,1/($R$16:$R2459&lt;&gt;""),$R$16:$R2459)="12.2028",
    VLOOKUP(LOOKUP(2,1/($B$16:$B2459&lt;&gt;""),$B$16:$B2459), [1]Лист1!$C$2020:$D$2907, 2, 0),
  ""))), "")</f>
        <v>5698804.5999999996</v>
      </c>
      <c r="P2459" s="211">
        <f t="shared" si="758"/>
        <v>13692.466602594906</v>
      </c>
      <c r="Q2459" s="211">
        <v>9673</v>
      </c>
      <c r="R2459" s="218" t="s">
        <v>563</v>
      </c>
      <c r="S2459" s="19"/>
      <c r="T2459" s="20"/>
      <c r="U2459" s="20"/>
    </row>
    <row r="2460" spans="1:21" s="21" customFormat="1" ht="30" customHeight="1" x14ac:dyDescent="0.25">
      <c r="A2460" s="212">
        <f>IF(B2460&lt;&gt;"",MAX(A$1:A2459)+1,"")</f>
        <v>2219</v>
      </c>
      <c r="B2460" s="223" t="s">
        <v>1683</v>
      </c>
      <c r="C2460" s="212">
        <v>1969</v>
      </c>
      <c r="D2460" s="212" t="s">
        <v>1844</v>
      </c>
      <c r="E2460" s="212" t="s">
        <v>16</v>
      </c>
      <c r="F2460" s="210">
        <v>2</v>
      </c>
      <c r="G2460" s="210">
        <v>2</v>
      </c>
      <c r="H2460" s="211">
        <v>362.2</v>
      </c>
      <c r="I2460" s="211">
        <v>0</v>
      </c>
      <c r="J2460" s="211">
        <v>350</v>
      </c>
      <c r="K2460" s="211">
        <f t="shared" si="759"/>
        <v>5855231</v>
      </c>
      <c r="L2460" s="211">
        <v>0</v>
      </c>
      <c r="M2460" s="211">
        <v>0</v>
      </c>
      <c r="N2460" s="211">
        <v>0</v>
      </c>
      <c r="O2460" s="211">
        <f>IFERROR(
  IF(LOOKUP(2,1/($R$16:$R2460&lt;&gt;""),$R$16:$R2460)="12.2026",
    VLOOKUP(LOOKUP(2,1/($B$16:$B2460&lt;&gt;""),$B$16:$B2460), [1]Лист1!$C$12:$D$1205, 2, 0),
  IF(LOOKUP(2,1/($R$16:$R2460&lt;&gt;""),$R$16:$R2460)="12.2027",
    VLOOKUP(LOOKUP(2,1/($B$16:$B2460&lt;&gt;""),$B$16:$B2460), [1]Лист1!$C$1209:$D$2016, 2, 0),
  IF(LOOKUP(2,1/($R$16:$R2460&lt;&gt;""),$R$16:$R2460)="12.2028",
    VLOOKUP(LOOKUP(2,1/($B$16:$B2460&lt;&gt;""),$B$16:$B2460), [1]Лист1!$C$2020:$D$2907, 2, 0),
  ""))), "")</f>
        <v>5855231</v>
      </c>
      <c r="P2460" s="211">
        <f t="shared" si="758"/>
        <v>16165.739922694644</v>
      </c>
      <c r="Q2460" s="211">
        <v>9673</v>
      </c>
      <c r="R2460" s="218" t="s">
        <v>563</v>
      </c>
      <c r="S2460" s="19"/>
      <c r="T2460" s="20"/>
      <c r="U2460" s="20"/>
    </row>
    <row r="2461" spans="1:21" s="21" customFormat="1" ht="30" customHeight="1" x14ac:dyDescent="0.25">
      <c r="A2461" s="212">
        <f>IF(B2461&lt;&gt;"",MAX(A$1:A2460)+1,"")</f>
        <v>2220</v>
      </c>
      <c r="B2461" s="223" t="s">
        <v>1645</v>
      </c>
      <c r="C2461" s="212">
        <v>1969</v>
      </c>
      <c r="D2461" s="212" t="s">
        <v>1844</v>
      </c>
      <c r="E2461" s="212" t="s">
        <v>1705</v>
      </c>
      <c r="F2461" s="212">
        <v>2</v>
      </c>
      <c r="G2461" s="212">
        <v>2</v>
      </c>
      <c r="H2461" s="211">
        <v>395.12</v>
      </c>
      <c r="I2461" s="211">
        <v>0</v>
      </c>
      <c r="J2461" s="211">
        <v>379.5</v>
      </c>
      <c r="K2461" s="211">
        <f t="shared" si="759"/>
        <v>23940</v>
      </c>
      <c r="L2461" s="211">
        <v>0</v>
      </c>
      <c r="M2461" s="211">
        <v>0</v>
      </c>
      <c r="N2461" s="211">
        <v>0</v>
      </c>
      <c r="O2461" s="211">
        <f>IFERROR(
  IF(LOOKUP(2,1/($R$16:$R2461&lt;&gt;""),$R$16:$R2461)="12.2026",
    VLOOKUP(LOOKUP(2,1/($B$16:$B2461&lt;&gt;""),$B$16:$B2461), [1]Лист1!$C$12:$D$1205, 2, 0),
  IF(LOOKUP(2,1/($R$16:$R2461&lt;&gt;""),$R$16:$R2461)="12.2027",
    VLOOKUP(LOOKUP(2,1/($B$16:$B2461&lt;&gt;""),$B$16:$B2461), [1]Лист1!$C$1209:$D$2016, 2, 0),
  IF(LOOKUP(2,1/($R$16:$R2461&lt;&gt;""),$R$16:$R2461)="12.2028",
    VLOOKUP(LOOKUP(2,1/($B$16:$B2461&lt;&gt;""),$B$16:$B2461), [1]Лист1!$C$2020:$D$2907, 2, 0),
  ""))), "")</f>
        <v>23940</v>
      </c>
      <c r="P2461" s="211">
        <f t="shared" si="758"/>
        <v>60.589188094756025</v>
      </c>
      <c r="Q2461" s="211">
        <v>9673</v>
      </c>
      <c r="R2461" s="218" t="s">
        <v>565</v>
      </c>
      <c r="S2461" s="38"/>
      <c r="T2461" s="20"/>
    </row>
    <row r="2462" spans="1:21" s="21" customFormat="1" ht="30" customHeight="1" x14ac:dyDescent="0.25">
      <c r="A2462" s="212">
        <f>IF(B2462&lt;&gt;"",MAX(A$1:A2461)+1,"")</f>
        <v>2221</v>
      </c>
      <c r="B2462" s="223" t="s">
        <v>2555</v>
      </c>
      <c r="C2462" s="210">
        <v>1964</v>
      </c>
      <c r="D2462" s="212" t="s">
        <v>1844</v>
      </c>
      <c r="E2462" s="210" t="s">
        <v>16</v>
      </c>
      <c r="F2462" s="210">
        <v>2</v>
      </c>
      <c r="G2462" s="210">
        <v>2</v>
      </c>
      <c r="H2462" s="237">
        <v>372.8</v>
      </c>
      <c r="I2462" s="237">
        <v>0</v>
      </c>
      <c r="J2462" s="237">
        <v>369.8</v>
      </c>
      <c r="K2462" s="211">
        <f t="shared" si="759"/>
        <v>6371625.4000000004</v>
      </c>
      <c r="L2462" s="211">
        <v>0</v>
      </c>
      <c r="M2462" s="211">
        <v>0</v>
      </c>
      <c r="N2462" s="211">
        <v>0</v>
      </c>
      <c r="O2462" s="211">
        <f>IFERROR(
  IF(LOOKUP(2,1/($R$16:$R2462&lt;&gt;""),$R$16:$R2462)="12.2026",
    VLOOKUP(LOOKUP(2,1/($B$16:$B2462&lt;&gt;""),$B$16:$B2462), [1]Лист1!$C$12:$D$1205, 2, 0),
  IF(LOOKUP(2,1/($R$16:$R2462&lt;&gt;""),$R$16:$R2462)="12.2027",
    VLOOKUP(LOOKUP(2,1/($B$16:$B2462&lt;&gt;""),$B$16:$B2462), [1]Лист1!$C$1209:$D$2016, 2, 0),
  IF(LOOKUP(2,1/($R$16:$R2462&lt;&gt;""),$R$16:$R2462)="12.2028",
    VLOOKUP(LOOKUP(2,1/($B$16:$B2462&lt;&gt;""),$B$16:$B2462), [1]Лист1!$C$2020:$D$2907, 2, 0),
  ""))), "")</f>
        <v>6371625.4000000004</v>
      </c>
      <c r="P2462" s="211">
        <f t="shared" si="758"/>
        <v>17091.269849785407</v>
      </c>
      <c r="Q2462" s="211">
        <v>9673</v>
      </c>
      <c r="R2462" s="218" t="s">
        <v>563</v>
      </c>
      <c r="S2462" s="38"/>
      <c r="T2462" s="20"/>
    </row>
    <row r="2463" spans="1:21" s="21" customFormat="1" ht="30" customHeight="1" x14ac:dyDescent="0.25">
      <c r="A2463" s="212">
        <f>IF(B2463&lt;&gt;"",MAX(A$1:A2462)+1,"")</f>
        <v>2222</v>
      </c>
      <c r="B2463" s="223" t="s">
        <v>2556</v>
      </c>
      <c r="C2463" s="210">
        <v>1964</v>
      </c>
      <c r="D2463" s="212" t="s">
        <v>1844</v>
      </c>
      <c r="E2463" s="210" t="s">
        <v>16</v>
      </c>
      <c r="F2463" s="210">
        <v>2</v>
      </c>
      <c r="G2463" s="210">
        <v>2</v>
      </c>
      <c r="H2463" s="237">
        <v>376</v>
      </c>
      <c r="I2463" s="237">
        <v>0</v>
      </c>
      <c r="J2463" s="237">
        <v>374.4</v>
      </c>
      <c r="K2463" s="211">
        <f t="shared" si="759"/>
        <v>6393375</v>
      </c>
      <c r="L2463" s="211">
        <v>0</v>
      </c>
      <c r="M2463" s="211">
        <v>0</v>
      </c>
      <c r="N2463" s="211">
        <v>0</v>
      </c>
      <c r="O2463" s="211">
        <f>IFERROR(
  IF(LOOKUP(2,1/($R$16:$R2463&lt;&gt;""),$R$16:$R2463)="12.2026",
    VLOOKUP(LOOKUP(2,1/($B$16:$B2463&lt;&gt;""),$B$16:$B2463), [1]Лист1!$C$12:$D$1205, 2, 0),
  IF(LOOKUP(2,1/($R$16:$R2463&lt;&gt;""),$R$16:$R2463)="12.2027",
    VLOOKUP(LOOKUP(2,1/($B$16:$B2463&lt;&gt;""),$B$16:$B2463), [1]Лист1!$C$1209:$D$2016, 2, 0),
  IF(LOOKUP(2,1/($R$16:$R2463&lt;&gt;""),$R$16:$R2463)="12.2028",
    VLOOKUP(LOOKUP(2,1/($B$16:$B2463&lt;&gt;""),$B$16:$B2463), [1]Лист1!$C$2020:$D$2907, 2, 0),
  ""))), "")</f>
        <v>6393375</v>
      </c>
      <c r="P2463" s="211">
        <f t="shared" si="758"/>
        <v>17003.656914893618</v>
      </c>
      <c r="Q2463" s="211">
        <v>9673</v>
      </c>
      <c r="R2463" s="218" t="s">
        <v>563</v>
      </c>
      <c r="S2463" s="38"/>
      <c r="T2463" s="20"/>
    </row>
    <row r="2464" spans="1:21" s="21" customFormat="1" ht="30" customHeight="1" x14ac:dyDescent="0.25">
      <c r="A2464" s="212">
        <f>IF(B2464&lt;&gt;"",MAX(A$1:A2463)+1,"")</f>
        <v>2223</v>
      </c>
      <c r="B2464" s="223" t="s">
        <v>2557</v>
      </c>
      <c r="C2464" s="210">
        <v>1964</v>
      </c>
      <c r="D2464" s="212" t="s">
        <v>1844</v>
      </c>
      <c r="E2464" s="210" t="s">
        <v>16</v>
      </c>
      <c r="F2464" s="210">
        <v>2</v>
      </c>
      <c r="G2464" s="210">
        <v>2</v>
      </c>
      <c r="H2464" s="237">
        <v>376</v>
      </c>
      <c r="I2464" s="237">
        <v>0</v>
      </c>
      <c r="J2464" s="237">
        <v>376</v>
      </c>
      <c r="K2464" s="211">
        <f t="shared" si="759"/>
        <v>6248078</v>
      </c>
      <c r="L2464" s="211">
        <v>0</v>
      </c>
      <c r="M2464" s="211">
        <v>0</v>
      </c>
      <c r="N2464" s="211">
        <v>0</v>
      </c>
      <c r="O2464" s="211">
        <f>IFERROR(
  IF(LOOKUP(2,1/($R$16:$R2464&lt;&gt;""),$R$16:$R2464)="12.2026",
    VLOOKUP(LOOKUP(2,1/($B$16:$B2464&lt;&gt;""),$B$16:$B2464), [1]Лист1!$C$12:$D$1205, 2, 0),
  IF(LOOKUP(2,1/($R$16:$R2464&lt;&gt;""),$R$16:$R2464)="12.2027",
    VLOOKUP(LOOKUP(2,1/($B$16:$B2464&lt;&gt;""),$B$16:$B2464), [1]Лист1!$C$1209:$D$2016, 2, 0),
  IF(LOOKUP(2,1/($R$16:$R2464&lt;&gt;""),$R$16:$R2464)="12.2028",
    VLOOKUP(LOOKUP(2,1/($B$16:$B2464&lt;&gt;""),$B$16:$B2464), [1]Лист1!$C$2020:$D$2907, 2, 0),
  ""))), "")</f>
        <v>6248078</v>
      </c>
      <c r="P2464" s="211">
        <f t="shared" si="758"/>
        <v>16617.228723404256</v>
      </c>
      <c r="Q2464" s="211">
        <v>9673</v>
      </c>
      <c r="R2464" s="218" t="s">
        <v>563</v>
      </c>
      <c r="S2464" s="38"/>
      <c r="T2464" s="20"/>
    </row>
    <row r="2465" spans="1:21" s="21" customFormat="1" ht="30" customHeight="1" x14ac:dyDescent="0.25">
      <c r="A2465" s="212">
        <f>IF(B2465&lt;&gt;"",MAX(A$1:A2464)+1,"")</f>
        <v>2224</v>
      </c>
      <c r="B2465" s="223" t="s">
        <v>2558</v>
      </c>
      <c r="C2465" s="210">
        <v>1964</v>
      </c>
      <c r="D2465" s="212" t="s">
        <v>1844</v>
      </c>
      <c r="E2465" s="210" t="s">
        <v>16</v>
      </c>
      <c r="F2465" s="210">
        <v>2</v>
      </c>
      <c r="G2465" s="210">
        <v>2</v>
      </c>
      <c r="H2465" s="237">
        <v>380.06</v>
      </c>
      <c r="I2465" s="237">
        <v>0</v>
      </c>
      <c r="J2465" s="237">
        <v>375.5</v>
      </c>
      <c r="K2465" s="211">
        <f t="shared" si="759"/>
        <v>6256007.1799999997</v>
      </c>
      <c r="L2465" s="211">
        <v>0</v>
      </c>
      <c r="M2465" s="211">
        <v>0</v>
      </c>
      <c r="N2465" s="211">
        <v>0</v>
      </c>
      <c r="O2465" s="211">
        <f>IFERROR(
  IF(LOOKUP(2,1/($R$16:$R2465&lt;&gt;""),$R$16:$R2465)="12.2026",
    VLOOKUP(LOOKUP(2,1/($B$16:$B2465&lt;&gt;""),$B$16:$B2465), [1]Лист1!$C$12:$D$1205, 2, 0),
  IF(LOOKUP(2,1/($R$16:$R2465&lt;&gt;""),$R$16:$R2465)="12.2027",
    VLOOKUP(LOOKUP(2,1/($B$16:$B2465&lt;&gt;""),$B$16:$B2465), [1]Лист1!$C$1209:$D$2016, 2, 0),
  IF(LOOKUP(2,1/($R$16:$R2465&lt;&gt;""),$R$16:$R2465)="12.2028",
    VLOOKUP(LOOKUP(2,1/($B$16:$B2465&lt;&gt;""),$B$16:$B2465), [1]Лист1!$C$2020:$D$2907, 2, 0),
  ""))), "")</f>
        <v>6256007.1799999997</v>
      </c>
      <c r="P2465" s="211">
        <f t="shared" si="758"/>
        <v>16460.577750881439</v>
      </c>
      <c r="Q2465" s="211">
        <v>9673</v>
      </c>
      <c r="R2465" s="218" t="s">
        <v>563</v>
      </c>
      <c r="S2465" s="38"/>
      <c r="T2465" s="20"/>
    </row>
    <row r="2466" spans="1:21" s="21" customFormat="1" ht="30" customHeight="1" x14ac:dyDescent="0.25">
      <c r="A2466" s="212">
        <f>IF(B2466&lt;&gt;"",MAX(A$1:A2465)+1,"")</f>
        <v>2225</v>
      </c>
      <c r="B2466" s="223" t="s">
        <v>1654</v>
      </c>
      <c r="C2466" s="212">
        <v>1965</v>
      </c>
      <c r="D2466" s="212" t="s">
        <v>1844</v>
      </c>
      <c r="E2466" s="210" t="s">
        <v>16</v>
      </c>
      <c r="F2466" s="210">
        <v>2</v>
      </c>
      <c r="G2466" s="210">
        <v>2</v>
      </c>
      <c r="H2466" s="211">
        <v>316.3</v>
      </c>
      <c r="I2466" s="211">
        <v>20.3</v>
      </c>
      <c r="J2466" s="211">
        <v>296</v>
      </c>
      <c r="K2466" s="211">
        <f t="shared" si="759"/>
        <v>46634.12</v>
      </c>
      <c r="L2466" s="211">
        <v>0</v>
      </c>
      <c r="M2466" s="211">
        <v>0</v>
      </c>
      <c r="N2466" s="211">
        <v>0</v>
      </c>
      <c r="O2466" s="211">
        <f>IFERROR(
  IF(LOOKUP(2,1/($R$16:$R2466&lt;&gt;""),$R$16:$R2466)="12.2026",
    VLOOKUP(LOOKUP(2,1/($B$16:$B2466&lt;&gt;""),$B$16:$B2466), [1]Лист1!$C$12:$D$1205, 2, 0),
  IF(LOOKUP(2,1/($R$16:$R2466&lt;&gt;""),$R$16:$R2466)="12.2027",
    VLOOKUP(LOOKUP(2,1/($B$16:$B2466&lt;&gt;""),$B$16:$B2466), [1]Лист1!$C$1209:$D$2016, 2, 0),
  IF(LOOKUP(2,1/($R$16:$R2466&lt;&gt;""),$R$16:$R2466)="12.2028",
    VLOOKUP(LOOKUP(2,1/($B$16:$B2466&lt;&gt;""),$B$16:$B2466), [1]Лист1!$C$2020:$D$2907, 2, 0),
  ""))), "")</f>
        <v>46634.12</v>
      </c>
      <c r="P2466" s="211">
        <f t="shared" si="758"/>
        <v>147.43635788808095</v>
      </c>
      <c r="Q2466" s="211">
        <v>9673</v>
      </c>
      <c r="R2466" s="218" t="s">
        <v>564</v>
      </c>
      <c r="S2466" s="19"/>
      <c r="T2466" s="20"/>
      <c r="U2466" s="20"/>
    </row>
    <row r="2467" spans="1:21" s="21" customFormat="1" ht="30" customHeight="1" x14ac:dyDescent="0.25">
      <c r="A2467" s="212">
        <f>IF(B2467&lt;&gt;"",MAX(A$1:A2466)+1,"")</f>
        <v>2226</v>
      </c>
      <c r="B2467" s="223" t="s">
        <v>1655</v>
      </c>
      <c r="C2467" s="212">
        <v>1965</v>
      </c>
      <c r="D2467" s="212" t="s">
        <v>1844</v>
      </c>
      <c r="E2467" s="210" t="s">
        <v>16</v>
      </c>
      <c r="F2467" s="210">
        <v>2</v>
      </c>
      <c r="G2467" s="210">
        <v>2</v>
      </c>
      <c r="H2467" s="211">
        <v>318.3</v>
      </c>
      <c r="I2467" s="211">
        <v>22.3</v>
      </c>
      <c r="J2467" s="211">
        <v>296</v>
      </c>
      <c r="K2467" s="211">
        <f t="shared" si="759"/>
        <v>46893.33</v>
      </c>
      <c r="L2467" s="211">
        <v>0</v>
      </c>
      <c r="M2467" s="211">
        <v>0</v>
      </c>
      <c r="N2467" s="211">
        <v>0</v>
      </c>
      <c r="O2467" s="211">
        <f>IFERROR(
  IF(LOOKUP(2,1/($R$16:$R2467&lt;&gt;""),$R$16:$R2467)="12.2026",
    VLOOKUP(LOOKUP(2,1/($B$16:$B2467&lt;&gt;""),$B$16:$B2467), [1]Лист1!$C$12:$D$1205, 2, 0),
  IF(LOOKUP(2,1/($R$16:$R2467&lt;&gt;""),$R$16:$R2467)="12.2027",
    VLOOKUP(LOOKUP(2,1/($B$16:$B2467&lt;&gt;""),$B$16:$B2467), [1]Лист1!$C$1209:$D$2016, 2, 0),
  IF(LOOKUP(2,1/($R$16:$R2467&lt;&gt;""),$R$16:$R2467)="12.2028",
    VLOOKUP(LOOKUP(2,1/($B$16:$B2467&lt;&gt;""),$B$16:$B2467), [1]Лист1!$C$2020:$D$2907, 2, 0),
  ""))), "")</f>
        <v>46893.33</v>
      </c>
      <c r="P2467" s="211">
        <f t="shared" si="758"/>
        <v>147.32431668237513</v>
      </c>
      <c r="Q2467" s="211">
        <v>9673</v>
      </c>
      <c r="R2467" s="218" t="s">
        <v>564</v>
      </c>
      <c r="S2467" s="19"/>
      <c r="T2467" s="20"/>
      <c r="U2467" s="20"/>
    </row>
    <row r="2468" spans="1:21" s="21" customFormat="1" ht="30" customHeight="1" x14ac:dyDescent="0.25">
      <c r="A2468" s="212">
        <f>IF(B2468&lt;&gt;"",MAX(A$1:A2467)+1,"")</f>
        <v>2227</v>
      </c>
      <c r="B2468" s="223" t="s">
        <v>1656</v>
      </c>
      <c r="C2468" s="212">
        <v>1965</v>
      </c>
      <c r="D2468" s="212" t="s">
        <v>1844</v>
      </c>
      <c r="E2468" s="212" t="s">
        <v>16</v>
      </c>
      <c r="F2468" s="210">
        <v>2</v>
      </c>
      <c r="G2468" s="210">
        <v>2</v>
      </c>
      <c r="H2468" s="211">
        <v>341</v>
      </c>
      <c r="I2468" s="211">
        <v>45</v>
      </c>
      <c r="J2468" s="211">
        <v>296</v>
      </c>
      <c r="K2468" s="211">
        <f t="shared" si="759"/>
        <v>44883.9</v>
      </c>
      <c r="L2468" s="211">
        <v>0</v>
      </c>
      <c r="M2468" s="211">
        <v>0</v>
      </c>
      <c r="N2468" s="211">
        <v>0</v>
      </c>
      <c r="O2468" s="211">
        <f>IFERROR(
  IF(LOOKUP(2,1/($R$16:$R2468&lt;&gt;""),$R$16:$R2468)="12.2026",
    VLOOKUP(LOOKUP(2,1/($B$16:$B2468&lt;&gt;""),$B$16:$B2468), [1]Лист1!$C$12:$D$1205, 2, 0),
  IF(LOOKUP(2,1/($R$16:$R2468&lt;&gt;""),$R$16:$R2468)="12.2027",
    VLOOKUP(LOOKUP(2,1/($B$16:$B2468&lt;&gt;""),$B$16:$B2468), [1]Лист1!$C$1209:$D$2016, 2, 0),
  IF(LOOKUP(2,1/($R$16:$R2468&lt;&gt;""),$R$16:$R2468)="12.2028",
    VLOOKUP(LOOKUP(2,1/($B$16:$B2468&lt;&gt;""),$B$16:$B2468), [1]Лист1!$C$2020:$D$2907, 2, 0),
  ""))), "")</f>
        <v>44883.9</v>
      </c>
      <c r="P2468" s="211">
        <f t="shared" si="758"/>
        <v>131.62434017595308</v>
      </c>
      <c r="Q2468" s="211">
        <v>9673</v>
      </c>
      <c r="R2468" s="218" t="s">
        <v>564</v>
      </c>
      <c r="S2468" s="19"/>
      <c r="T2468" s="20"/>
      <c r="U2468" s="20"/>
    </row>
    <row r="2469" spans="1:21" s="21" customFormat="1" ht="30" customHeight="1" x14ac:dyDescent="0.25">
      <c r="A2469" s="212">
        <f>IF(B2469&lt;&gt;"",MAX(A$1:A2468)+1,"")</f>
        <v>2228</v>
      </c>
      <c r="B2469" s="223" t="s">
        <v>394</v>
      </c>
      <c r="C2469" s="212">
        <v>1964</v>
      </c>
      <c r="D2469" s="212" t="s">
        <v>1844</v>
      </c>
      <c r="E2469" s="212" t="s">
        <v>16</v>
      </c>
      <c r="F2469" s="210">
        <v>2</v>
      </c>
      <c r="G2469" s="210">
        <v>2</v>
      </c>
      <c r="H2469" s="211">
        <v>341</v>
      </c>
      <c r="I2469" s="211">
        <v>45</v>
      </c>
      <c r="J2469" s="211">
        <v>296</v>
      </c>
      <c r="K2469" s="211">
        <f t="shared" si="759"/>
        <v>5825520</v>
      </c>
      <c r="L2469" s="211">
        <v>0</v>
      </c>
      <c r="M2469" s="211">
        <v>0</v>
      </c>
      <c r="N2469" s="211">
        <v>0</v>
      </c>
      <c r="O2469" s="211">
        <f>IFERROR(
  IF(LOOKUP(2,1/($R$16:$R2469&lt;&gt;""),$R$16:$R2469)="12.2026",
    VLOOKUP(LOOKUP(2,1/($B$16:$B2469&lt;&gt;""),$B$16:$B2469), [1]Лист1!$C$12:$D$1205, 2, 0),
  IF(LOOKUP(2,1/($R$16:$R2469&lt;&gt;""),$R$16:$R2469)="12.2027",
    VLOOKUP(LOOKUP(2,1/($B$16:$B2469&lt;&gt;""),$B$16:$B2469), [1]Лист1!$C$1209:$D$2016, 2, 0),
  IF(LOOKUP(2,1/($R$16:$R2469&lt;&gt;""),$R$16:$R2469)="12.2028",
    VLOOKUP(LOOKUP(2,1/($B$16:$B2469&lt;&gt;""),$B$16:$B2469), [1]Лист1!$C$2020:$D$2907, 2, 0),
  ""))), "")</f>
        <v>5825520</v>
      </c>
      <c r="P2469" s="211">
        <f t="shared" si="758"/>
        <v>17083.636363636364</v>
      </c>
      <c r="Q2469" s="211">
        <v>9673</v>
      </c>
      <c r="R2469" s="218" t="s">
        <v>564</v>
      </c>
      <c r="S2469" s="38"/>
      <c r="T2469" s="20"/>
    </row>
    <row r="2470" spans="1:21" s="21" customFormat="1" ht="30" customHeight="1" x14ac:dyDescent="0.25">
      <c r="A2470" s="212">
        <f>IF(B2470&lt;&gt;"",MAX(A$1:A2469)+1,"")</f>
        <v>2229</v>
      </c>
      <c r="B2470" s="223" t="s">
        <v>1657</v>
      </c>
      <c r="C2470" s="212">
        <v>1965</v>
      </c>
      <c r="D2470" s="212" t="s">
        <v>1844</v>
      </c>
      <c r="E2470" s="212" t="s">
        <v>16</v>
      </c>
      <c r="F2470" s="210">
        <v>2</v>
      </c>
      <c r="G2470" s="210">
        <v>2</v>
      </c>
      <c r="H2470" s="211">
        <v>349</v>
      </c>
      <c r="I2470" s="211">
        <v>53</v>
      </c>
      <c r="J2470" s="211">
        <v>296</v>
      </c>
      <c r="K2470" s="211">
        <f t="shared" si="759"/>
        <v>45732.43</v>
      </c>
      <c r="L2470" s="211">
        <v>0</v>
      </c>
      <c r="M2470" s="211">
        <v>0</v>
      </c>
      <c r="N2470" s="211">
        <v>0</v>
      </c>
      <c r="O2470" s="211">
        <f>IFERROR(
  IF(LOOKUP(2,1/($R$16:$R2470&lt;&gt;""),$R$16:$R2470)="12.2026",
    VLOOKUP(LOOKUP(2,1/($B$16:$B2470&lt;&gt;""),$B$16:$B2470), [1]Лист1!$C$12:$D$1205, 2, 0),
  IF(LOOKUP(2,1/($R$16:$R2470&lt;&gt;""),$R$16:$R2470)="12.2027",
    VLOOKUP(LOOKUP(2,1/($B$16:$B2470&lt;&gt;""),$B$16:$B2470), [1]Лист1!$C$1209:$D$2016, 2, 0),
  IF(LOOKUP(2,1/($R$16:$R2470&lt;&gt;""),$R$16:$R2470)="12.2028",
    VLOOKUP(LOOKUP(2,1/($B$16:$B2470&lt;&gt;""),$B$16:$B2470), [1]Лист1!$C$2020:$D$2907, 2, 0),
  ""))), "")</f>
        <v>45732.43</v>
      </c>
      <c r="P2470" s="211">
        <f t="shared" si="758"/>
        <v>131.03848137535817</v>
      </c>
      <c r="Q2470" s="211">
        <v>9673</v>
      </c>
      <c r="R2470" s="218" t="s">
        <v>564</v>
      </c>
      <c r="S2470" s="38"/>
      <c r="T2470" s="20"/>
    </row>
    <row r="2471" spans="1:21" s="21" customFormat="1" ht="30" customHeight="1" x14ac:dyDescent="0.25">
      <c r="A2471" s="309">
        <f>IF(B2471&lt;&gt;"",MAX(A$1:A2470)+1,"")</f>
        <v>2230</v>
      </c>
      <c r="B2471" s="317" t="s">
        <v>2559</v>
      </c>
      <c r="C2471" s="307">
        <v>1962</v>
      </c>
      <c r="D2471" s="309" t="s">
        <v>1844</v>
      </c>
      <c r="E2471" s="307" t="s">
        <v>16</v>
      </c>
      <c r="F2471" s="307">
        <v>2</v>
      </c>
      <c r="G2471" s="307">
        <v>2</v>
      </c>
      <c r="H2471" s="348">
        <v>351.2</v>
      </c>
      <c r="I2471" s="348">
        <v>0</v>
      </c>
      <c r="J2471" s="348">
        <v>351.2</v>
      </c>
      <c r="K2471" s="211">
        <f t="shared" ref="K2471" si="760">SUM(L2471:O2471)</f>
        <v>206468.5</v>
      </c>
      <c r="L2471" s="211">
        <v>0</v>
      </c>
      <c r="M2471" s="211">
        <v>0</v>
      </c>
      <c r="N2471" s="211">
        <v>0</v>
      </c>
      <c r="O2471" s="211">
        <f>IFERROR(
  IF(LOOKUP(2,1/($R$16:$R2471&lt;&gt;""),$R$16:$R2471)="12.2026",
    VLOOKUP(LOOKUP(2,1/($B$16:$B2471&lt;&gt;""),$B$16:$B2471), [1]Лист1!$C$12:$D$1205, 2, 0),
  IF(LOOKUP(2,1/($R$16:$R2471&lt;&gt;""),$R$16:$R2471)="12.2027",
    VLOOKUP(LOOKUP(2,1/($B$16:$B2471&lt;&gt;""),$B$16:$B2471), [1]Лист1!$C$1209:$D$2016, 2, 0),
  IF(LOOKUP(2,1/($R$16:$R2471&lt;&gt;""),$R$16:$R2471)="12.2028",
    VLOOKUP(LOOKUP(2,1/($B$16:$B2471&lt;&gt;""),$B$16:$B2471), [1]Лист1!$C$2020:$D$2907, 2, 0),
  ""))), "")</f>
        <v>206468.5</v>
      </c>
      <c r="P2471" s="211">
        <f t="shared" ref="P2471" si="761">K2471/H2471</f>
        <v>587.89436218678816</v>
      </c>
      <c r="Q2471" s="211">
        <v>9673</v>
      </c>
      <c r="R2471" s="218" t="s">
        <v>565</v>
      </c>
      <c r="S2471" s="38"/>
      <c r="T2471" s="20"/>
    </row>
    <row r="2472" spans="1:21" s="21" customFormat="1" ht="30" customHeight="1" x14ac:dyDescent="0.25">
      <c r="A2472" s="323"/>
      <c r="B2472" s="335"/>
      <c r="C2472" s="327"/>
      <c r="D2472" s="323"/>
      <c r="E2472" s="327"/>
      <c r="F2472" s="327"/>
      <c r="G2472" s="327"/>
      <c r="H2472" s="356"/>
      <c r="I2472" s="356"/>
      <c r="J2472" s="356"/>
      <c r="K2472" s="211">
        <f t="shared" ref="K2472:K2519" si="762">SUM(L2472:O2472)</f>
        <v>122500</v>
      </c>
      <c r="L2472" s="211">
        <v>0</v>
      </c>
      <c r="M2472" s="211">
        <v>0</v>
      </c>
      <c r="N2472" s="211">
        <v>0</v>
      </c>
      <c r="O2472" s="211">
        <f>IFERROR(
  IF(LOOKUP(2,1/($R$16:$R2472&lt;&gt;""),$R$16:$R2472)="12.2026",
    VLOOKUP(LOOKUP(2,1/($B$16:$B2472&lt;&gt;""),$B$16:$B2472), [1]Лист1!$C$12:$D$1205, 2, 0),
  IF(LOOKUP(2,1/($R$16:$R2472&lt;&gt;""),$R$16:$R2472)="12.2027",
    VLOOKUP(LOOKUP(2,1/($B$16:$B2472&lt;&gt;""),$B$16:$B2472), [1]Лист1!$C$1209:$D$2016, 2, 0),
  IF(LOOKUP(2,1/($R$16:$R2472&lt;&gt;""),$R$16:$R2472)="12.2028",
    VLOOKUP(LOOKUP(2,1/($B$16:$B2472&lt;&gt;""),$B$16:$B2472), [1]Лист1!$C$2020:$D$2907, 2, 0),
  ""))), "")</f>
        <v>122500</v>
      </c>
      <c r="P2472" s="211">
        <f>K2472/H2471</f>
        <v>348.80410022779046</v>
      </c>
      <c r="Q2472" s="211">
        <v>9673</v>
      </c>
      <c r="R2472" s="218" t="s">
        <v>564</v>
      </c>
      <c r="S2472" s="38"/>
      <c r="T2472" s="20"/>
    </row>
    <row r="2473" spans="1:21" s="21" customFormat="1" ht="30" customHeight="1" x14ac:dyDescent="0.25">
      <c r="A2473" s="310"/>
      <c r="B2473" s="318"/>
      <c r="C2473" s="308"/>
      <c r="D2473" s="310"/>
      <c r="E2473" s="308"/>
      <c r="F2473" s="308"/>
      <c r="G2473" s="308"/>
      <c r="H2473" s="349"/>
      <c r="I2473" s="349"/>
      <c r="J2473" s="349"/>
      <c r="K2473" s="211">
        <f t="shared" ref="K2473" si="763">SUM(L2473:O2473)</f>
        <v>1044247.2</v>
      </c>
      <c r="L2473" s="211">
        <v>0</v>
      </c>
      <c r="M2473" s="211">
        <v>0</v>
      </c>
      <c r="N2473" s="211">
        <v>0</v>
      </c>
      <c r="O2473" s="211">
        <f>IFERROR(
  IF(LOOKUP(2,1/($R$16:$R2473&lt;&gt;""),$R$16:$R2473)="12.2026",
    VLOOKUP(LOOKUP(2,1/($B$16:$B2473&lt;&gt;""),$B$16:$B2473), [1]Лист1!$C$12:$D$1205, 2, 0),
  IF(LOOKUP(2,1/($R$16:$R2473&lt;&gt;""),$R$16:$R2473)="12.2027",
    VLOOKUP(LOOKUP(2,1/($B$16:$B2473&lt;&gt;""),$B$16:$B2473), [1]Лист1!$C$1209:$D$2016, 2, 0),
  IF(LOOKUP(2,1/($R$16:$R2473&lt;&gt;""),$R$16:$R2473)="12.2028",
    VLOOKUP(LOOKUP(2,1/($B$16:$B2473&lt;&gt;""),$B$16:$B2473), [1]Лист1!$C$2020:$D$2907, 2, 0),
  ""))), "")</f>
        <v>1044247.2</v>
      </c>
      <c r="P2473" s="211">
        <f>K2473/H2471</f>
        <v>2973.3690205011389</v>
      </c>
      <c r="Q2473" s="211">
        <v>9673</v>
      </c>
      <c r="R2473" s="218" t="s">
        <v>563</v>
      </c>
      <c r="S2473" s="38"/>
      <c r="T2473" s="20"/>
    </row>
    <row r="2474" spans="1:21" s="21" customFormat="1" ht="30" customHeight="1" x14ac:dyDescent="0.25">
      <c r="A2474" s="212">
        <f>IF(B2474&lt;&gt;"",MAX(A$1:A2473)+1,"")</f>
        <v>2231</v>
      </c>
      <c r="B2474" s="223" t="s">
        <v>2560</v>
      </c>
      <c r="C2474" s="210">
        <v>1962</v>
      </c>
      <c r="D2474" s="212" t="s">
        <v>1844</v>
      </c>
      <c r="E2474" s="210" t="s">
        <v>16</v>
      </c>
      <c r="F2474" s="210">
        <v>2</v>
      </c>
      <c r="G2474" s="210">
        <v>2</v>
      </c>
      <c r="H2474" s="237">
        <v>384.5</v>
      </c>
      <c r="I2474" s="237">
        <v>0</v>
      </c>
      <c r="J2474" s="237">
        <v>384.5</v>
      </c>
      <c r="K2474" s="211">
        <f t="shared" ref="K2474:K2493" si="764">SUM(L2474:O2474)</f>
        <v>1138519.5</v>
      </c>
      <c r="L2474" s="211">
        <v>0</v>
      </c>
      <c r="M2474" s="211">
        <v>0</v>
      </c>
      <c r="N2474" s="211">
        <v>0</v>
      </c>
      <c r="O2474" s="211">
        <f>IFERROR(
  IF(LOOKUP(2,1/($R$16:$R2474&lt;&gt;""),$R$16:$R2474)="12.2026",
    VLOOKUP(LOOKUP(2,1/($B$16:$B2474&lt;&gt;""),$B$16:$B2474), [1]Лист1!$C$12:$D$1205, 2, 0),
  IF(LOOKUP(2,1/($R$16:$R2474&lt;&gt;""),$R$16:$R2474)="12.2027",
    VLOOKUP(LOOKUP(2,1/($B$16:$B2474&lt;&gt;""),$B$16:$B2474), [1]Лист1!$C$1209:$D$2016, 2, 0),
  IF(LOOKUP(2,1/($R$16:$R2474&lt;&gt;""),$R$16:$R2474)="12.2028",
    VLOOKUP(LOOKUP(2,1/($B$16:$B2474&lt;&gt;""),$B$16:$B2474), [1]Лист1!$C$2020:$D$2907, 2, 0),
  ""))), "")</f>
        <v>1138519.5</v>
      </c>
      <c r="P2474" s="211">
        <f t="shared" ref="P2474:P2493" si="765">K2474/H2474</f>
        <v>2961.0390117035113</v>
      </c>
      <c r="Q2474" s="211">
        <v>9673</v>
      </c>
      <c r="R2474" s="218" t="s">
        <v>563</v>
      </c>
      <c r="S2474" s="38"/>
      <c r="T2474" s="20"/>
    </row>
    <row r="2475" spans="1:21" s="21" customFormat="1" ht="30" customHeight="1" x14ac:dyDescent="0.25">
      <c r="A2475" s="212">
        <f>IF(B2475&lt;&gt;"",MAX(A$1:A2474)+1,"")</f>
        <v>2232</v>
      </c>
      <c r="B2475" s="223" t="s">
        <v>2561</v>
      </c>
      <c r="C2475" s="210">
        <v>1962</v>
      </c>
      <c r="D2475" s="212" t="s">
        <v>1844</v>
      </c>
      <c r="E2475" s="210" t="s">
        <v>16</v>
      </c>
      <c r="F2475" s="210">
        <v>2</v>
      </c>
      <c r="G2475" s="210">
        <v>2</v>
      </c>
      <c r="H2475" s="237">
        <v>379.3</v>
      </c>
      <c r="I2475" s="237">
        <v>0</v>
      </c>
      <c r="J2475" s="237">
        <v>379.3</v>
      </c>
      <c r="K2475" s="211">
        <f t="shared" si="764"/>
        <v>1123798.3</v>
      </c>
      <c r="L2475" s="211">
        <v>0</v>
      </c>
      <c r="M2475" s="211">
        <v>0</v>
      </c>
      <c r="N2475" s="211">
        <v>0</v>
      </c>
      <c r="O2475" s="211">
        <f>IFERROR(
  IF(LOOKUP(2,1/($R$16:$R2475&lt;&gt;""),$R$16:$R2475)="12.2026",
    VLOOKUP(LOOKUP(2,1/($B$16:$B2475&lt;&gt;""),$B$16:$B2475), [1]Лист1!$C$12:$D$1205, 2, 0),
  IF(LOOKUP(2,1/($R$16:$R2475&lt;&gt;""),$R$16:$R2475)="12.2027",
    VLOOKUP(LOOKUP(2,1/($B$16:$B2475&lt;&gt;""),$B$16:$B2475), [1]Лист1!$C$1209:$D$2016, 2, 0),
  IF(LOOKUP(2,1/($R$16:$R2475&lt;&gt;""),$R$16:$R2475)="12.2028",
    VLOOKUP(LOOKUP(2,1/($B$16:$B2475&lt;&gt;""),$B$16:$B2475), [1]Лист1!$C$2020:$D$2907, 2, 0),
  ""))), "")</f>
        <v>1123798.3</v>
      </c>
      <c r="P2475" s="211">
        <f t="shared" si="765"/>
        <v>2962.8217769575535</v>
      </c>
      <c r="Q2475" s="211">
        <v>9673</v>
      </c>
      <c r="R2475" s="218" t="s">
        <v>563</v>
      </c>
      <c r="S2475" s="38"/>
      <c r="T2475" s="20"/>
    </row>
    <row r="2476" spans="1:21" s="21" customFormat="1" ht="30" customHeight="1" x14ac:dyDescent="0.25">
      <c r="A2476" s="212">
        <f>IF(B2476&lt;&gt;"",MAX(A$1:A2475)+1,"")</f>
        <v>2233</v>
      </c>
      <c r="B2476" s="223" t="s">
        <v>2562</v>
      </c>
      <c r="C2476" s="210">
        <v>1966</v>
      </c>
      <c r="D2476" s="212" t="s">
        <v>1844</v>
      </c>
      <c r="E2476" s="210" t="s">
        <v>16</v>
      </c>
      <c r="F2476" s="210">
        <v>2</v>
      </c>
      <c r="G2476" s="210">
        <v>2</v>
      </c>
      <c r="H2476" s="237">
        <v>373.8</v>
      </c>
      <c r="I2476" s="237">
        <v>0</v>
      </c>
      <c r="J2476" s="237">
        <v>373.8</v>
      </c>
      <c r="K2476" s="211">
        <f t="shared" si="764"/>
        <v>1108227.8</v>
      </c>
      <c r="L2476" s="211">
        <v>0</v>
      </c>
      <c r="M2476" s="211">
        <v>0</v>
      </c>
      <c r="N2476" s="211">
        <v>0</v>
      </c>
      <c r="O2476" s="211">
        <f>IFERROR(
  IF(LOOKUP(2,1/($R$16:$R2476&lt;&gt;""),$R$16:$R2476)="12.2026",
    VLOOKUP(LOOKUP(2,1/($B$16:$B2476&lt;&gt;""),$B$16:$B2476), [1]Лист1!$C$12:$D$1205, 2, 0),
  IF(LOOKUP(2,1/($R$16:$R2476&lt;&gt;""),$R$16:$R2476)="12.2027",
    VLOOKUP(LOOKUP(2,1/($B$16:$B2476&lt;&gt;""),$B$16:$B2476), [1]Лист1!$C$1209:$D$2016, 2, 0),
  IF(LOOKUP(2,1/($R$16:$R2476&lt;&gt;""),$R$16:$R2476)="12.2028",
    VLOOKUP(LOOKUP(2,1/($B$16:$B2476&lt;&gt;""),$B$16:$B2476), [1]Лист1!$C$2020:$D$2907, 2, 0),
  ""))), "")</f>
        <v>1108227.8</v>
      </c>
      <c r="P2476" s="211">
        <f t="shared" si="765"/>
        <v>2964.7613697164261</v>
      </c>
      <c r="Q2476" s="211">
        <v>9673</v>
      </c>
      <c r="R2476" s="218" t="s">
        <v>563</v>
      </c>
      <c r="S2476" s="38"/>
      <c r="T2476" s="20"/>
    </row>
    <row r="2477" spans="1:21" s="21" customFormat="1" ht="30" customHeight="1" x14ac:dyDescent="0.25">
      <c r="A2477" s="212">
        <f>IF(B2477&lt;&gt;"",MAX(A$1:A2476)+1,"")</f>
        <v>2234</v>
      </c>
      <c r="B2477" s="223" t="s">
        <v>2563</v>
      </c>
      <c r="C2477" s="210">
        <v>1967</v>
      </c>
      <c r="D2477" s="212" t="s">
        <v>1844</v>
      </c>
      <c r="E2477" s="210" t="s">
        <v>16</v>
      </c>
      <c r="F2477" s="210">
        <v>2</v>
      </c>
      <c r="G2477" s="210">
        <v>2</v>
      </c>
      <c r="H2477" s="237">
        <v>370.8</v>
      </c>
      <c r="I2477" s="237">
        <v>0</v>
      </c>
      <c r="J2477" s="237">
        <v>370.8</v>
      </c>
      <c r="K2477" s="211">
        <f t="shared" si="764"/>
        <v>1099734.8</v>
      </c>
      <c r="L2477" s="211">
        <v>0</v>
      </c>
      <c r="M2477" s="211">
        <v>0</v>
      </c>
      <c r="N2477" s="211">
        <v>0</v>
      </c>
      <c r="O2477" s="211">
        <f>IFERROR(
  IF(LOOKUP(2,1/($R$16:$R2477&lt;&gt;""),$R$16:$R2477)="12.2026",
    VLOOKUP(LOOKUP(2,1/($B$16:$B2477&lt;&gt;""),$B$16:$B2477), [1]Лист1!$C$12:$D$1205, 2, 0),
  IF(LOOKUP(2,1/($R$16:$R2477&lt;&gt;""),$R$16:$R2477)="12.2027",
    VLOOKUP(LOOKUP(2,1/($B$16:$B2477&lt;&gt;""),$B$16:$B2477), [1]Лист1!$C$1209:$D$2016, 2, 0),
  IF(LOOKUP(2,1/($R$16:$R2477&lt;&gt;""),$R$16:$R2477)="12.2028",
    VLOOKUP(LOOKUP(2,1/($B$16:$B2477&lt;&gt;""),$B$16:$B2477), [1]Лист1!$C$2020:$D$2907, 2, 0),
  ""))), "")</f>
        <v>1099734.8</v>
      </c>
      <c r="P2477" s="211">
        <f t="shared" si="765"/>
        <v>2965.8435814455233</v>
      </c>
      <c r="Q2477" s="211">
        <v>9673</v>
      </c>
      <c r="R2477" s="218" t="s">
        <v>563</v>
      </c>
      <c r="S2477" s="38"/>
      <c r="T2477" s="20"/>
    </row>
    <row r="2478" spans="1:21" s="21" customFormat="1" ht="30" customHeight="1" x14ac:dyDescent="0.25">
      <c r="A2478" s="212">
        <f>IF(B2478&lt;&gt;"",MAX(A$1:A2477)+1,"")</f>
        <v>2235</v>
      </c>
      <c r="B2478" s="223" t="s">
        <v>408</v>
      </c>
      <c r="C2478" s="212">
        <v>1958</v>
      </c>
      <c r="D2478" s="212" t="s">
        <v>1844</v>
      </c>
      <c r="E2478" s="212" t="s">
        <v>16</v>
      </c>
      <c r="F2478" s="212">
        <v>2</v>
      </c>
      <c r="G2478" s="212">
        <v>2</v>
      </c>
      <c r="H2478" s="211">
        <v>374.8</v>
      </c>
      <c r="I2478" s="211">
        <v>0</v>
      </c>
      <c r="J2478" s="211">
        <v>374.8</v>
      </c>
      <c r="K2478" s="211">
        <f t="shared" si="764"/>
        <v>1483235.2</v>
      </c>
      <c r="L2478" s="211">
        <v>0</v>
      </c>
      <c r="M2478" s="211">
        <v>0</v>
      </c>
      <c r="N2478" s="211">
        <v>0</v>
      </c>
      <c r="O2478" s="211">
        <f>IFERROR(
  IF(LOOKUP(2,1/($R$16:$R2478&lt;&gt;""),$R$16:$R2478)="12.2026",
    VLOOKUP(LOOKUP(2,1/($B$16:$B2478&lt;&gt;""),$B$16:$B2478), [1]Лист1!$C$12:$D$1205, 2, 0),
  IF(LOOKUP(2,1/($R$16:$R2478&lt;&gt;""),$R$16:$R2478)="12.2027",
    VLOOKUP(LOOKUP(2,1/($B$16:$B2478&lt;&gt;""),$B$16:$B2478), [1]Лист1!$C$1209:$D$2016, 2, 0),
  IF(LOOKUP(2,1/($R$16:$R2478&lt;&gt;""),$R$16:$R2478)="12.2028",
    VLOOKUP(LOOKUP(2,1/($B$16:$B2478&lt;&gt;""),$B$16:$B2478), [1]Лист1!$C$2020:$D$2907, 2, 0),
  ""))), "")</f>
        <v>1483235.2</v>
      </c>
      <c r="P2478" s="211">
        <f t="shared" si="765"/>
        <v>3957.4044823906079</v>
      </c>
      <c r="Q2478" s="211">
        <v>9673</v>
      </c>
      <c r="R2478" s="218" t="s">
        <v>564</v>
      </c>
      <c r="S2478" s="38"/>
      <c r="T2478" s="20"/>
    </row>
    <row r="2479" spans="1:21" s="21" customFormat="1" ht="30" customHeight="1" x14ac:dyDescent="0.25">
      <c r="A2479" s="212">
        <f>IF(B2479&lt;&gt;"",MAX(A$1:A2478)+1,"")</f>
        <v>2236</v>
      </c>
      <c r="B2479" s="223" t="s">
        <v>409</v>
      </c>
      <c r="C2479" s="212">
        <v>1959</v>
      </c>
      <c r="D2479" s="212" t="s">
        <v>1844</v>
      </c>
      <c r="E2479" s="212" t="s">
        <v>16</v>
      </c>
      <c r="F2479" s="212">
        <v>2</v>
      </c>
      <c r="G2479" s="212">
        <v>2</v>
      </c>
      <c r="H2479" s="211">
        <v>377.1</v>
      </c>
      <c r="I2479" s="211">
        <v>0</v>
      </c>
      <c r="J2479" s="211">
        <v>365.4</v>
      </c>
      <c r="K2479" s="211">
        <f t="shared" si="764"/>
        <v>1492030.4000000001</v>
      </c>
      <c r="L2479" s="211">
        <v>0</v>
      </c>
      <c r="M2479" s="211">
        <v>0</v>
      </c>
      <c r="N2479" s="211">
        <v>0</v>
      </c>
      <c r="O2479" s="211">
        <f>IFERROR(
  IF(LOOKUP(2,1/($R$16:$R2479&lt;&gt;""),$R$16:$R2479)="12.2026",
    VLOOKUP(LOOKUP(2,1/($B$16:$B2479&lt;&gt;""),$B$16:$B2479), [1]Лист1!$C$12:$D$1205, 2, 0),
  IF(LOOKUP(2,1/($R$16:$R2479&lt;&gt;""),$R$16:$R2479)="12.2027",
    VLOOKUP(LOOKUP(2,1/($B$16:$B2479&lt;&gt;""),$B$16:$B2479), [1]Лист1!$C$1209:$D$2016, 2, 0),
  IF(LOOKUP(2,1/($R$16:$R2479&lt;&gt;""),$R$16:$R2479)="12.2028",
    VLOOKUP(LOOKUP(2,1/($B$16:$B2479&lt;&gt;""),$B$16:$B2479), [1]Лист1!$C$2020:$D$2907, 2, 0),
  ""))), "")</f>
        <v>1492030.4000000001</v>
      </c>
      <c r="P2479" s="211">
        <f t="shared" si="765"/>
        <v>3956.59082471493</v>
      </c>
      <c r="Q2479" s="211">
        <v>9673</v>
      </c>
      <c r="R2479" s="218" t="s">
        <v>564</v>
      </c>
      <c r="S2479" s="38"/>
      <c r="T2479" s="20"/>
    </row>
    <row r="2480" spans="1:21" s="21" customFormat="1" ht="30" customHeight="1" x14ac:dyDescent="0.25">
      <c r="A2480" s="212">
        <f>IF(B2480&lt;&gt;"",MAX(A$1:A2479)+1,"")</f>
        <v>2237</v>
      </c>
      <c r="B2480" s="223" t="s">
        <v>410</v>
      </c>
      <c r="C2480" s="212">
        <v>1963</v>
      </c>
      <c r="D2480" s="212" t="s">
        <v>1844</v>
      </c>
      <c r="E2480" s="212" t="s">
        <v>16</v>
      </c>
      <c r="F2480" s="212">
        <v>2</v>
      </c>
      <c r="G2480" s="212">
        <v>3</v>
      </c>
      <c r="H2480" s="211">
        <v>484.3</v>
      </c>
      <c r="I2480" s="211">
        <v>0</v>
      </c>
      <c r="J2480" s="211">
        <v>484.3</v>
      </c>
      <c r="K2480" s="211">
        <f t="shared" si="764"/>
        <v>1901963.2000000002</v>
      </c>
      <c r="L2480" s="211">
        <v>0</v>
      </c>
      <c r="M2480" s="211">
        <v>0</v>
      </c>
      <c r="N2480" s="211">
        <v>0</v>
      </c>
      <c r="O2480" s="211">
        <f>IFERROR(
  IF(LOOKUP(2,1/($R$16:$R2480&lt;&gt;""),$R$16:$R2480)="12.2026",
    VLOOKUP(LOOKUP(2,1/($B$16:$B2480&lt;&gt;""),$B$16:$B2480), [1]Лист1!$C$12:$D$1205, 2, 0),
  IF(LOOKUP(2,1/($R$16:$R2480&lt;&gt;""),$R$16:$R2480)="12.2027",
    VLOOKUP(LOOKUP(2,1/($B$16:$B2480&lt;&gt;""),$B$16:$B2480), [1]Лист1!$C$1209:$D$2016, 2, 0),
  IF(LOOKUP(2,1/($R$16:$R2480&lt;&gt;""),$R$16:$R2480)="12.2028",
    VLOOKUP(LOOKUP(2,1/($B$16:$B2480&lt;&gt;""),$B$16:$B2480), [1]Лист1!$C$2020:$D$2907, 2, 0),
  ""))), "")</f>
        <v>1901963.2000000002</v>
      </c>
      <c r="P2480" s="211">
        <f t="shared" si="765"/>
        <v>3927.2417922775144</v>
      </c>
      <c r="Q2480" s="211">
        <v>9673</v>
      </c>
      <c r="R2480" s="218" t="s">
        <v>564</v>
      </c>
      <c r="S2480" s="38"/>
      <c r="T2480" s="20"/>
    </row>
    <row r="2481" spans="1:21" s="21" customFormat="1" ht="30" customHeight="1" x14ac:dyDescent="0.25">
      <c r="A2481" s="212">
        <f>IF(B2481&lt;&gt;"",MAX(A$1:A2480)+1,"")</f>
        <v>2238</v>
      </c>
      <c r="B2481" s="223" t="s">
        <v>411</v>
      </c>
      <c r="C2481" s="212">
        <v>1964</v>
      </c>
      <c r="D2481" s="212" t="s">
        <v>1844</v>
      </c>
      <c r="E2481" s="212" t="s">
        <v>16</v>
      </c>
      <c r="F2481" s="212">
        <v>2</v>
      </c>
      <c r="G2481" s="212">
        <v>2</v>
      </c>
      <c r="H2481" s="211">
        <v>371.6</v>
      </c>
      <c r="I2481" s="211">
        <v>0</v>
      </c>
      <c r="J2481" s="211">
        <v>365</v>
      </c>
      <c r="K2481" s="211">
        <f t="shared" si="764"/>
        <v>1470998.4000000001</v>
      </c>
      <c r="L2481" s="211">
        <v>0</v>
      </c>
      <c r="M2481" s="211">
        <v>0</v>
      </c>
      <c r="N2481" s="211">
        <v>0</v>
      </c>
      <c r="O2481" s="211">
        <f>IFERROR(
  IF(LOOKUP(2,1/($R$16:$R2481&lt;&gt;""),$R$16:$R2481)="12.2026",
    VLOOKUP(LOOKUP(2,1/($B$16:$B2481&lt;&gt;""),$B$16:$B2481), [1]Лист1!$C$12:$D$1205, 2, 0),
  IF(LOOKUP(2,1/($R$16:$R2481&lt;&gt;""),$R$16:$R2481)="12.2027",
    VLOOKUP(LOOKUP(2,1/($B$16:$B2481&lt;&gt;""),$B$16:$B2481), [1]Лист1!$C$1209:$D$2016, 2, 0),
  IF(LOOKUP(2,1/($R$16:$R2481&lt;&gt;""),$R$16:$R2481)="12.2028",
    VLOOKUP(LOOKUP(2,1/($B$16:$B2481&lt;&gt;""),$B$16:$B2481), [1]Лист1!$C$2020:$D$2907, 2, 0),
  ""))), "")</f>
        <v>1470998.4000000001</v>
      </c>
      <c r="P2481" s="211">
        <f t="shared" si="765"/>
        <v>3958.5532831001078</v>
      </c>
      <c r="Q2481" s="211">
        <v>9673</v>
      </c>
      <c r="R2481" s="218" t="s">
        <v>564</v>
      </c>
      <c r="S2481" s="19"/>
      <c r="T2481" s="20"/>
      <c r="U2481" s="20"/>
    </row>
    <row r="2482" spans="1:21" s="21" customFormat="1" ht="30" customHeight="1" x14ac:dyDescent="0.25">
      <c r="A2482" s="212">
        <f>IF(B2482&lt;&gt;"",MAX(A$1:A2481)+1,"")</f>
        <v>2239</v>
      </c>
      <c r="B2482" s="223" t="s">
        <v>412</v>
      </c>
      <c r="C2482" s="212">
        <v>1972</v>
      </c>
      <c r="D2482" s="212" t="s">
        <v>1844</v>
      </c>
      <c r="E2482" s="212" t="s">
        <v>16</v>
      </c>
      <c r="F2482" s="212">
        <v>2</v>
      </c>
      <c r="G2482" s="212">
        <v>2</v>
      </c>
      <c r="H2482" s="211">
        <v>532.29999999999995</v>
      </c>
      <c r="I2482" s="211">
        <v>0</v>
      </c>
      <c r="J2482" s="211">
        <v>532.29999999999995</v>
      </c>
      <c r="K2482" s="211">
        <f t="shared" si="764"/>
        <v>2085515.1999999997</v>
      </c>
      <c r="L2482" s="211">
        <v>0</v>
      </c>
      <c r="M2482" s="211">
        <v>0</v>
      </c>
      <c r="N2482" s="211">
        <v>0</v>
      </c>
      <c r="O2482" s="211">
        <f>IFERROR(
  IF(LOOKUP(2,1/($R$16:$R2482&lt;&gt;""),$R$16:$R2482)="12.2026",
    VLOOKUP(LOOKUP(2,1/($B$16:$B2482&lt;&gt;""),$B$16:$B2482), [1]Лист1!$C$12:$D$1205, 2, 0),
  IF(LOOKUP(2,1/($R$16:$R2482&lt;&gt;""),$R$16:$R2482)="12.2027",
    VLOOKUP(LOOKUP(2,1/($B$16:$B2482&lt;&gt;""),$B$16:$B2482), [1]Лист1!$C$1209:$D$2016, 2, 0),
  IF(LOOKUP(2,1/($R$16:$R2482&lt;&gt;""),$R$16:$R2482)="12.2028",
    VLOOKUP(LOOKUP(2,1/($B$16:$B2482&lt;&gt;""),$B$16:$B2482), [1]Лист1!$C$2020:$D$2907, 2, 0),
  ""))), "")</f>
        <v>2085515.1999999997</v>
      </c>
      <c r="P2482" s="211">
        <f t="shared" si="765"/>
        <v>3917.9319932368962</v>
      </c>
      <c r="Q2482" s="211">
        <v>9673</v>
      </c>
      <c r="R2482" s="218" t="s">
        <v>564</v>
      </c>
      <c r="S2482" s="19"/>
      <c r="T2482" s="20"/>
      <c r="U2482" s="20"/>
    </row>
    <row r="2483" spans="1:21" s="21" customFormat="1" ht="30" customHeight="1" x14ac:dyDescent="0.25">
      <c r="A2483" s="212">
        <f>IF(B2483&lt;&gt;"",MAX(A$1:A2482)+1,"")</f>
        <v>2240</v>
      </c>
      <c r="B2483" s="223" t="s">
        <v>413</v>
      </c>
      <c r="C2483" s="212">
        <v>1975</v>
      </c>
      <c r="D2483" s="212" t="s">
        <v>1844</v>
      </c>
      <c r="E2483" s="212" t="s">
        <v>16</v>
      </c>
      <c r="F2483" s="212">
        <v>2</v>
      </c>
      <c r="G2483" s="212">
        <v>3</v>
      </c>
      <c r="H2483" s="211">
        <v>940.7</v>
      </c>
      <c r="I2483" s="211">
        <v>0</v>
      </c>
      <c r="J2483" s="211">
        <v>925.7</v>
      </c>
      <c r="K2483" s="211">
        <f t="shared" si="764"/>
        <v>3647236.8000000003</v>
      </c>
      <c r="L2483" s="211">
        <v>0</v>
      </c>
      <c r="M2483" s="211">
        <v>0</v>
      </c>
      <c r="N2483" s="211">
        <v>0</v>
      </c>
      <c r="O2483" s="211">
        <f>IFERROR(
  IF(LOOKUP(2,1/($R$16:$R2483&lt;&gt;""),$R$16:$R2483)="12.2026",
    VLOOKUP(LOOKUP(2,1/($B$16:$B2483&lt;&gt;""),$B$16:$B2483), [1]Лист1!$C$12:$D$1205, 2, 0),
  IF(LOOKUP(2,1/($R$16:$R2483&lt;&gt;""),$R$16:$R2483)="12.2027",
    VLOOKUP(LOOKUP(2,1/($B$16:$B2483&lt;&gt;""),$B$16:$B2483), [1]Лист1!$C$1209:$D$2016, 2, 0),
  IF(LOOKUP(2,1/($R$16:$R2483&lt;&gt;""),$R$16:$R2483)="12.2028",
    VLOOKUP(LOOKUP(2,1/($B$16:$B2483&lt;&gt;""),$B$16:$B2483), [1]Лист1!$C$2020:$D$2907, 2, 0),
  ""))), "")</f>
        <v>3647236.8000000003</v>
      </c>
      <c r="P2483" s="211">
        <f t="shared" si="765"/>
        <v>3877.151908153503</v>
      </c>
      <c r="Q2483" s="211">
        <v>9673</v>
      </c>
      <c r="R2483" s="218" t="s">
        <v>564</v>
      </c>
      <c r="S2483" s="19"/>
      <c r="T2483" s="20"/>
      <c r="U2483" s="20"/>
    </row>
    <row r="2484" spans="1:21" s="21" customFormat="1" ht="30" customHeight="1" x14ac:dyDescent="0.25">
      <c r="A2484" s="212">
        <f>IF(B2484&lt;&gt;"",MAX(A$1:A2483)+1,"")</f>
        <v>2241</v>
      </c>
      <c r="B2484" s="223" t="s">
        <v>414</v>
      </c>
      <c r="C2484" s="212">
        <v>1984</v>
      </c>
      <c r="D2484" s="212" t="s">
        <v>1844</v>
      </c>
      <c r="E2484" s="212" t="s">
        <v>16</v>
      </c>
      <c r="F2484" s="212">
        <v>2</v>
      </c>
      <c r="G2484" s="212">
        <v>2</v>
      </c>
      <c r="H2484" s="211">
        <v>1032</v>
      </c>
      <c r="I2484" s="211">
        <v>0</v>
      </c>
      <c r="J2484" s="211">
        <v>876</v>
      </c>
      <c r="K2484" s="211">
        <f t="shared" si="764"/>
        <v>3996368</v>
      </c>
      <c r="L2484" s="211">
        <v>0</v>
      </c>
      <c r="M2484" s="211">
        <v>0</v>
      </c>
      <c r="N2484" s="211">
        <v>0</v>
      </c>
      <c r="O2484" s="211">
        <f>IFERROR(
  IF(LOOKUP(2,1/($R$16:$R2484&lt;&gt;""),$R$16:$R2484)="12.2026",
    VLOOKUP(LOOKUP(2,1/($B$16:$B2484&lt;&gt;""),$B$16:$B2484), [1]Лист1!$C$12:$D$1205, 2, 0),
  IF(LOOKUP(2,1/($R$16:$R2484&lt;&gt;""),$R$16:$R2484)="12.2027",
    VLOOKUP(LOOKUP(2,1/($B$16:$B2484&lt;&gt;""),$B$16:$B2484), [1]Лист1!$C$1209:$D$2016, 2, 0),
  IF(LOOKUP(2,1/($R$16:$R2484&lt;&gt;""),$R$16:$R2484)="12.2028",
    VLOOKUP(LOOKUP(2,1/($B$16:$B2484&lt;&gt;""),$B$16:$B2484), [1]Лист1!$C$2020:$D$2907, 2, 0),
  ""))), "")</f>
        <v>3996368</v>
      </c>
      <c r="P2484" s="211">
        <f t="shared" si="765"/>
        <v>3872.4496124031007</v>
      </c>
      <c r="Q2484" s="211">
        <v>9673</v>
      </c>
      <c r="R2484" s="218" t="s">
        <v>564</v>
      </c>
      <c r="S2484" s="38"/>
      <c r="T2484" s="20"/>
    </row>
    <row r="2485" spans="1:21" s="21" customFormat="1" ht="30" customHeight="1" x14ac:dyDescent="0.25">
      <c r="A2485" s="212">
        <f>IF(B2485&lt;&gt;"",MAX(A$1:A2484)+1,"")</f>
        <v>2242</v>
      </c>
      <c r="B2485" s="223" t="s">
        <v>1646</v>
      </c>
      <c r="C2485" s="212">
        <v>1960</v>
      </c>
      <c r="D2485" s="212" t="s">
        <v>1844</v>
      </c>
      <c r="E2485" s="212" t="s">
        <v>1705</v>
      </c>
      <c r="F2485" s="212">
        <v>2</v>
      </c>
      <c r="G2485" s="212">
        <v>2</v>
      </c>
      <c r="H2485" s="211">
        <v>377.8</v>
      </c>
      <c r="I2485" s="211">
        <v>0</v>
      </c>
      <c r="J2485" s="211">
        <v>262.2</v>
      </c>
      <c r="K2485" s="211">
        <f t="shared" si="764"/>
        <v>25258.240000000002</v>
      </c>
      <c r="L2485" s="211">
        <v>0</v>
      </c>
      <c r="M2485" s="211">
        <v>0</v>
      </c>
      <c r="N2485" s="211">
        <v>0</v>
      </c>
      <c r="O2485" s="211">
        <f>IFERROR(
  IF(LOOKUP(2,1/($R$16:$R2485&lt;&gt;""),$R$16:$R2485)="12.2026",
    VLOOKUP(LOOKUP(2,1/($B$16:$B2485&lt;&gt;""),$B$16:$B2485), [1]Лист1!$C$12:$D$1205, 2, 0),
  IF(LOOKUP(2,1/($R$16:$R2485&lt;&gt;""),$R$16:$R2485)="12.2027",
    VLOOKUP(LOOKUP(2,1/($B$16:$B2485&lt;&gt;""),$B$16:$B2485), [1]Лист1!$C$1209:$D$2016, 2, 0),
  IF(LOOKUP(2,1/($R$16:$R2485&lt;&gt;""),$R$16:$R2485)="12.2028",
    VLOOKUP(LOOKUP(2,1/($B$16:$B2485&lt;&gt;""),$B$16:$B2485), [1]Лист1!$C$2020:$D$2907, 2, 0),
  ""))), "")</f>
        <v>25258.240000000002</v>
      </c>
      <c r="P2485" s="211">
        <f t="shared" si="765"/>
        <v>66.856114346214937</v>
      </c>
      <c r="Q2485" s="211">
        <v>9673</v>
      </c>
      <c r="R2485" s="218" t="s">
        <v>565</v>
      </c>
      <c r="S2485" s="38"/>
      <c r="T2485" s="20"/>
    </row>
    <row r="2486" spans="1:21" s="21" customFormat="1" ht="30" customHeight="1" x14ac:dyDescent="0.25">
      <c r="A2486" s="285">
        <f>IF(B2486&lt;&gt;"",MAX(A$1:A2485)+1,"")</f>
        <v>2243</v>
      </c>
      <c r="B2486" s="283" t="s">
        <v>2442</v>
      </c>
      <c r="C2486" s="287">
        <v>1970</v>
      </c>
      <c r="D2486" s="287" t="s">
        <v>1844</v>
      </c>
      <c r="E2486" s="287" t="s">
        <v>16</v>
      </c>
      <c r="F2486" s="288">
        <v>2</v>
      </c>
      <c r="G2486" s="288">
        <v>2</v>
      </c>
      <c r="H2486" s="10">
        <v>575.9</v>
      </c>
      <c r="I2486" s="185">
        <v>0</v>
      </c>
      <c r="J2486" s="185">
        <v>517.9</v>
      </c>
      <c r="K2486" s="282">
        <f t="shared" si="764"/>
        <v>2213090</v>
      </c>
      <c r="L2486" s="282">
        <v>0</v>
      </c>
      <c r="M2486" s="282">
        <v>0</v>
      </c>
      <c r="N2486" s="282">
        <v>0</v>
      </c>
      <c r="O2486" s="282">
        <f>IFERROR(
  IF(LOOKUP(2,1/($R$16:$R2486&lt;&gt;""),$R$16:$R2486)="12.2026",
    VLOOKUP(LOOKUP(2,1/($B$16:$B2486&lt;&gt;""),$B$16:$B2486), [1]Лист1!$C$12:$D$1205, 2, 0),
  IF(LOOKUP(2,1/($R$16:$R2486&lt;&gt;""),$R$16:$R2486)="12.2027",
    VLOOKUP(LOOKUP(2,1/($B$16:$B2486&lt;&gt;""),$B$16:$B2486), [1]Лист1!$C$1209:$D$2016, 2, 0),
  IF(LOOKUP(2,1/($R$16:$R2486&lt;&gt;""),$R$16:$R2486)="12.2028",
    VLOOKUP(LOOKUP(2,1/($B$16:$B2486&lt;&gt;""),$B$16:$B2486), [1]Лист1!$C$2020:$D$2907, 2, 0),
  ""))), "")</f>
        <v>2213090</v>
      </c>
      <c r="P2486" s="282">
        <f t="shared" si="765"/>
        <v>3842.8372981420389</v>
      </c>
      <c r="Q2486" s="289">
        <v>9673</v>
      </c>
      <c r="R2486" s="294" t="s">
        <v>565</v>
      </c>
      <c r="S2486" s="38"/>
      <c r="T2486" s="20"/>
    </row>
    <row r="2487" spans="1:21" s="21" customFormat="1" ht="30" customHeight="1" x14ac:dyDescent="0.25">
      <c r="A2487" s="212">
        <f>IF(B2487&lt;&gt;"",MAX(A$1:A2486)+1,"")</f>
        <v>2244</v>
      </c>
      <c r="B2487" s="223" t="s">
        <v>2443</v>
      </c>
      <c r="C2487" s="210">
        <v>1965</v>
      </c>
      <c r="D2487" s="212" t="s">
        <v>1844</v>
      </c>
      <c r="E2487" s="210" t="s">
        <v>16</v>
      </c>
      <c r="F2487" s="210">
        <v>2</v>
      </c>
      <c r="G2487" s="210">
        <v>2</v>
      </c>
      <c r="H2487" s="237">
        <v>260.39999999999998</v>
      </c>
      <c r="I2487" s="237">
        <v>0</v>
      </c>
      <c r="J2487" s="237">
        <v>260.39999999999998</v>
      </c>
      <c r="K2487" s="211">
        <f t="shared" si="764"/>
        <v>3162000</v>
      </c>
      <c r="L2487" s="211">
        <v>0</v>
      </c>
      <c r="M2487" s="211">
        <v>0</v>
      </c>
      <c r="N2487" s="211">
        <v>0</v>
      </c>
      <c r="O2487" s="211">
        <f>IFERROR(
  IF(LOOKUP(2,1/($R$16:$R2487&lt;&gt;""),$R$16:$R2487)="12.2026",
    VLOOKUP(LOOKUP(2,1/($B$16:$B2487&lt;&gt;""),$B$16:$B2487), [1]Лист1!$C$12:$D$1205, 2, 0),
  IF(LOOKUP(2,1/($R$16:$R2487&lt;&gt;""),$R$16:$R2487)="12.2027",
    VLOOKUP(LOOKUP(2,1/($B$16:$B2487&lt;&gt;""),$B$16:$B2487), [1]Лист1!$C$1209:$D$2016, 2, 0),
  IF(LOOKUP(2,1/($R$16:$R2487&lt;&gt;""),$R$16:$R2487)="12.2028",
    VLOOKUP(LOOKUP(2,1/($B$16:$B2487&lt;&gt;""),$B$16:$B2487), [1]Лист1!$C$2020:$D$2907, 2, 0),
  ""))), "")</f>
        <v>3162000</v>
      </c>
      <c r="P2487" s="211">
        <f t="shared" si="765"/>
        <v>12142.857142857143</v>
      </c>
      <c r="Q2487" s="237">
        <v>9673</v>
      </c>
      <c r="R2487" s="218" t="s">
        <v>565</v>
      </c>
      <c r="S2487" s="38"/>
      <c r="T2487" s="20"/>
    </row>
    <row r="2488" spans="1:21" s="21" customFormat="1" ht="30" customHeight="1" x14ac:dyDescent="0.25">
      <c r="A2488" s="212">
        <f>IF(B2488&lt;&gt;"",MAX(A$1:A2487)+1,"")</f>
        <v>2245</v>
      </c>
      <c r="B2488" s="223" t="s">
        <v>1658</v>
      </c>
      <c r="C2488" s="212">
        <v>1968</v>
      </c>
      <c r="D2488" s="212" t="s">
        <v>1844</v>
      </c>
      <c r="E2488" s="210" t="s">
        <v>1705</v>
      </c>
      <c r="F2488" s="212">
        <v>2</v>
      </c>
      <c r="G2488" s="212">
        <v>2</v>
      </c>
      <c r="H2488" s="211">
        <v>525.9</v>
      </c>
      <c r="I2488" s="211">
        <v>0</v>
      </c>
      <c r="J2488" s="211">
        <v>293.7</v>
      </c>
      <c r="K2488" s="211">
        <f t="shared" si="764"/>
        <v>57846.65</v>
      </c>
      <c r="L2488" s="211">
        <v>0</v>
      </c>
      <c r="M2488" s="211">
        <v>0</v>
      </c>
      <c r="N2488" s="211">
        <v>0</v>
      </c>
      <c r="O2488" s="211">
        <f>IFERROR(
  IF(LOOKUP(2,1/($R$16:$R2488&lt;&gt;""),$R$16:$R2488)="12.2026",
    VLOOKUP(LOOKUP(2,1/($B$16:$B2488&lt;&gt;""),$B$16:$B2488), [1]Лист1!$C$12:$D$1205, 2, 0),
  IF(LOOKUP(2,1/($R$16:$R2488&lt;&gt;""),$R$16:$R2488)="12.2027",
    VLOOKUP(LOOKUP(2,1/($B$16:$B2488&lt;&gt;""),$B$16:$B2488), [1]Лист1!$C$1209:$D$2016, 2, 0),
  IF(LOOKUP(2,1/($R$16:$R2488&lt;&gt;""),$R$16:$R2488)="12.2028",
    VLOOKUP(LOOKUP(2,1/($B$16:$B2488&lt;&gt;""),$B$16:$B2488), [1]Лист1!$C$2020:$D$2907, 2, 0),
  ""))), "")</f>
        <v>57846.65</v>
      </c>
      <c r="P2488" s="211">
        <f t="shared" si="765"/>
        <v>109.99553146986119</v>
      </c>
      <c r="Q2488" s="211">
        <v>9673</v>
      </c>
      <c r="R2488" s="218" t="s">
        <v>564</v>
      </c>
      <c r="S2488" s="38"/>
      <c r="T2488" s="20"/>
    </row>
    <row r="2489" spans="1:21" s="21" customFormat="1" ht="30" customHeight="1" x14ac:dyDescent="0.25">
      <c r="A2489" s="212">
        <f>IF(B2489&lt;&gt;"",MAX(A$1:A2488)+1,"")</f>
        <v>2246</v>
      </c>
      <c r="B2489" s="223" t="s">
        <v>1659</v>
      </c>
      <c r="C2489" s="212">
        <v>1968</v>
      </c>
      <c r="D2489" s="212" t="s">
        <v>1844</v>
      </c>
      <c r="E2489" s="210" t="s">
        <v>1705</v>
      </c>
      <c r="F2489" s="212">
        <v>2</v>
      </c>
      <c r="G2489" s="212">
        <v>2</v>
      </c>
      <c r="H2489" s="211">
        <v>564.20000000000005</v>
      </c>
      <c r="I2489" s="211">
        <v>0</v>
      </c>
      <c r="J2489" s="211">
        <v>278</v>
      </c>
      <c r="K2489" s="211">
        <f t="shared" si="764"/>
        <v>61490.22</v>
      </c>
      <c r="L2489" s="211">
        <v>0</v>
      </c>
      <c r="M2489" s="211">
        <v>0</v>
      </c>
      <c r="N2489" s="211">
        <v>0</v>
      </c>
      <c r="O2489" s="211">
        <f>IFERROR(
  IF(LOOKUP(2,1/($R$16:$R2489&lt;&gt;""),$R$16:$R2489)="12.2026",
    VLOOKUP(LOOKUP(2,1/($B$16:$B2489&lt;&gt;""),$B$16:$B2489), [1]Лист1!$C$12:$D$1205, 2, 0),
  IF(LOOKUP(2,1/($R$16:$R2489&lt;&gt;""),$R$16:$R2489)="12.2027",
    VLOOKUP(LOOKUP(2,1/($B$16:$B2489&lt;&gt;""),$B$16:$B2489), [1]Лист1!$C$1209:$D$2016, 2, 0),
  IF(LOOKUP(2,1/($R$16:$R2489&lt;&gt;""),$R$16:$R2489)="12.2028",
    VLOOKUP(LOOKUP(2,1/($B$16:$B2489&lt;&gt;""),$B$16:$B2489), [1]Лист1!$C$2020:$D$2907, 2, 0),
  ""))), "")</f>
        <v>61490.22</v>
      </c>
      <c r="P2489" s="211">
        <f t="shared" si="765"/>
        <v>108.98656504785536</v>
      </c>
      <c r="Q2489" s="211">
        <v>9673</v>
      </c>
      <c r="R2489" s="218" t="s">
        <v>564</v>
      </c>
      <c r="S2489" s="38"/>
      <c r="T2489" s="20"/>
    </row>
    <row r="2490" spans="1:21" s="21" customFormat="1" ht="30" customHeight="1" x14ac:dyDescent="0.25">
      <c r="A2490" s="212">
        <f>IF(B2490&lt;&gt;"",MAX(A$1:A2489)+1,"")</f>
        <v>2247</v>
      </c>
      <c r="B2490" s="223" t="s">
        <v>399</v>
      </c>
      <c r="C2490" s="212">
        <v>1962</v>
      </c>
      <c r="D2490" s="212" t="s">
        <v>1844</v>
      </c>
      <c r="E2490" s="210" t="s">
        <v>16</v>
      </c>
      <c r="F2490" s="210">
        <v>2</v>
      </c>
      <c r="G2490" s="210">
        <v>2</v>
      </c>
      <c r="H2490" s="211">
        <v>396</v>
      </c>
      <c r="I2490" s="211">
        <v>0</v>
      </c>
      <c r="J2490" s="211">
        <v>365.5</v>
      </c>
      <c r="K2490" s="211">
        <f t="shared" si="764"/>
        <v>4917648</v>
      </c>
      <c r="L2490" s="211">
        <v>0</v>
      </c>
      <c r="M2490" s="211">
        <v>0</v>
      </c>
      <c r="N2490" s="211">
        <v>0</v>
      </c>
      <c r="O2490" s="211">
        <f>IFERROR(
  IF(LOOKUP(2,1/($R$16:$R2490&lt;&gt;""),$R$16:$R2490)="12.2026",
    VLOOKUP(LOOKUP(2,1/($B$16:$B2490&lt;&gt;""),$B$16:$B2490), [1]Лист1!$C$12:$D$1205, 2, 0),
  IF(LOOKUP(2,1/($R$16:$R2490&lt;&gt;""),$R$16:$R2490)="12.2027",
    VLOOKUP(LOOKUP(2,1/($B$16:$B2490&lt;&gt;""),$B$16:$B2490), [1]Лист1!$C$1209:$D$2016, 2, 0),
  IF(LOOKUP(2,1/($R$16:$R2490&lt;&gt;""),$R$16:$R2490)="12.2028",
    VLOOKUP(LOOKUP(2,1/($B$16:$B2490&lt;&gt;""),$B$16:$B2490), [1]Лист1!$C$2020:$D$2907, 2, 0),
  ""))), "")</f>
        <v>4917648</v>
      </c>
      <c r="P2490" s="211">
        <f t="shared" si="765"/>
        <v>12418.30303030303</v>
      </c>
      <c r="Q2490" s="211">
        <v>9673</v>
      </c>
      <c r="R2490" s="218" t="s">
        <v>564</v>
      </c>
      <c r="S2490" s="19"/>
      <c r="T2490" s="20"/>
      <c r="U2490" s="20"/>
    </row>
    <row r="2491" spans="1:21" s="21" customFormat="1" ht="30" customHeight="1" x14ac:dyDescent="0.25">
      <c r="A2491" s="212">
        <f>IF(B2491&lt;&gt;"",MAX(A$1:A2490)+1,"")</f>
        <v>2248</v>
      </c>
      <c r="B2491" s="223" t="s">
        <v>400</v>
      </c>
      <c r="C2491" s="212">
        <v>1963</v>
      </c>
      <c r="D2491" s="212" t="s">
        <v>1844</v>
      </c>
      <c r="E2491" s="210" t="s">
        <v>16</v>
      </c>
      <c r="F2491" s="210">
        <v>2</v>
      </c>
      <c r="G2491" s="210">
        <v>2</v>
      </c>
      <c r="H2491" s="211">
        <v>373</v>
      </c>
      <c r="I2491" s="211">
        <v>0</v>
      </c>
      <c r="J2491" s="211">
        <v>342.5</v>
      </c>
      <c r="K2491" s="211">
        <f t="shared" si="764"/>
        <v>2666459</v>
      </c>
      <c r="L2491" s="211">
        <v>0</v>
      </c>
      <c r="M2491" s="211">
        <v>0</v>
      </c>
      <c r="N2491" s="211">
        <v>0</v>
      </c>
      <c r="O2491" s="211">
        <f>IFERROR(
  IF(LOOKUP(2,1/($R$16:$R2491&lt;&gt;""),$R$16:$R2491)="12.2026",
    VLOOKUP(LOOKUP(2,1/($B$16:$B2491&lt;&gt;""),$B$16:$B2491), [1]Лист1!$C$12:$D$1205, 2, 0),
  IF(LOOKUP(2,1/($R$16:$R2491&lt;&gt;""),$R$16:$R2491)="12.2027",
    VLOOKUP(LOOKUP(2,1/($B$16:$B2491&lt;&gt;""),$B$16:$B2491), [1]Лист1!$C$1209:$D$2016, 2, 0),
  IF(LOOKUP(2,1/($R$16:$R2491&lt;&gt;""),$R$16:$R2491)="12.2028",
    VLOOKUP(LOOKUP(2,1/($B$16:$B2491&lt;&gt;""),$B$16:$B2491), [1]Лист1!$C$2020:$D$2907, 2, 0),
  ""))), "")</f>
        <v>2666459</v>
      </c>
      <c r="P2491" s="211">
        <f t="shared" si="765"/>
        <v>7148.6836461126004</v>
      </c>
      <c r="Q2491" s="211">
        <v>9673</v>
      </c>
      <c r="R2491" s="218" t="s">
        <v>563</v>
      </c>
      <c r="S2491" s="38"/>
      <c r="T2491" s="20"/>
    </row>
    <row r="2492" spans="1:21" s="21" customFormat="1" ht="30" customHeight="1" x14ac:dyDescent="0.25">
      <c r="A2492" s="212">
        <f>IF(B2492&lt;&gt;"",MAX(A$1:A2491)+1,"")</f>
        <v>2249</v>
      </c>
      <c r="B2492" s="223" t="s">
        <v>1684</v>
      </c>
      <c r="C2492" s="212">
        <v>1967</v>
      </c>
      <c r="D2492" s="212" t="s">
        <v>1844</v>
      </c>
      <c r="E2492" s="210" t="s">
        <v>16</v>
      </c>
      <c r="F2492" s="210">
        <v>2</v>
      </c>
      <c r="G2492" s="210">
        <v>2</v>
      </c>
      <c r="H2492" s="211">
        <v>381.1</v>
      </c>
      <c r="I2492" s="211">
        <v>0</v>
      </c>
      <c r="J2492" s="211">
        <v>251.4</v>
      </c>
      <c r="K2492" s="211">
        <f t="shared" si="764"/>
        <v>1890817.3</v>
      </c>
      <c r="L2492" s="211">
        <v>0</v>
      </c>
      <c r="M2492" s="211">
        <v>0</v>
      </c>
      <c r="N2492" s="211">
        <v>0</v>
      </c>
      <c r="O2492" s="211">
        <f>IFERROR(
  IF(LOOKUP(2,1/($R$16:$R2492&lt;&gt;""),$R$16:$R2492)="12.2026",
    VLOOKUP(LOOKUP(2,1/($B$16:$B2492&lt;&gt;""),$B$16:$B2492), [1]Лист1!$C$12:$D$1205, 2, 0),
  IF(LOOKUP(2,1/($R$16:$R2492&lt;&gt;""),$R$16:$R2492)="12.2027",
    VLOOKUP(LOOKUP(2,1/($B$16:$B2492&lt;&gt;""),$B$16:$B2492), [1]Лист1!$C$1209:$D$2016, 2, 0),
  IF(LOOKUP(2,1/($R$16:$R2492&lt;&gt;""),$R$16:$R2492)="12.2028",
    VLOOKUP(LOOKUP(2,1/($B$16:$B2492&lt;&gt;""),$B$16:$B2492), [1]Лист1!$C$2020:$D$2907, 2, 0),
  ""))), "")</f>
        <v>1890817.3</v>
      </c>
      <c r="P2492" s="211">
        <f t="shared" si="765"/>
        <v>4961.4728417738124</v>
      </c>
      <c r="Q2492" s="211">
        <v>9673</v>
      </c>
      <c r="R2492" s="218" t="s">
        <v>563</v>
      </c>
      <c r="S2492" s="38"/>
      <c r="T2492" s="20"/>
    </row>
    <row r="2493" spans="1:21" s="21" customFormat="1" ht="30" customHeight="1" x14ac:dyDescent="0.25">
      <c r="A2493" s="212">
        <f>IF(B2493&lt;&gt;"",MAX(A$1:A2492)+1,"")</f>
        <v>2250</v>
      </c>
      <c r="B2493" s="223" t="s">
        <v>1685</v>
      </c>
      <c r="C2493" s="212">
        <v>1968</v>
      </c>
      <c r="D2493" s="212" t="s">
        <v>1844</v>
      </c>
      <c r="E2493" s="210" t="s">
        <v>16</v>
      </c>
      <c r="F2493" s="210">
        <v>2</v>
      </c>
      <c r="G2493" s="210">
        <v>2</v>
      </c>
      <c r="H2493" s="211">
        <v>422.5</v>
      </c>
      <c r="I2493" s="211">
        <v>0</v>
      </c>
      <c r="J2493" s="211">
        <v>250.4</v>
      </c>
      <c r="K2493" s="211">
        <f t="shared" si="764"/>
        <v>469542.5</v>
      </c>
      <c r="L2493" s="211">
        <v>0</v>
      </c>
      <c r="M2493" s="211">
        <v>0</v>
      </c>
      <c r="N2493" s="211">
        <v>0</v>
      </c>
      <c r="O2493" s="211">
        <f>IFERROR(
  IF(LOOKUP(2,1/($R$16:$R2493&lt;&gt;""),$R$16:$R2493)="12.2026",
    VLOOKUP(LOOKUP(2,1/($B$16:$B2493&lt;&gt;""),$B$16:$B2493), [1]Лист1!$C$12:$D$1205, 2, 0),
  IF(LOOKUP(2,1/($R$16:$R2493&lt;&gt;""),$R$16:$R2493)="12.2027",
    VLOOKUP(LOOKUP(2,1/($B$16:$B2493&lt;&gt;""),$B$16:$B2493), [1]Лист1!$C$1209:$D$2016, 2, 0),
  IF(LOOKUP(2,1/($R$16:$R2493&lt;&gt;""),$R$16:$R2493)="12.2028",
    VLOOKUP(LOOKUP(2,1/($B$16:$B2493&lt;&gt;""),$B$16:$B2493), [1]Лист1!$C$2020:$D$2907, 2, 0),
  ""))), "")</f>
        <v>469542.5</v>
      </c>
      <c r="P2493" s="211">
        <f t="shared" si="765"/>
        <v>1111.3431952662722</v>
      </c>
      <c r="Q2493" s="211">
        <v>9673</v>
      </c>
      <c r="R2493" s="218" t="s">
        <v>563</v>
      </c>
      <c r="S2493" s="19"/>
      <c r="T2493" s="20"/>
      <c r="U2493" s="20"/>
    </row>
    <row r="2494" spans="1:21" s="21" customFormat="1" ht="30" customHeight="1" x14ac:dyDescent="0.25">
      <c r="A2494" s="309">
        <f>IF(B2494&lt;&gt;"",MAX(A$1:A2493)+1,"")</f>
        <v>2251</v>
      </c>
      <c r="B2494" s="317" t="s">
        <v>2444</v>
      </c>
      <c r="C2494" s="309">
        <v>1989</v>
      </c>
      <c r="D2494" s="309" t="s">
        <v>1844</v>
      </c>
      <c r="E2494" s="307" t="s">
        <v>16</v>
      </c>
      <c r="F2494" s="307">
        <v>2</v>
      </c>
      <c r="G2494" s="307">
        <v>2</v>
      </c>
      <c r="H2494" s="311">
        <v>572.79999999999995</v>
      </c>
      <c r="I2494" s="311">
        <v>0</v>
      </c>
      <c r="J2494" s="311">
        <v>402.3</v>
      </c>
      <c r="K2494" s="211">
        <f t="shared" si="762"/>
        <v>3455663.1100000003</v>
      </c>
      <c r="L2494" s="211">
        <v>0</v>
      </c>
      <c r="M2494" s="211">
        <v>0</v>
      </c>
      <c r="N2494" s="211">
        <v>0</v>
      </c>
      <c r="O2494" s="211">
        <f>IFERROR(
  IF(LOOKUP(2,1/($R$16:$R2494&lt;&gt;""),$R$16:$R2494)="12.2026",
    VLOOKUP(LOOKUP(2,1/($B$16:$B2494&lt;&gt;""),$B$16:$B2494), [1]Лист1!$C$12:$D$1205, 2, 0),
  IF(LOOKUP(2,1/($R$16:$R2494&lt;&gt;""),$R$16:$R2494)="12.2027",
    VLOOKUP(LOOKUP(2,1/($B$16:$B2494&lt;&gt;""),$B$16:$B2494), [1]Лист1!$C$1209:$D$2016, 2, 0),
  IF(LOOKUP(2,1/($R$16:$R2494&lt;&gt;""),$R$16:$R2494)="12.2028",
    VLOOKUP(LOOKUP(2,1/($B$16:$B2494&lt;&gt;""),$B$16:$B2494), [1]Лист1!$C$2020:$D$2907, 2, 0),
  ""))), "")</f>
        <v>3455663.1100000003</v>
      </c>
      <c r="P2494" s="211">
        <f t="shared" ref="P2494:P2546" si="766">K2494/H2494</f>
        <v>6032.9314071229064</v>
      </c>
      <c r="Q2494" s="237">
        <v>9673</v>
      </c>
      <c r="R2494" s="218" t="s">
        <v>565</v>
      </c>
      <c r="S2494" s="19"/>
      <c r="T2494" s="20"/>
      <c r="U2494" s="20"/>
    </row>
    <row r="2495" spans="1:21" s="21" customFormat="1" ht="30" customHeight="1" x14ac:dyDescent="0.25">
      <c r="A2495" s="310"/>
      <c r="B2495" s="318"/>
      <c r="C2495" s="310"/>
      <c r="D2495" s="310"/>
      <c r="E2495" s="308"/>
      <c r="F2495" s="308"/>
      <c r="G2495" s="308"/>
      <c r="H2495" s="312"/>
      <c r="I2495" s="312"/>
      <c r="J2495" s="312"/>
      <c r="K2495" s="211">
        <f t="shared" si="762"/>
        <v>2408142</v>
      </c>
      <c r="L2495" s="211">
        <v>0</v>
      </c>
      <c r="M2495" s="211">
        <v>0</v>
      </c>
      <c r="N2495" s="211">
        <v>0</v>
      </c>
      <c r="O2495" s="211">
        <f>IFERROR(
  IF(LOOKUP(2,1/($R$16:$R2495&lt;&gt;""),$R$16:$R2495)="12.2026",
    VLOOKUP(LOOKUP(2,1/($B$16:$B2495&lt;&gt;""),$B$16:$B2495), [1]Лист1!$C$12:$D$1205, 2, 0),
  IF(LOOKUP(2,1/($R$16:$R2495&lt;&gt;""),$R$16:$R2495)="12.2027",
    VLOOKUP(LOOKUP(2,1/($B$16:$B2495&lt;&gt;""),$B$16:$B2495), [1]Лист1!$C$1209:$D$2016, 2, 0),
  IF(LOOKUP(2,1/($R$16:$R2495&lt;&gt;""),$R$16:$R2495)="12.2028",
    VLOOKUP(LOOKUP(2,1/($B$16:$B2495&lt;&gt;""),$B$16:$B2495), [1]Лист1!$C$2020:$D$2907, 2, 0),
  ""))), "")</f>
        <v>2408142</v>
      </c>
      <c r="P2495" s="211">
        <f>K2495/H2494</f>
        <v>4204.1585195530733</v>
      </c>
      <c r="Q2495" s="237">
        <v>9673</v>
      </c>
      <c r="R2495" s="218" t="s">
        <v>563</v>
      </c>
      <c r="S2495" s="19"/>
      <c r="T2495" s="20"/>
      <c r="U2495" s="20"/>
    </row>
    <row r="2496" spans="1:21" s="21" customFormat="1" ht="30" customHeight="1" x14ac:dyDescent="0.25">
      <c r="A2496" s="212">
        <f>IF(B2496&lt;&gt;"",MAX(A$1:A2495)+1,"")</f>
        <v>2252</v>
      </c>
      <c r="B2496" s="223" t="s">
        <v>1686</v>
      </c>
      <c r="C2496" s="212">
        <v>1972</v>
      </c>
      <c r="D2496" s="212" t="s">
        <v>1844</v>
      </c>
      <c r="E2496" s="210" t="s">
        <v>16</v>
      </c>
      <c r="F2496" s="210">
        <v>2</v>
      </c>
      <c r="G2496" s="210">
        <v>2</v>
      </c>
      <c r="H2496" s="211">
        <v>386.6</v>
      </c>
      <c r="I2496" s="211">
        <v>130.19999999999999</v>
      </c>
      <c r="J2496" s="211">
        <v>256.39999999999998</v>
      </c>
      <c r="K2496" s="211">
        <f t="shared" ref="K2496:K2515" si="767">SUM(L2496:O2496)</f>
        <v>6831308.4000000004</v>
      </c>
      <c r="L2496" s="211">
        <v>0</v>
      </c>
      <c r="M2496" s="211">
        <v>0</v>
      </c>
      <c r="N2496" s="211">
        <v>0</v>
      </c>
      <c r="O2496" s="211">
        <f>IFERROR(
  IF(LOOKUP(2,1/($R$16:$R2496&lt;&gt;""),$R$16:$R2496)="12.2026",
    VLOOKUP(LOOKUP(2,1/($B$16:$B2496&lt;&gt;""),$B$16:$B2496), [1]Лист1!$C$12:$D$1205, 2, 0),
  IF(LOOKUP(2,1/($R$16:$R2496&lt;&gt;""),$R$16:$R2496)="12.2027",
    VLOOKUP(LOOKUP(2,1/($B$16:$B2496&lt;&gt;""),$B$16:$B2496), [1]Лист1!$C$1209:$D$2016, 2, 0),
  IF(LOOKUP(2,1/($R$16:$R2496&lt;&gt;""),$R$16:$R2496)="12.2028",
    VLOOKUP(LOOKUP(2,1/($B$16:$B2496&lt;&gt;""),$B$16:$B2496), [1]Лист1!$C$2020:$D$2907, 2, 0),
  ""))), "")</f>
        <v>6831308.4000000004</v>
      </c>
      <c r="P2496" s="211">
        <f t="shared" ref="P2496:P2515" si="768">K2496/H2496</f>
        <v>17670.22348680807</v>
      </c>
      <c r="Q2496" s="211">
        <v>9673</v>
      </c>
      <c r="R2496" s="218" t="s">
        <v>563</v>
      </c>
      <c r="S2496" s="19"/>
      <c r="T2496" s="20"/>
      <c r="U2496" s="20"/>
    </row>
    <row r="2497" spans="1:21" s="21" customFormat="1" ht="30" customHeight="1" x14ac:dyDescent="0.25">
      <c r="A2497" s="212">
        <f>IF(B2497&lt;&gt;"",MAX(A$1:A2496)+1,"")</f>
        <v>2253</v>
      </c>
      <c r="B2497" s="223" t="s">
        <v>1687</v>
      </c>
      <c r="C2497" s="212">
        <v>1971</v>
      </c>
      <c r="D2497" s="212" t="s">
        <v>1844</v>
      </c>
      <c r="E2497" s="210" t="s">
        <v>18</v>
      </c>
      <c r="F2497" s="210">
        <v>2</v>
      </c>
      <c r="G2497" s="210">
        <v>2</v>
      </c>
      <c r="H2497" s="211">
        <v>554.79999999999995</v>
      </c>
      <c r="I2497" s="211">
        <v>174.8</v>
      </c>
      <c r="J2497" s="211">
        <v>380</v>
      </c>
      <c r="K2497" s="211">
        <f t="shared" si="767"/>
        <v>8272011.1999999993</v>
      </c>
      <c r="L2497" s="211">
        <v>0</v>
      </c>
      <c r="M2497" s="211">
        <v>0</v>
      </c>
      <c r="N2497" s="211">
        <v>0</v>
      </c>
      <c r="O2497" s="211">
        <f>IFERROR(
  IF(LOOKUP(2,1/($R$16:$R2497&lt;&gt;""),$R$16:$R2497)="12.2026",
    VLOOKUP(LOOKUP(2,1/($B$16:$B2497&lt;&gt;""),$B$16:$B2497), [1]Лист1!$C$12:$D$1205, 2, 0),
  IF(LOOKUP(2,1/($R$16:$R2497&lt;&gt;""),$R$16:$R2497)="12.2027",
    VLOOKUP(LOOKUP(2,1/($B$16:$B2497&lt;&gt;""),$B$16:$B2497), [1]Лист1!$C$1209:$D$2016, 2, 0),
  IF(LOOKUP(2,1/($R$16:$R2497&lt;&gt;""),$R$16:$R2497)="12.2028",
    VLOOKUP(LOOKUP(2,1/($B$16:$B2497&lt;&gt;""),$B$16:$B2497), [1]Лист1!$C$2020:$D$2907, 2, 0),
  ""))), "")</f>
        <v>8272011.1999999993</v>
      </c>
      <c r="P2497" s="211">
        <f t="shared" si="768"/>
        <v>14909.897620764239</v>
      </c>
      <c r="Q2497" s="211">
        <v>9673</v>
      </c>
      <c r="R2497" s="218" t="s">
        <v>563</v>
      </c>
      <c r="S2497" s="19"/>
      <c r="T2497" s="20"/>
      <c r="U2497" s="20"/>
    </row>
    <row r="2498" spans="1:21" s="21" customFormat="1" ht="30" customHeight="1" x14ac:dyDescent="0.25">
      <c r="A2498" s="212">
        <f>IF(B2498&lt;&gt;"",MAX(A$1:A2497)+1,"")</f>
        <v>2254</v>
      </c>
      <c r="B2498" s="223" t="s">
        <v>1688</v>
      </c>
      <c r="C2498" s="212">
        <v>1971</v>
      </c>
      <c r="D2498" s="212" t="s">
        <v>1844</v>
      </c>
      <c r="E2498" s="212" t="s">
        <v>16</v>
      </c>
      <c r="F2498" s="210">
        <v>2</v>
      </c>
      <c r="G2498" s="210">
        <v>1</v>
      </c>
      <c r="H2498" s="211">
        <v>372.3</v>
      </c>
      <c r="I2498" s="211">
        <v>145.30000000000001</v>
      </c>
      <c r="J2498" s="211">
        <v>227</v>
      </c>
      <c r="K2498" s="211">
        <f t="shared" si="767"/>
        <v>6600328.2000000002</v>
      </c>
      <c r="L2498" s="211">
        <v>0</v>
      </c>
      <c r="M2498" s="211">
        <v>0</v>
      </c>
      <c r="N2498" s="211">
        <v>0</v>
      </c>
      <c r="O2498" s="211">
        <f>IFERROR(
  IF(LOOKUP(2,1/($R$16:$R2498&lt;&gt;""),$R$16:$R2498)="12.2026",
    VLOOKUP(LOOKUP(2,1/($B$16:$B2498&lt;&gt;""),$B$16:$B2498), [1]Лист1!$C$12:$D$1205, 2, 0),
  IF(LOOKUP(2,1/($R$16:$R2498&lt;&gt;""),$R$16:$R2498)="12.2027",
    VLOOKUP(LOOKUP(2,1/($B$16:$B2498&lt;&gt;""),$B$16:$B2498), [1]Лист1!$C$1209:$D$2016, 2, 0),
  IF(LOOKUP(2,1/($R$16:$R2498&lt;&gt;""),$R$16:$R2498)="12.2028",
    VLOOKUP(LOOKUP(2,1/($B$16:$B2498&lt;&gt;""),$B$16:$B2498), [1]Лист1!$C$2020:$D$2907, 2, 0),
  ""))), "")</f>
        <v>6600328.2000000002</v>
      </c>
      <c r="P2498" s="211">
        <f t="shared" si="768"/>
        <v>17728.520547945205</v>
      </c>
      <c r="Q2498" s="211">
        <v>9673</v>
      </c>
      <c r="R2498" s="218" t="s">
        <v>563</v>
      </c>
      <c r="S2498" s="38"/>
      <c r="T2498" s="20"/>
    </row>
    <row r="2499" spans="1:21" s="21" customFormat="1" ht="30" customHeight="1" x14ac:dyDescent="0.25">
      <c r="A2499" s="212">
        <f>IF(B2499&lt;&gt;"",MAX(A$1:A2498)+1,"")</f>
        <v>2255</v>
      </c>
      <c r="B2499" s="223" t="s">
        <v>1689</v>
      </c>
      <c r="C2499" s="212">
        <v>1970</v>
      </c>
      <c r="D2499" s="212" t="s">
        <v>1844</v>
      </c>
      <c r="E2499" s="210" t="s">
        <v>16</v>
      </c>
      <c r="F2499" s="210">
        <v>2</v>
      </c>
      <c r="G2499" s="210">
        <v>2</v>
      </c>
      <c r="H2499" s="211">
        <v>379.3</v>
      </c>
      <c r="I2499" s="211">
        <v>0</v>
      </c>
      <c r="J2499" s="211">
        <v>379</v>
      </c>
      <c r="K2499" s="211">
        <f t="shared" si="767"/>
        <v>5909322.2000000002</v>
      </c>
      <c r="L2499" s="211">
        <v>0</v>
      </c>
      <c r="M2499" s="211">
        <v>0</v>
      </c>
      <c r="N2499" s="211">
        <v>0</v>
      </c>
      <c r="O2499" s="211">
        <f>IFERROR(
  IF(LOOKUP(2,1/($R$16:$R2499&lt;&gt;""),$R$16:$R2499)="12.2026",
    VLOOKUP(LOOKUP(2,1/($B$16:$B2499&lt;&gt;""),$B$16:$B2499), [1]Лист1!$C$12:$D$1205, 2, 0),
  IF(LOOKUP(2,1/($R$16:$R2499&lt;&gt;""),$R$16:$R2499)="12.2027",
    VLOOKUP(LOOKUP(2,1/($B$16:$B2499&lt;&gt;""),$B$16:$B2499), [1]Лист1!$C$1209:$D$2016, 2, 0),
  IF(LOOKUP(2,1/($R$16:$R2499&lt;&gt;""),$R$16:$R2499)="12.2028",
    VLOOKUP(LOOKUP(2,1/($B$16:$B2499&lt;&gt;""),$B$16:$B2499), [1]Лист1!$C$2020:$D$2907, 2, 0),
  ""))), "")</f>
        <v>5909322.2000000002</v>
      </c>
      <c r="P2499" s="211">
        <f t="shared" si="768"/>
        <v>15579.547060374374</v>
      </c>
      <c r="Q2499" s="211">
        <v>9673</v>
      </c>
      <c r="R2499" s="218" t="s">
        <v>563</v>
      </c>
      <c r="S2499" s="38"/>
      <c r="T2499" s="20"/>
    </row>
    <row r="2500" spans="1:21" s="21" customFormat="1" ht="30" customHeight="1" x14ac:dyDescent="0.25">
      <c r="A2500" s="212">
        <f>IF(B2500&lt;&gt;"",MAX(A$1:A2499)+1,"")</f>
        <v>2256</v>
      </c>
      <c r="B2500" s="223" t="s">
        <v>1690</v>
      </c>
      <c r="C2500" s="212">
        <v>1972</v>
      </c>
      <c r="D2500" s="212" t="s">
        <v>1844</v>
      </c>
      <c r="E2500" s="210" t="s">
        <v>16</v>
      </c>
      <c r="F2500" s="210">
        <v>2</v>
      </c>
      <c r="G2500" s="210">
        <v>2</v>
      </c>
      <c r="H2500" s="211">
        <v>371.8</v>
      </c>
      <c r="I2500" s="211">
        <v>0</v>
      </c>
      <c r="J2500" s="211">
        <v>370</v>
      </c>
      <c r="K2500" s="211">
        <f t="shared" si="767"/>
        <v>5092996.4000000004</v>
      </c>
      <c r="L2500" s="211">
        <v>0</v>
      </c>
      <c r="M2500" s="211">
        <v>0</v>
      </c>
      <c r="N2500" s="211">
        <v>0</v>
      </c>
      <c r="O2500" s="211">
        <f>IFERROR(
  IF(LOOKUP(2,1/($R$16:$R2500&lt;&gt;""),$R$16:$R2500)="12.2026",
    VLOOKUP(LOOKUP(2,1/($B$16:$B2500&lt;&gt;""),$B$16:$B2500), [1]Лист1!$C$12:$D$1205, 2, 0),
  IF(LOOKUP(2,1/($R$16:$R2500&lt;&gt;""),$R$16:$R2500)="12.2027",
    VLOOKUP(LOOKUP(2,1/($B$16:$B2500&lt;&gt;""),$B$16:$B2500), [1]Лист1!$C$1209:$D$2016, 2, 0),
  IF(LOOKUP(2,1/($R$16:$R2500&lt;&gt;""),$R$16:$R2500)="12.2028",
    VLOOKUP(LOOKUP(2,1/($B$16:$B2500&lt;&gt;""),$B$16:$B2500), [1]Лист1!$C$2020:$D$2907, 2, 0),
  ""))), "")</f>
        <v>5092996.4000000004</v>
      </c>
      <c r="P2500" s="211">
        <f t="shared" si="768"/>
        <v>13698.215169445939</v>
      </c>
      <c r="Q2500" s="211">
        <v>9673</v>
      </c>
      <c r="R2500" s="218" t="s">
        <v>563</v>
      </c>
      <c r="S2500" s="19"/>
      <c r="T2500" s="20"/>
      <c r="U2500" s="20"/>
    </row>
    <row r="2501" spans="1:21" s="21" customFormat="1" ht="30" customHeight="1" x14ac:dyDescent="0.25">
      <c r="A2501" s="212">
        <f>IF(B2501&lt;&gt;"",MAX(A$1:A2500)+1,"")</f>
        <v>2257</v>
      </c>
      <c r="B2501" s="223" t="s">
        <v>1691</v>
      </c>
      <c r="C2501" s="212">
        <v>1972</v>
      </c>
      <c r="D2501" s="212" t="s">
        <v>1844</v>
      </c>
      <c r="E2501" s="210" t="s">
        <v>16</v>
      </c>
      <c r="F2501" s="210">
        <v>2</v>
      </c>
      <c r="G2501" s="210">
        <v>2</v>
      </c>
      <c r="H2501" s="211">
        <v>370.3</v>
      </c>
      <c r="I2501" s="211">
        <v>0</v>
      </c>
      <c r="J2501" s="211">
        <v>360</v>
      </c>
      <c r="K2501" s="211">
        <f t="shared" si="767"/>
        <v>5078565.9000000004</v>
      </c>
      <c r="L2501" s="211">
        <v>0</v>
      </c>
      <c r="M2501" s="211">
        <v>0</v>
      </c>
      <c r="N2501" s="211">
        <v>0</v>
      </c>
      <c r="O2501" s="211">
        <f>IFERROR(
  IF(LOOKUP(2,1/($R$16:$R2501&lt;&gt;""),$R$16:$R2501)="12.2026",
    VLOOKUP(LOOKUP(2,1/($B$16:$B2501&lt;&gt;""),$B$16:$B2501), [1]Лист1!$C$12:$D$1205, 2, 0),
  IF(LOOKUP(2,1/($R$16:$R2501&lt;&gt;""),$R$16:$R2501)="12.2027",
    VLOOKUP(LOOKUP(2,1/($B$16:$B2501&lt;&gt;""),$B$16:$B2501), [1]Лист1!$C$1209:$D$2016, 2, 0),
  IF(LOOKUP(2,1/($R$16:$R2501&lt;&gt;""),$R$16:$R2501)="12.2028",
    VLOOKUP(LOOKUP(2,1/($B$16:$B2501&lt;&gt;""),$B$16:$B2501), [1]Лист1!$C$2020:$D$2907, 2, 0),
  ""))), "")</f>
        <v>5078565.9000000004</v>
      </c>
      <c r="P2501" s="211">
        <f t="shared" si="768"/>
        <v>13714.733729408588</v>
      </c>
      <c r="Q2501" s="211">
        <v>9673</v>
      </c>
      <c r="R2501" s="218" t="s">
        <v>563</v>
      </c>
      <c r="S2501" s="19"/>
      <c r="T2501" s="20"/>
      <c r="U2501" s="20"/>
    </row>
    <row r="2502" spans="1:21" s="21" customFormat="1" ht="30" customHeight="1" x14ac:dyDescent="0.25">
      <c r="A2502" s="212">
        <f>IF(B2502&lt;&gt;"",MAX(A$1:A2501)+1,"")</f>
        <v>2258</v>
      </c>
      <c r="B2502" s="223" t="s">
        <v>1692</v>
      </c>
      <c r="C2502" s="212">
        <v>1972</v>
      </c>
      <c r="D2502" s="212" t="s">
        <v>1844</v>
      </c>
      <c r="E2502" s="210" t="s">
        <v>16</v>
      </c>
      <c r="F2502" s="210">
        <v>2</v>
      </c>
      <c r="G2502" s="210">
        <v>2</v>
      </c>
      <c r="H2502" s="211">
        <v>374.3</v>
      </c>
      <c r="I2502" s="211">
        <v>0</v>
      </c>
      <c r="J2502" s="211">
        <v>370</v>
      </c>
      <c r="K2502" s="211">
        <f t="shared" si="767"/>
        <v>5132381.9000000004</v>
      </c>
      <c r="L2502" s="211">
        <v>0</v>
      </c>
      <c r="M2502" s="211">
        <v>0</v>
      </c>
      <c r="N2502" s="211">
        <v>0</v>
      </c>
      <c r="O2502" s="211">
        <f>IFERROR(
  IF(LOOKUP(2,1/($R$16:$R2502&lt;&gt;""),$R$16:$R2502)="12.2026",
    VLOOKUP(LOOKUP(2,1/($B$16:$B2502&lt;&gt;""),$B$16:$B2502), [1]Лист1!$C$12:$D$1205, 2, 0),
  IF(LOOKUP(2,1/($R$16:$R2502&lt;&gt;""),$R$16:$R2502)="12.2027",
    VLOOKUP(LOOKUP(2,1/($B$16:$B2502&lt;&gt;""),$B$16:$B2502), [1]Лист1!$C$1209:$D$2016, 2, 0),
  IF(LOOKUP(2,1/($R$16:$R2502&lt;&gt;""),$R$16:$R2502)="12.2028",
    VLOOKUP(LOOKUP(2,1/($B$16:$B2502&lt;&gt;""),$B$16:$B2502), [1]Лист1!$C$2020:$D$2907, 2, 0),
  ""))), "")</f>
        <v>5132381.9000000004</v>
      </c>
      <c r="P2502" s="211">
        <f t="shared" si="768"/>
        <v>13711.947368421053</v>
      </c>
      <c r="Q2502" s="211">
        <v>9673</v>
      </c>
      <c r="R2502" s="218" t="s">
        <v>563</v>
      </c>
      <c r="S2502" s="19"/>
      <c r="T2502" s="20"/>
      <c r="U2502" s="20"/>
    </row>
    <row r="2503" spans="1:21" s="21" customFormat="1" ht="30" customHeight="1" x14ac:dyDescent="0.25">
      <c r="A2503" s="212">
        <f>IF(B2503&lt;&gt;"",MAX(A$1:A2502)+1,"")</f>
        <v>2259</v>
      </c>
      <c r="B2503" s="223" t="s">
        <v>401</v>
      </c>
      <c r="C2503" s="212">
        <v>1965</v>
      </c>
      <c r="D2503" s="212">
        <v>2008</v>
      </c>
      <c r="E2503" s="210" t="s">
        <v>1705</v>
      </c>
      <c r="F2503" s="210">
        <v>2</v>
      </c>
      <c r="G2503" s="210">
        <v>2</v>
      </c>
      <c r="H2503" s="211">
        <v>398</v>
      </c>
      <c r="I2503" s="211">
        <v>93.2</v>
      </c>
      <c r="J2503" s="211">
        <v>304.8</v>
      </c>
      <c r="K2503" s="211">
        <f t="shared" si="767"/>
        <v>3782000</v>
      </c>
      <c r="L2503" s="211">
        <v>0</v>
      </c>
      <c r="M2503" s="211">
        <v>0</v>
      </c>
      <c r="N2503" s="211">
        <v>0</v>
      </c>
      <c r="O2503" s="211">
        <f>IFERROR(
  IF(LOOKUP(2,1/($R$16:$R2503&lt;&gt;""),$R$16:$R2503)="12.2026",
    VLOOKUP(LOOKUP(2,1/($B$16:$B2503&lt;&gt;""),$B$16:$B2503), [1]Лист1!$C$12:$D$1205, 2, 0),
  IF(LOOKUP(2,1/($R$16:$R2503&lt;&gt;""),$R$16:$R2503)="12.2027",
    VLOOKUP(LOOKUP(2,1/($B$16:$B2503&lt;&gt;""),$B$16:$B2503), [1]Лист1!$C$1209:$D$2016, 2, 0),
  IF(LOOKUP(2,1/($R$16:$R2503&lt;&gt;""),$R$16:$R2503)="12.2028",
    VLOOKUP(LOOKUP(2,1/($B$16:$B2503&lt;&gt;""),$B$16:$B2503), [1]Лист1!$C$2020:$D$2907, 2, 0),
  ""))), "")</f>
        <v>3782000</v>
      </c>
      <c r="P2503" s="211">
        <f t="shared" si="768"/>
        <v>9502.5125628140704</v>
      </c>
      <c r="Q2503" s="211">
        <v>9673</v>
      </c>
      <c r="R2503" s="218" t="s">
        <v>564</v>
      </c>
      <c r="S2503" s="38"/>
      <c r="T2503" s="20"/>
    </row>
    <row r="2504" spans="1:21" s="21" customFormat="1" ht="30" customHeight="1" x14ac:dyDescent="0.25">
      <c r="A2504" s="212">
        <f>IF(B2504&lt;&gt;"",MAX(A$1:A2503)+1,"")</f>
        <v>2260</v>
      </c>
      <c r="B2504" s="223" t="s">
        <v>402</v>
      </c>
      <c r="C2504" s="212">
        <v>1965</v>
      </c>
      <c r="D2504" s="212">
        <v>2008</v>
      </c>
      <c r="E2504" s="210" t="s">
        <v>1705</v>
      </c>
      <c r="F2504" s="210">
        <v>2</v>
      </c>
      <c r="G2504" s="210">
        <v>2</v>
      </c>
      <c r="H2504" s="211">
        <v>372</v>
      </c>
      <c r="I2504" s="211">
        <v>124.9</v>
      </c>
      <c r="J2504" s="211">
        <v>247.1</v>
      </c>
      <c r="K2504" s="211">
        <f t="shared" si="767"/>
        <v>3696750</v>
      </c>
      <c r="L2504" s="211">
        <v>0</v>
      </c>
      <c r="M2504" s="211">
        <v>0</v>
      </c>
      <c r="N2504" s="211">
        <v>0</v>
      </c>
      <c r="O2504" s="211">
        <f>IFERROR(
  IF(LOOKUP(2,1/($R$16:$R2504&lt;&gt;""),$R$16:$R2504)="12.2026",
    VLOOKUP(LOOKUP(2,1/($B$16:$B2504&lt;&gt;""),$B$16:$B2504), [1]Лист1!$C$12:$D$1205, 2, 0),
  IF(LOOKUP(2,1/($R$16:$R2504&lt;&gt;""),$R$16:$R2504)="12.2027",
    VLOOKUP(LOOKUP(2,1/($B$16:$B2504&lt;&gt;""),$B$16:$B2504), [1]Лист1!$C$1209:$D$2016, 2, 0),
  IF(LOOKUP(2,1/($R$16:$R2504&lt;&gt;""),$R$16:$R2504)="12.2028",
    VLOOKUP(LOOKUP(2,1/($B$16:$B2504&lt;&gt;""),$B$16:$B2504), [1]Лист1!$C$2020:$D$2907, 2, 0),
  ""))), "")</f>
        <v>3696750</v>
      </c>
      <c r="P2504" s="211">
        <f t="shared" si="768"/>
        <v>9937.5</v>
      </c>
      <c r="Q2504" s="211">
        <v>9673</v>
      </c>
      <c r="R2504" s="218" t="s">
        <v>564</v>
      </c>
      <c r="S2504" s="19"/>
      <c r="T2504" s="20"/>
      <c r="U2504" s="20"/>
    </row>
    <row r="2505" spans="1:21" s="21" customFormat="1" ht="30" customHeight="1" x14ac:dyDescent="0.25">
      <c r="A2505" s="212">
        <f>IF(B2505&lt;&gt;"",MAX(A$1:A2504)+1,"")</f>
        <v>2261</v>
      </c>
      <c r="B2505" s="223" t="s">
        <v>403</v>
      </c>
      <c r="C2505" s="212">
        <v>1965</v>
      </c>
      <c r="D2505" s="212">
        <v>2008</v>
      </c>
      <c r="E2505" s="210" t="s">
        <v>1705</v>
      </c>
      <c r="F2505" s="210">
        <v>2</v>
      </c>
      <c r="G2505" s="210">
        <v>2</v>
      </c>
      <c r="H2505" s="211">
        <v>373.2</v>
      </c>
      <c r="I2505" s="211">
        <v>121.7</v>
      </c>
      <c r="J2505" s="211">
        <v>251.3</v>
      </c>
      <c r="K2505" s="211">
        <f t="shared" si="767"/>
        <v>43319.95</v>
      </c>
      <c r="L2505" s="211">
        <v>0</v>
      </c>
      <c r="M2505" s="211">
        <v>0</v>
      </c>
      <c r="N2505" s="211">
        <v>0</v>
      </c>
      <c r="O2505" s="211">
        <f>IFERROR(
  IF(LOOKUP(2,1/($R$16:$R2505&lt;&gt;""),$R$16:$R2505)="12.2026",
    VLOOKUP(LOOKUP(2,1/($B$16:$B2505&lt;&gt;""),$B$16:$B2505), [1]Лист1!$C$12:$D$1205, 2, 0),
  IF(LOOKUP(2,1/($R$16:$R2505&lt;&gt;""),$R$16:$R2505)="12.2027",
    VLOOKUP(LOOKUP(2,1/($B$16:$B2505&lt;&gt;""),$B$16:$B2505), [1]Лист1!$C$1209:$D$2016, 2, 0),
  IF(LOOKUP(2,1/($R$16:$R2505&lt;&gt;""),$R$16:$R2505)="12.2028",
    VLOOKUP(LOOKUP(2,1/($B$16:$B2505&lt;&gt;""),$B$16:$B2505), [1]Лист1!$C$2020:$D$2907, 2, 0),
  ""))), "")</f>
        <v>43319.95</v>
      </c>
      <c r="P2505" s="211">
        <f t="shared" si="768"/>
        <v>116.07703644158627</v>
      </c>
      <c r="Q2505" s="211">
        <v>9673</v>
      </c>
      <c r="R2505" s="218" t="s">
        <v>564</v>
      </c>
      <c r="S2505" s="19"/>
      <c r="T2505" s="20"/>
      <c r="U2505" s="20"/>
    </row>
    <row r="2506" spans="1:21" s="21" customFormat="1" ht="30" customHeight="1" x14ac:dyDescent="0.25">
      <c r="A2506" s="212">
        <f>IF(B2506&lt;&gt;"",MAX(A$1:A2505)+1,"")</f>
        <v>2262</v>
      </c>
      <c r="B2506" s="223" t="s">
        <v>404</v>
      </c>
      <c r="C2506" s="212">
        <v>1965</v>
      </c>
      <c r="D2506" s="212">
        <v>2008</v>
      </c>
      <c r="E2506" s="212" t="s">
        <v>1705</v>
      </c>
      <c r="F2506" s="210">
        <v>2</v>
      </c>
      <c r="G2506" s="210">
        <v>2</v>
      </c>
      <c r="H2506" s="211">
        <v>383.5</v>
      </c>
      <c r="I2506" s="211">
        <v>125.2</v>
      </c>
      <c r="J2506" s="211">
        <v>258.3</v>
      </c>
      <c r="K2506" s="211">
        <f t="shared" si="767"/>
        <v>5011522</v>
      </c>
      <c r="L2506" s="211">
        <v>0</v>
      </c>
      <c r="M2506" s="211">
        <v>0</v>
      </c>
      <c r="N2506" s="211">
        <v>0</v>
      </c>
      <c r="O2506" s="211">
        <f>IFERROR(
  IF(LOOKUP(2,1/($R$16:$R2506&lt;&gt;""),$R$16:$R2506)="12.2026",
    VLOOKUP(LOOKUP(2,1/($B$16:$B2506&lt;&gt;""),$B$16:$B2506), [1]Лист1!$C$12:$D$1205, 2, 0),
  IF(LOOKUP(2,1/($R$16:$R2506&lt;&gt;""),$R$16:$R2506)="12.2027",
    VLOOKUP(LOOKUP(2,1/($B$16:$B2506&lt;&gt;""),$B$16:$B2506), [1]Лист1!$C$1209:$D$2016, 2, 0),
  IF(LOOKUP(2,1/($R$16:$R2506&lt;&gt;""),$R$16:$R2506)="12.2028",
    VLOOKUP(LOOKUP(2,1/($B$16:$B2506&lt;&gt;""),$B$16:$B2506), [1]Лист1!$C$2020:$D$2907, 2, 0),
  ""))), "")</f>
        <v>5011522</v>
      </c>
      <c r="P2506" s="211">
        <f t="shared" si="768"/>
        <v>13067.853976531942</v>
      </c>
      <c r="Q2506" s="211">
        <v>9673</v>
      </c>
      <c r="R2506" s="218" t="s">
        <v>565</v>
      </c>
      <c r="S2506" s="38"/>
      <c r="T2506" s="20"/>
    </row>
    <row r="2507" spans="1:21" s="21" customFormat="1" ht="30" customHeight="1" x14ac:dyDescent="0.25">
      <c r="A2507" s="212">
        <f>IF(B2507&lt;&gt;"",MAX(A$1:A2506)+1,"")</f>
        <v>2263</v>
      </c>
      <c r="B2507" s="223" t="s">
        <v>398</v>
      </c>
      <c r="C2507" s="212">
        <v>1994</v>
      </c>
      <c r="D2507" s="212" t="s">
        <v>1844</v>
      </c>
      <c r="E2507" s="212" t="s">
        <v>16</v>
      </c>
      <c r="F2507" s="212">
        <v>2</v>
      </c>
      <c r="G2507" s="212">
        <v>2</v>
      </c>
      <c r="H2507" s="211">
        <v>406.2</v>
      </c>
      <c r="I2507" s="211">
        <v>0</v>
      </c>
      <c r="J2507" s="211">
        <v>406.2</v>
      </c>
      <c r="K2507" s="211">
        <f t="shared" si="767"/>
        <v>2792375.8</v>
      </c>
      <c r="L2507" s="211">
        <v>0</v>
      </c>
      <c r="M2507" s="211">
        <v>0</v>
      </c>
      <c r="N2507" s="211">
        <v>0</v>
      </c>
      <c r="O2507" s="211">
        <f>IFERROR(
  IF(LOOKUP(2,1/($R$16:$R2507&lt;&gt;""),$R$16:$R2507)="12.2026",
    VLOOKUP(LOOKUP(2,1/($B$16:$B2507&lt;&gt;""),$B$16:$B2507), [1]Лист1!$C$12:$D$1205, 2, 0),
  IF(LOOKUP(2,1/($R$16:$R2507&lt;&gt;""),$R$16:$R2507)="12.2027",
    VLOOKUP(LOOKUP(2,1/($B$16:$B2507&lt;&gt;""),$B$16:$B2507), [1]Лист1!$C$1209:$D$2016, 2, 0),
  IF(LOOKUP(2,1/($R$16:$R2507&lt;&gt;""),$R$16:$R2507)="12.2028",
    VLOOKUP(LOOKUP(2,1/($B$16:$B2507&lt;&gt;""),$B$16:$B2507), [1]Лист1!$C$2020:$D$2907, 2, 0),
  ""))), "")</f>
        <v>2792375.8</v>
      </c>
      <c r="P2507" s="211">
        <f t="shared" si="768"/>
        <v>6874.3865091088128</v>
      </c>
      <c r="Q2507" s="211">
        <v>9673</v>
      </c>
      <c r="R2507" s="218" t="s">
        <v>564</v>
      </c>
      <c r="S2507" s="19"/>
      <c r="T2507" s="20"/>
      <c r="U2507" s="20"/>
    </row>
    <row r="2508" spans="1:21" s="21" customFormat="1" ht="30" customHeight="1" x14ac:dyDescent="0.25">
      <c r="A2508" s="212">
        <f>IF(B2508&lt;&gt;"",MAX(A$1:A2507)+1,"")</f>
        <v>2264</v>
      </c>
      <c r="B2508" s="223" t="s">
        <v>1660</v>
      </c>
      <c r="C2508" s="212">
        <v>1968</v>
      </c>
      <c r="D2508" s="212" t="s">
        <v>1844</v>
      </c>
      <c r="E2508" s="210" t="s">
        <v>16</v>
      </c>
      <c r="F2508" s="210">
        <v>5</v>
      </c>
      <c r="G2508" s="210">
        <v>4</v>
      </c>
      <c r="H2508" s="211">
        <v>3154.6</v>
      </c>
      <c r="I2508" s="211">
        <v>0</v>
      </c>
      <c r="J2508" s="211">
        <v>3150.25</v>
      </c>
      <c r="K2508" s="211">
        <f t="shared" si="767"/>
        <v>82419.02</v>
      </c>
      <c r="L2508" s="211">
        <v>0</v>
      </c>
      <c r="M2508" s="211">
        <v>0</v>
      </c>
      <c r="N2508" s="211">
        <v>0</v>
      </c>
      <c r="O2508" s="211">
        <f>IFERROR(
  IF(LOOKUP(2,1/($R$16:$R2508&lt;&gt;""),$R$16:$R2508)="12.2026",
    VLOOKUP(LOOKUP(2,1/($B$16:$B2508&lt;&gt;""),$B$16:$B2508), [1]Лист1!$C$12:$D$1205, 2, 0),
  IF(LOOKUP(2,1/($R$16:$R2508&lt;&gt;""),$R$16:$R2508)="12.2027",
    VLOOKUP(LOOKUP(2,1/($B$16:$B2508&lt;&gt;""),$B$16:$B2508), [1]Лист1!$C$1209:$D$2016, 2, 0),
  IF(LOOKUP(2,1/($R$16:$R2508&lt;&gt;""),$R$16:$R2508)="12.2028",
    VLOOKUP(LOOKUP(2,1/($B$16:$B2508&lt;&gt;""),$B$16:$B2508), [1]Лист1!$C$2020:$D$2907, 2, 0),
  ""))), "")</f>
        <v>82419.02</v>
      </c>
      <c r="P2508" s="211">
        <f t="shared" si="768"/>
        <v>26.126615101756169</v>
      </c>
      <c r="Q2508" s="211">
        <v>9673</v>
      </c>
      <c r="R2508" s="218" t="s">
        <v>564</v>
      </c>
      <c r="S2508" s="38"/>
      <c r="T2508" s="20"/>
    </row>
    <row r="2509" spans="1:21" s="21" customFormat="1" ht="30" customHeight="1" x14ac:dyDescent="0.25">
      <c r="A2509" s="212">
        <f>IF(B2509&lt;&gt;"",MAX(A$1:A2508)+1,"")</f>
        <v>2265</v>
      </c>
      <c r="B2509" s="223" t="s">
        <v>2564</v>
      </c>
      <c r="C2509" s="210">
        <v>1963</v>
      </c>
      <c r="D2509" s="212" t="s">
        <v>1844</v>
      </c>
      <c r="E2509" s="210" t="s">
        <v>16</v>
      </c>
      <c r="F2509" s="210">
        <v>2</v>
      </c>
      <c r="G2509" s="210">
        <v>2</v>
      </c>
      <c r="H2509" s="237">
        <v>656.25</v>
      </c>
      <c r="I2509" s="237">
        <v>287.60000000000002</v>
      </c>
      <c r="J2509" s="237">
        <v>368.65</v>
      </c>
      <c r="K2509" s="211">
        <f t="shared" si="767"/>
        <v>7865481.75</v>
      </c>
      <c r="L2509" s="211">
        <v>0</v>
      </c>
      <c r="M2509" s="211">
        <v>0</v>
      </c>
      <c r="N2509" s="211">
        <v>0</v>
      </c>
      <c r="O2509" s="211">
        <f>IFERROR(
  IF(LOOKUP(2,1/($R$16:$R2509&lt;&gt;""),$R$16:$R2509)="12.2026",
    VLOOKUP(LOOKUP(2,1/($B$16:$B2509&lt;&gt;""),$B$16:$B2509), [1]Лист1!$C$12:$D$1205, 2, 0),
  IF(LOOKUP(2,1/($R$16:$R2509&lt;&gt;""),$R$16:$R2509)="12.2027",
    VLOOKUP(LOOKUP(2,1/($B$16:$B2509&lt;&gt;""),$B$16:$B2509), [1]Лист1!$C$1209:$D$2016, 2, 0),
  IF(LOOKUP(2,1/($R$16:$R2509&lt;&gt;""),$R$16:$R2509)="12.2028",
    VLOOKUP(LOOKUP(2,1/($B$16:$B2509&lt;&gt;""),$B$16:$B2509), [1]Лист1!$C$2020:$D$2907, 2, 0),
  ""))), "")</f>
        <v>7865481.75</v>
      </c>
      <c r="P2509" s="211">
        <f t="shared" si="768"/>
        <v>11985.495999999999</v>
      </c>
      <c r="Q2509" s="211">
        <v>9673</v>
      </c>
      <c r="R2509" s="218" t="s">
        <v>563</v>
      </c>
      <c r="S2509" s="38"/>
      <c r="T2509" s="20"/>
    </row>
    <row r="2510" spans="1:21" s="21" customFormat="1" ht="30" customHeight="1" x14ac:dyDescent="0.25">
      <c r="A2510" s="212">
        <f>IF(B2510&lt;&gt;"",MAX(A$1:A2509)+1,"")</f>
        <v>2266</v>
      </c>
      <c r="B2510" s="223" t="s">
        <v>2565</v>
      </c>
      <c r="C2510" s="210">
        <v>1962</v>
      </c>
      <c r="D2510" s="212" t="s">
        <v>1844</v>
      </c>
      <c r="E2510" s="210" t="s">
        <v>16</v>
      </c>
      <c r="F2510" s="210">
        <v>2</v>
      </c>
      <c r="G2510" s="210">
        <v>2</v>
      </c>
      <c r="H2510" s="237">
        <v>648.70000000000005</v>
      </c>
      <c r="I2510" s="237">
        <v>287.60000000000002</v>
      </c>
      <c r="J2510" s="237">
        <v>361.1</v>
      </c>
      <c r="K2510" s="211">
        <f t="shared" si="767"/>
        <v>7888564.5</v>
      </c>
      <c r="L2510" s="211">
        <v>0</v>
      </c>
      <c r="M2510" s="211">
        <v>0</v>
      </c>
      <c r="N2510" s="211">
        <v>0</v>
      </c>
      <c r="O2510" s="211">
        <f>IFERROR(
  IF(LOOKUP(2,1/($R$16:$R2510&lt;&gt;""),$R$16:$R2510)="12.2026",
    VLOOKUP(LOOKUP(2,1/($B$16:$B2510&lt;&gt;""),$B$16:$B2510), [1]Лист1!$C$12:$D$1205, 2, 0),
  IF(LOOKUP(2,1/($R$16:$R2510&lt;&gt;""),$R$16:$R2510)="12.2027",
    VLOOKUP(LOOKUP(2,1/($B$16:$B2510&lt;&gt;""),$B$16:$B2510), [1]Лист1!$C$1209:$D$2016, 2, 0),
  IF(LOOKUP(2,1/($R$16:$R2510&lt;&gt;""),$R$16:$R2510)="12.2028",
    VLOOKUP(LOOKUP(2,1/($B$16:$B2510&lt;&gt;""),$B$16:$B2510), [1]Лист1!$C$2020:$D$2907, 2, 0),
  ""))), "")</f>
        <v>7888564.5</v>
      </c>
      <c r="P2510" s="211">
        <f t="shared" si="768"/>
        <v>12160.574225373824</v>
      </c>
      <c r="Q2510" s="211">
        <v>9673</v>
      </c>
      <c r="R2510" s="218" t="s">
        <v>563</v>
      </c>
      <c r="S2510" s="38"/>
      <c r="T2510" s="20"/>
    </row>
    <row r="2511" spans="1:21" s="21" customFormat="1" ht="30" customHeight="1" x14ac:dyDescent="0.25">
      <c r="A2511" s="212">
        <f>IF(B2511&lt;&gt;"",MAX(A$1:A2510)+1,"")</f>
        <v>2267</v>
      </c>
      <c r="B2511" s="223" t="s">
        <v>2566</v>
      </c>
      <c r="C2511" s="210">
        <v>1962</v>
      </c>
      <c r="D2511" s="212" t="s">
        <v>1844</v>
      </c>
      <c r="E2511" s="210" t="s">
        <v>16</v>
      </c>
      <c r="F2511" s="210">
        <v>2</v>
      </c>
      <c r="G2511" s="210">
        <v>2</v>
      </c>
      <c r="H2511" s="237">
        <v>656.2</v>
      </c>
      <c r="I2511" s="237">
        <v>289.3</v>
      </c>
      <c r="J2511" s="237">
        <v>366.9</v>
      </c>
      <c r="K2511" s="211">
        <f t="shared" si="767"/>
        <v>7989045</v>
      </c>
      <c r="L2511" s="211">
        <v>0</v>
      </c>
      <c r="M2511" s="211">
        <v>0</v>
      </c>
      <c r="N2511" s="211">
        <v>0</v>
      </c>
      <c r="O2511" s="211">
        <f>IFERROR(
  IF(LOOKUP(2,1/($R$16:$R2511&lt;&gt;""),$R$16:$R2511)="12.2026",
    VLOOKUP(LOOKUP(2,1/($B$16:$B2511&lt;&gt;""),$B$16:$B2511), [1]Лист1!$C$12:$D$1205, 2, 0),
  IF(LOOKUP(2,1/($R$16:$R2511&lt;&gt;""),$R$16:$R2511)="12.2027",
    VLOOKUP(LOOKUP(2,1/($B$16:$B2511&lt;&gt;""),$B$16:$B2511), [1]Лист1!$C$1209:$D$2016, 2, 0),
  IF(LOOKUP(2,1/($R$16:$R2511&lt;&gt;""),$R$16:$R2511)="12.2028",
    VLOOKUP(LOOKUP(2,1/($B$16:$B2511&lt;&gt;""),$B$16:$B2511), [1]Лист1!$C$2020:$D$2907, 2, 0),
  ""))), "")</f>
        <v>7989045</v>
      </c>
      <c r="P2511" s="211">
        <f t="shared" si="768"/>
        <v>12174.710454129838</v>
      </c>
      <c r="Q2511" s="211">
        <v>9673</v>
      </c>
      <c r="R2511" s="218" t="s">
        <v>563</v>
      </c>
      <c r="S2511" s="38"/>
      <c r="T2511" s="20"/>
    </row>
    <row r="2512" spans="1:21" s="21" customFormat="1" ht="30" customHeight="1" x14ac:dyDescent="0.25">
      <c r="A2512" s="212">
        <f>IF(B2512&lt;&gt;"",MAX(A$1:A2511)+1,"")</f>
        <v>2268</v>
      </c>
      <c r="B2512" s="223" t="s">
        <v>1694</v>
      </c>
      <c r="C2512" s="212">
        <v>1970</v>
      </c>
      <c r="D2512" s="212" t="s">
        <v>1844</v>
      </c>
      <c r="E2512" s="212" t="s">
        <v>16</v>
      </c>
      <c r="F2512" s="212">
        <v>2</v>
      </c>
      <c r="G2512" s="212">
        <v>2</v>
      </c>
      <c r="H2512" s="211">
        <v>889.3</v>
      </c>
      <c r="I2512" s="211">
        <v>356.9</v>
      </c>
      <c r="J2512" s="211">
        <v>532.4</v>
      </c>
      <c r="K2512" s="211">
        <f t="shared" si="767"/>
        <v>9792642.9000000004</v>
      </c>
      <c r="L2512" s="211">
        <v>0</v>
      </c>
      <c r="M2512" s="211">
        <v>0</v>
      </c>
      <c r="N2512" s="211">
        <v>0</v>
      </c>
      <c r="O2512" s="211">
        <f>IFERROR(
  IF(LOOKUP(2,1/($R$16:$R2512&lt;&gt;""),$R$16:$R2512)="12.2026",
    VLOOKUP(LOOKUP(2,1/($B$16:$B2512&lt;&gt;""),$B$16:$B2512), [1]Лист1!$C$12:$D$1205, 2, 0),
  IF(LOOKUP(2,1/($R$16:$R2512&lt;&gt;""),$R$16:$R2512)="12.2027",
    VLOOKUP(LOOKUP(2,1/($B$16:$B2512&lt;&gt;""),$B$16:$B2512), [1]Лист1!$C$1209:$D$2016, 2, 0),
  IF(LOOKUP(2,1/($R$16:$R2512&lt;&gt;""),$R$16:$R2512)="12.2028",
    VLOOKUP(LOOKUP(2,1/($B$16:$B2512&lt;&gt;""),$B$16:$B2512), [1]Лист1!$C$2020:$D$2907, 2, 0),
  ""))), "")</f>
        <v>9792642.9000000004</v>
      </c>
      <c r="P2512" s="211">
        <f t="shared" si="768"/>
        <v>11011.630383447657</v>
      </c>
      <c r="Q2512" s="211">
        <v>9673</v>
      </c>
      <c r="R2512" s="218" t="s">
        <v>563</v>
      </c>
      <c r="S2512" s="38"/>
      <c r="T2512" s="20"/>
    </row>
    <row r="2513" spans="1:21" s="21" customFormat="1" ht="30" customHeight="1" x14ac:dyDescent="0.25">
      <c r="A2513" s="309">
        <f>IF(B2513&lt;&gt;"",MAX(A$1:A2512)+1,"")</f>
        <v>2269</v>
      </c>
      <c r="B2513" s="317" t="s">
        <v>1693</v>
      </c>
      <c r="C2513" s="309">
        <v>1971</v>
      </c>
      <c r="D2513" s="309" t="s">
        <v>1844</v>
      </c>
      <c r="E2513" s="309" t="s">
        <v>16</v>
      </c>
      <c r="F2513" s="309">
        <v>2</v>
      </c>
      <c r="G2513" s="309">
        <v>2</v>
      </c>
      <c r="H2513" s="311">
        <v>896</v>
      </c>
      <c r="I2513" s="311">
        <v>329.2</v>
      </c>
      <c r="J2513" s="311">
        <v>566.79999999999995</v>
      </c>
      <c r="K2513" s="211">
        <f t="shared" si="767"/>
        <v>42758.74</v>
      </c>
      <c r="L2513" s="211">
        <v>0</v>
      </c>
      <c r="M2513" s="211">
        <v>0</v>
      </c>
      <c r="N2513" s="211">
        <v>0</v>
      </c>
      <c r="O2513" s="211">
        <f>IFERROR(
  IF(LOOKUP(2,1/($R$16:$R2513&lt;&gt;""),$R$16:$R2513)="12.2026",
    VLOOKUP(LOOKUP(2,1/($B$16:$B2513&lt;&gt;""),$B$16:$B2513), [1]Лист1!$C$12:$D$1205, 2, 0),
  IF(LOOKUP(2,1/($R$16:$R2513&lt;&gt;""),$R$16:$R2513)="12.2027",
    VLOOKUP(LOOKUP(2,1/($B$16:$B2513&lt;&gt;""),$B$16:$B2513), [1]Лист1!$C$1209:$D$2016, 2, 0),
  IF(LOOKUP(2,1/($R$16:$R2513&lt;&gt;""),$R$16:$R2513)="12.2028",
    VLOOKUP(LOOKUP(2,1/($B$16:$B2513&lt;&gt;""),$B$16:$B2513), [1]Лист1!$C$2020:$D$2907, 2, 0),
  ""))), "")</f>
        <v>42758.74</v>
      </c>
      <c r="P2513" s="211">
        <f t="shared" si="768"/>
        <v>47.721808035714282</v>
      </c>
      <c r="Q2513" s="211">
        <v>9673</v>
      </c>
      <c r="R2513" s="218" t="s">
        <v>565</v>
      </c>
      <c r="S2513" s="38"/>
      <c r="T2513" s="20"/>
    </row>
    <row r="2514" spans="1:21" s="21" customFormat="1" ht="30" customHeight="1" x14ac:dyDescent="0.25">
      <c r="A2514" s="310"/>
      <c r="B2514" s="318"/>
      <c r="C2514" s="310"/>
      <c r="D2514" s="310"/>
      <c r="E2514" s="310"/>
      <c r="F2514" s="310"/>
      <c r="G2514" s="310"/>
      <c r="H2514" s="312"/>
      <c r="I2514" s="312"/>
      <c r="J2514" s="312"/>
      <c r="K2514" s="211">
        <f t="shared" si="767"/>
        <v>5425000</v>
      </c>
      <c r="L2514" s="211">
        <v>0</v>
      </c>
      <c r="M2514" s="211">
        <v>0</v>
      </c>
      <c r="N2514" s="211">
        <v>0</v>
      </c>
      <c r="O2514" s="211">
        <f>IFERROR(
  IF(LOOKUP(2,1/($R$16:$R2514&lt;&gt;""),$R$16:$R2514)="12.2026",
    VLOOKUP(LOOKUP(2,1/($B$16:$B2514&lt;&gt;""),$B$16:$B2514), [1]Лист1!$C$12:$D$1205, 2, 0),
  IF(LOOKUP(2,1/($R$16:$R2514&lt;&gt;""),$R$16:$R2514)="12.2027",
    VLOOKUP(LOOKUP(2,1/($B$16:$B2514&lt;&gt;""),$B$16:$B2514), [1]Лист1!$C$1209:$D$2016, 2, 0),
  IF(LOOKUP(2,1/($R$16:$R2514&lt;&gt;""),$R$16:$R2514)="12.2028",
    VLOOKUP(LOOKUP(2,1/($B$16:$B2514&lt;&gt;""),$B$16:$B2514), [1]Лист1!$C$2020:$D$2907, 2, 0),
  ""))), "")</f>
        <v>5425000</v>
      </c>
      <c r="P2514" s="211">
        <f>K2514/H2513</f>
        <v>6054.6875</v>
      </c>
      <c r="Q2514" s="211">
        <v>9673</v>
      </c>
      <c r="R2514" s="218" t="s">
        <v>564</v>
      </c>
      <c r="S2514" s="38"/>
      <c r="T2514" s="20"/>
    </row>
    <row r="2515" spans="1:21" s="21" customFormat="1" ht="30" customHeight="1" x14ac:dyDescent="0.25">
      <c r="A2515" s="212">
        <f>IF(B2515&lt;&gt;"",MAX(A$1:A2514)+1,"")</f>
        <v>2270</v>
      </c>
      <c r="B2515" s="223" t="s">
        <v>529</v>
      </c>
      <c r="C2515" s="212">
        <v>1971</v>
      </c>
      <c r="D2515" s="212" t="s">
        <v>1844</v>
      </c>
      <c r="E2515" s="212" t="s">
        <v>18</v>
      </c>
      <c r="F2515" s="212">
        <v>5</v>
      </c>
      <c r="G2515" s="212">
        <v>6</v>
      </c>
      <c r="H2515" s="211">
        <v>5657.37</v>
      </c>
      <c r="I2515" s="211">
        <v>1327.07</v>
      </c>
      <c r="J2515" s="211">
        <v>4330.3</v>
      </c>
      <c r="K2515" s="211">
        <f t="shared" si="767"/>
        <v>17150443.609999999</v>
      </c>
      <c r="L2515" s="211">
        <v>0</v>
      </c>
      <c r="M2515" s="211">
        <v>0</v>
      </c>
      <c r="N2515" s="211">
        <v>0</v>
      </c>
      <c r="O2515" s="211">
        <f>IFERROR(
  IF(LOOKUP(2,1/($R$16:$R2515&lt;&gt;""),$R$16:$R2515)="12.2026",
    VLOOKUP(LOOKUP(2,1/($B$16:$B2515&lt;&gt;""),$B$16:$B2515), [1]Лист1!$C$12:$D$1205, 2, 0),
  IF(LOOKUP(2,1/($R$16:$R2515&lt;&gt;""),$R$16:$R2515)="12.2027",
    VLOOKUP(LOOKUP(2,1/($B$16:$B2515&lt;&gt;""),$B$16:$B2515), [1]Лист1!$C$1209:$D$2016, 2, 0),
  IF(LOOKUP(2,1/($R$16:$R2515&lt;&gt;""),$R$16:$R2515)="12.2028",
    VLOOKUP(LOOKUP(2,1/($B$16:$B2515&lt;&gt;""),$B$16:$B2515), [1]Лист1!$C$2020:$D$2907, 2, 0),
  ""))), "")</f>
        <v>17150443.609999999</v>
      </c>
      <c r="P2515" s="211">
        <f t="shared" si="768"/>
        <v>3031.5223522590886</v>
      </c>
      <c r="Q2515" s="211">
        <v>9673</v>
      </c>
      <c r="R2515" s="218" t="s">
        <v>563</v>
      </c>
      <c r="S2515" s="38"/>
      <c r="T2515" s="20"/>
    </row>
    <row r="2516" spans="1:21" s="21" customFormat="1" ht="30" customHeight="1" x14ac:dyDescent="0.25">
      <c r="A2516" s="309">
        <f>IF(B2516&lt;&gt;"",MAX(A$1:A2515)+1,"")</f>
        <v>2271</v>
      </c>
      <c r="B2516" s="317" t="s">
        <v>2445</v>
      </c>
      <c r="C2516" s="307">
        <v>1966</v>
      </c>
      <c r="D2516" s="309" t="s">
        <v>1844</v>
      </c>
      <c r="E2516" s="307" t="s">
        <v>18</v>
      </c>
      <c r="F2516" s="307">
        <v>2</v>
      </c>
      <c r="G2516" s="307">
        <v>2</v>
      </c>
      <c r="H2516" s="348">
        <v>1021.2</v>
      </c>
      <c r="I2516" s="348">
        <v>372.6</v>
      </c>
      <c r="J2516" s="348">
        <v>648.6</v>
      </c>
      <c r="K2516" s="211">
        <f t="shared" si="762"/>
        <v>2236593.6</v>
      </c>
      <c r="L2516" s="211">
        <v>0</v>
      </c>
      <c r="M2516" s="211">
        <v>0</v>
      </c>
      <c r="N2516" s="211">
        <v>0</v>
      </c>
      <c r="O2516" s="211">
        <f>IFERROR(
  IF(LOOKUP(2,1/($R$16:$R2516&lt;&gt;""),$R$16:$R2516)="12.2026",
    VLOOKUP(LOOKUP(2,1/($B$16:$B2516&lt;&gt;""),$B$16:$B2516), [1]Лист1!$C$12:$D$1205, 2, 0),
  IF(LOOKUP(2,1/($R$16:$R2516&lt;&gt;""),$R$16:$R2516)="12.2027",
    VLOOKUP(LOOKUP(2,1/($B$16:$B2516&lt;&gt;""),$B$16:$B2516), [1]Лист1!$C$1209:$D$2016, 2, 0),
  IF(LOOKUP(2,1/($R$16:$R2516&lt;&gt;""),$R$16:$R2516)="12.2028",
    VLOOKUP(LOOKUP(2,1/($B$16:$B2516&lt;&gt;""),$B$16:$B2516), [1]Лист1!$C$2020:$D$2907, 2, 0),
  ""))), "")</f>
        <v>2236593.6</v>
      </c>
      <c r="P2516" s="211">
        <f t="shared" ref="P2516:P2518" si="769">K2516/H2516</f>
        <v>2190.1621621621621</v>
      </c>
      <c r="Q2516" s="237">
        <v>9673</v>
      </c>
      <c r="R2516" s="218" t="s">
        <v>565</v>
      </c>
      <c r="S2516" s="38"/>
      <c r="T2516" s="20"/>
    </row>
    <row r="2517" spans="1:21" s="21" customFormat="1" ht="30" customHeight="1" x14ac:dyDescent="0.25">
      <c r="A2517" s="310"/>
      <c r="B2517" s="318"/>
      <c r="C2517" s="308"/>
      <c r="D2517" s="310"/>
      <c r="E2517" s="308"/>
      <c r="F2517" s="308"/>
      <c r="G2517" s="308"/>
      <c r="H2517" s="349"/>
      <c r="I2517" s="349"/>
      <c r="J2517" s="349"/>
      <c r="K2517" s="211">
        <f t="shared" si="762"/>
        <v>6806415</v>
      </c>
      <c r="L2517" s="211">
        <v>0</v>
      </c>
      <c r="M2517" s="211">
        <v>0</v>
      </c>
      <c r="N2517" s="211">
        <v>0</v>
      </c>
      <c r="O2517" s="211">
        <f>IFERROR(
  IF(LOOKUP(2,1/($R$16:$R2517&lt;&gt;""),$R$16:$R2517)="12.2026",
    VLOOKUP(LOOKUP(2,1/($B$16:$B2517&lt;&gt;""),$B$16:$B2517), [1]Лист1!$C$12:$D$1205, 2, 0),
  IF(LOOKUP(2,1/($R$16:$R2517&lt;&gt;""),$R$16:$R2517)="12.2027",
    VLOOKUP(LOOKUP(2,1/($B$16:$B2517&lt;&gt;""),$B$16:$B2517), [1]Лист1!$C$1209:$D$2016, 2, 0),
  IF(LOOKUP(2,1/($R$16:$R2517&lt;&gt;""),$R$16:$R2517)="12.2028",
    VLOOKUP(LOOKUP(2,1/($B$16:$B2517&lt;&gt;""),$B$16:$B2517), [1]Лист1!$C$2020:$D$2907, 2, 0),
  ""))), "")</f>
        <v>6806415</v>
      </c>
      <c r="P2517" s="211">
        <f>K2517/H2516</f>
        <v>6665.1145710928313</v>
      </c>
      <c r="Q2517" s="237">
        <v>9673</v>
      </c>
      <c r="R2517" s="218" t="s">
        <v>563</v>
      </c>
      <c r="S2517" s="38"/>
      <c r="T2517" s="20"/>
    </row>
    <row r="2518" spans="1:21" s="21" customFormat="1" ht="30" customHeight="1" x14ac:dyDescent="0.25">
      <c r="A2518" s="309">
        <f>IF(B2518&lt;&gt;"",MAX(A$1:A2517)+1,"")</f>
        <v>2272</v>
      </c>
      <c r="B2518" s="317" t="s">
        <v>2446</v>
      </c>
      <c r="C2518" s="307">
        <v>1966</v>
      </c>
      <c r="D2518" s="309" t="s">
        <v>1844</v>
      </c>
      <c r="E2518" s="307" t="s">
        <v>18</v>
      </c>
      <c r="F2518" s="307">
        <v>2</v>
      </c>
      <c r="G2518" s="307">
        <v>2</v>
      </c>
      <c r="H2518" s="348">
        <v>1021.6</v>
      </c>
      <c r="I2518" s="348">
        <v>372.6</v>
      </c>
      <c r="J2518" s="348">
        <v>648.20000000000005</v>
      </c>
      <c r="K2518" s="211">
        <f t="shared" si="762"/>
        <v>2236593.6</v>
      </c>
      <c r="L2518" s="211">
        <v>0</v>
      </c>
      <c r="M2518" s="211">
        <v>0</v>
      </c>
      <c r="N2518" s="211">
        <v>0</v>
      </c>
      <c r="O2518" s="211">
        <f>IFERROR(
  IF(LOOKUP(2,1/($R$16:$R2518&lt;&gt;""),$R$16:$R2518)="12.2026",
    VLOOKUP(LOOKUP(2,1/($B$16:$B2518&lt;&gt;""),$B$16:$B2518), [1]Лист1!$C$12:$D$1205, 2, 0),
  IF(LOOKUP(2,1/($R$16:$R2518&lt;&gt;""),$R$16:$R2518)="12.2027",
    VLOOKUP(LOOKUP(2,1/($B$16:$B2518&lt;&gt;""),$B$16:$B2518), [1]Лист1!$C$1209:$D$2016, 2, 0),
  IF(LOOKUP(2,1/($R$16:$R2518&lt;&gt;""),$R$16:$R2518)="12.2028",
    VLOOKUP(LOOKUP(2,1/($B$16:$B2518&lt;&gt;""),$B$16:$B2518), [1]Лист1!$C$2020:$D$2907, 2, 0),
  ""))), "")</f>
        <v>2236593.6</v>
      </c>
      <c r="P2518" s="211">
        <f t="shared" si="769"/>
        <v>2189.3046202036021</v>
      </c>
      <c r="Q2518" s="237">
        <v>9673</v>
      </c>
      <c r="R2518" s="218" t="s">
        <v>565</v>
      </c>
      <c r="S2518" s="38"/>
      <c r="T2518" s="20"/>
    </row>
    <row r="2519" spans="1:21" s="21" customFormat="1" ht="30" customHeight="1" x14ac:dyDescent="0.25">
      <c r="A2519" s="310"/>
      <c r="B2519" s="318"/>
      <c r="C2519" s="308"/>
      <c r="D2519" s="310"/>
      <c r="E2519" s="308"/>
      <c r="F2519" s="308"/>
      <c r="G2519" s="308"/>
      <c r="H2519" s="349"/>
      <c r="I2519" s="349"/>
      <c r="J2519" s="349"/>
      <c r="K2519" s="211">
        <f t="shared" si="762"/>
        <v>6805536</v>
      </c>
      <c r="L2519" s="211">
        <v>0</v>
      </c>
      <c r="M2519" s="211">
        <v>0</v>
      </c>
      <c r="N2519" s="211">
        <v>0</v>
      </c>
      <c r="O2519" s="211">
        <f>IFERROR(
  IF(LOOKUP(2,1/($R$16:$R2519&lt;&gt;""),$R$16:$R2519)="12.2026",
    VLOOKUP(LOOKUP(2,1/($B$16:$B2519&lt;&gt;""),$B$16:$B2519), [1]Лист1!$C$12:$D$1205, 2, 0),
  IF(LOOKUP(2,1/($R$16:$R2519&lt;&gt;""),$R$16:$R2519)="12.2027",
    VLOOKUP(LOOKUP(2,1/($B$16:$B2519&lt;&gt;""),$B$16:$B2519), [1]Лист1!$C$1209:$D$2016, 2, 0),
  IF(LOOKUP(2,1/($R$16:$R2519&lt;&gt;""),$R$16:$R2519)="12.2028",
    VLOOKUP(LOOKUP(2,1/($B$16:$B2519&lt;&gt;""),$B$16:$B2519), [1]Лист1!$C$2020:$D$2907, 2, 0),
  ""))), "")</f>
        <v>6805536</v>
      </c>
      <c r="P2519" s="211">
        <f>K2519/H2518</f>
        <v>6661.644479248238</v>
      </c>
      <c r="Q2519" s="237">
        <v>9673</v>
      </c>
      <c r="R2519" s="218" t="s">
        <v>563</v>
      </c>
      <c r="S2519" s="38"/>
      <c r="T2519" s="20"/>
    </row>
    <row r="2520" spans="1:21" s="21" customFormat="1" ht="30" customHeight="1" x14ac:dyDescent="0.25">
      <c r="A2520" s="212">
        <f>IF(B2520&lt;&gt;"",MAX(A$1:A2519)+1,"")</f>
        <v>2273</v>
      </c>
      <c r="B2520" s="223" t="s">
        <v>1661</v>
      </c>
      <c r="C2520" s="212">
        <v>1967</v>
      </c>
      <c r="D2520" s="212" t="s">
        <v>1844</v>
      </c>
      <c r="E2520" s="212" t="s">
        <v>16</v>
      </c>
      <c r="F2520" s="212">
        <v>3</v>
      </c>
      <c r="G2520" s="212">
        <v>2</v>
      </c>
      <c r="H2520" s="211">
        <v>1813.2</v>
      </c>
      <c r="I2520" s="211">
        <v>856</v>
      </c>
      <c r="J2520" s="211">
        <v>957.2</v>
      </c>
      <c r="K2520" s="211">
        <f t="shared" ref="K2520:K2538" si="770">SUM(L2520:O2520)</f>
        <v>65149.75</v>
      </c>
      <c r="L2520" s="211">
        <v>0</v>
      </c>
      <c r="M2520" s="211">
        <v>0</v>
      </c>
      <c r="N2520" s="211">
        <v>0</v>
      </c>
      <c r="O2520" s="211">
        <f>IFERROR(
  IF(LOOKUP(2,1/($R$16:$R2520&lt;&gt;""),$R$16:$R2520)="12.2026",
    VLOOKUP(LOOKUP(2,1/($B$16:$B2520&lt;&gt;""),$B$16:$B2520), [1]Лист1!$C$12:$D$1205, 2, 0),
  IF(LOOKUP(2,1/($R$16:$R2520&lt;&gt;""),$R$16:$R2520)="12.2027",
    VLOOKUP(LOOKUP(2,1/($B$16:$B2520&lt;&gt;""),$B$16:$B2520), [1]Лист1!$C$1209:$D$2016, 2, 0),
  IF(LOOKUP(2,1/($R$16:$R2520&lt;&gt;""),$R$16:$R2520)="12.2028",
    VLOOKUP(LOOKUP(2,1/($B$16:$B2520&lt;&gt;""),$B$16:$B2520), [1]Лист1!$C$2020:$D$2907, 2, 0),
  ""))), "")</f>
        <v>65149.75</v>
      </c>
      <c r="P2520" s="211">
        <f t="shared" ref="P2520:P2538" si="771">K2520/H2520</f>
        <v>35.93081292742113</v>
      </c>
      <c r="Q2520" s="211">
        <v>9673</v>
      </c>
      <c r="R2520" s="218" t="s">
        <v>564</v>
      </c>
      <c r="S2520" s="38"/>
      <c r="T2520" s="20"/>
    </row>
    <row r="2521" spans="1:21" s="21" customFormat="1" ht="30" customHeight="1" x14ac:dyDescent="0.25">
      <c r="A2521" s="212">
        <f>IF(B2521&lt;&gt;"",MAX(A$1:A2520)+1,"")</f>
        <v>2274</v>
      </c>
      <c r="B2521" s="223" t="s">
        <v>1662</v>
      </c>
      <c r="C2521" s="212">
        <v>1969</v>
      </c>
      <c r="D2521" s="212" t="s">
        <v>1844</v>
      </c>
      <c r="E2521" s="212" t="s">
        <v>16</v>
      </c>
      <c r="F2521" s="212">
        <v>2</v>
      </c>
      <c r="G2521" s="212">
        <v>2</v>
      </c>
      <c r="H2521" s="211">
        <v>1310</v>
      </c>
      <c r="I2521" s="211">
        <v>777.2</v>
      </c>
      <c r="J2521" s="211">
        <v>532.79999999999995</v>
      </c>
      <c r="K2521" s="211">
        <f t="shared" si="770"/>
        <v>77112.44</v>
      </c>
      <c r="L2521" s="211">
        <v>0</v>
      </c>
      <c r="M2521" s="211">
        <v>0</v>
      </c>
      <c r="N2521" s="211">
        <v>0</v>
      </c>
      <c r="O2521" s="211">
        <f>IFERROR(
  IF(LOOKUP(2,1/($R$16:$R2521&lt;&gt;""),$R$16:$R2521)="12.2026",
    VLOOKUP(LOOKUP(2,1/($B$16:$B2521&lt;&gt;""),$B$16:$B2521), [1]Лист1!$C$12:$D$1205, 2, 0),
  IF(LOOKUP(2,1/($R$16:$R2521&lt;&gt;""),$R$16:$R2521)="12.2027",
    VLOOKUP(LOOKUP(2,1/($B$16:$B2521&lt;&gt;""),$B$16:$B2521), [1]Лист1!$C$1209:$D$2016, 2, 0),
  IF(LOOKUP(2,1/($R$16:$R2521&lt;&gt;""),$R$16:$R2521)="12.2028",
    VLOOKUP(LOOKUP(2,1/($B$16:$B2521&lt;&gt;""),$B$16:$B2521), [1]Лист1!$C$2020:$D$2907, 2, 0),
  ""))), "")</f>
        <v>77112.44</v>
      </c>
      <c r="P2521" s="211">
        <f t="shared" si="771"/>
        <v>58.864458015267175</v>
      </c>
      <c r="Q2521" s="211">
        <v>9673</v>
      </c>
      <c r="R2521" s="218" t="s">
        <v>564</v>
      </c>
      <c r="S2521" s="38"/>
      <c r="T2521" s="20"/>
    </row>
    <row r="2522" spans="1:21" s="21" customFormat="1" ht="30" customHeight="1" x14ac:dyDescent="0.25">
      <c r="A2522" s="212">
        <f>IF(B2522&lt;&gt;"",MAX(A$1:A2521)+1,"")</f>
        <v>2275</v>
      </c>
      <c r="B2522" s="223" t="s">
        <v>2721</v>
      </c>
      <c r="C2522" s="212">
        <v>1980</v>
      </c>
      <c r="D2522" s="212" t="s">
        <v>1844</v>
      </c>
      <c r="E2522" s="212" t="s">
        <v>109</v>
      </c>
      <c r="F2522" s="212">
        <v>5</v>
      </c>
      <c r="G2522" s="212">
        <v>3</v>
      </c>
      <c r="H2522" s="211">
        <v>2957</v>
      </c>
      <c r="I2522" s="211">
        <v>0</v>
      </c>
      <c r="J2522" s="211">
        <v>2091.66</v>
      </c>
      <c r="K2522" s="211">
        <f t="shared" ref="K2522:K2523" si="772">SUM(L2522:O2522)</f>
        <v>67415.740000000005</v>
      </c>
      <c r="L2522" s="211">
        <v>0</v>
      </c>
      <c r="M2522" s="211">
        <v>0</v>
      </c>
      <c r="N2522" s="211">
        <v>0</v>
      </c>
      <c r="O2522" s="211">
        <f>IFERROR(
  IF(LOOKUP(2,1/($R$16:$R2522&lt;&gt;""),$R$16:$R2522)="12.2026",
    VLOOKUP(LOOKUP(2,1/($B$16:$B2522&lt;&gt;""),$B$16:$B2522), [1]Лист1!$C$12:$D$1205, 2, 0),
  IF(LOOKUP(2,1/($R$16:$R2522&lt;&gt;""),$R$16:$R2522)="12.2027",
    VLOOKUP(LOOKUP(2,1/($B$16:$B2522&lt;&gt;""),$B$16:$B2522), [1]Лист1!$C$1209:$D$2016, 2, 0),
  IF(LOOKUP(2,1/($R$16:$R2522&lt;&gt;""),$R$16:$R2522)="12.2028",
    VLOOKUP(LOOKUP(2,1/($B$16:$B2522&lt;&gt;""),$B$16:$B2522), [1]Лист1!$C$2020:$D$2907, 2, 0),
  ""))), "")</f>
        <v>67415.740000000005</v>
      </c>
      <c r="P2522" s="211">
        <f t="shared" ref="P2522:P2523" si="773">K2522/H2522</f>
        <v>22.798694622928647</v>
      </c>
      <c r="Q2522" s="211">
        <v>9673</v>
      </c>
      <c r="R2522" s="218" t="s">
        <v>565</v>
      </c>
      <c r="S2522" s="38"/>
      <c r="T2522" s="20"/>
    </row>
    <row r="2523" spans="1:21" s="21" customFormat="1" ht="30" customHeight="1" x14ac:dyDescent="0.25">
      <c r="A2523" s="212">
        <f>IF(B2523&lt;&gt;"",MAX(A$1:A2522)+1,"")</f>
        <v>2276</v>
      </c>
      <c r="B2523" s="223" t="s">
        <v>2722</v>
      </c>
      <c r="C2523" s="212">
        <v>1986</v>
      </c>
      <c r="D2523" s="212" t="s">
        <v>1844</v>
      </c>
      <c r="E2523" s="212" t="s">
        <v>18</v>
      </c>
      <c r="F2523" s="212">
        <v>5</v>
      </c>
      <c r="G2523" s="212">
        <v>3</v>
      </c>
      <c r="H2523" s="211">
        <v>4497</v>
      </c>
      <c r="I2523" s="211">
        <v>0</v>
      </c>
      <c r="J2523" s="211">
        <v>3130.89</v>
      </c>
      <c r="K2523" s="211">
        <f t="shared" si="772"/>
        <v>93359.29</v>
      </c>
      <c r="L2523" s="211">
        <v>0</v>
      </c>
      <c r="M2523" s="211">
        <v>0</v>
      </c>
      <c r="N2523" s="211">
        <v>0</v>
      </c>
      <c r="O2523" s="211">
        <f>IFERROR(
  IF(LOOKUP(2,1/($R$16:$R2523&lt;&gt;""),$R$16:$R2523)="12.2026",
    VLOOKUP(LOOKUP(2,1/($B$16:$B2523&lt;&gt;""),$B$16:$B2523), [1]Лист1!$C$12:$D$1205, 2, 0),
  IF(LOOKUP(2,1/($R$16:$R2523&lt;&gt;""),$R$16:$R2523)="12.2027",
    VLOOKUP(LOOKUP(2,1/($B$16:$B2523&lt;&gt;""),$B$16:$B2523), [1]Лист1!$C$1209:$D$2016, 2, 0),
  IF(LOOKUP(2,1/($R$16:$R2523&lt;&gt;""),$R$16:$R2523)="12.2028",
    VLOOKUP(LOOKUP(2,1/($B$16:$B2523&lt;&gt;""),$B$16:$B2523), [1]Лист1!$C$2020:$D$2907, 2, 0),
  ""))), "")</f>
        <v>93359.29</v>
      </c>
      <c r="P2523" s="211">
        <f t="shared" si="773"/>
        <v>20.760349121636644</v>
      </c>
      <c r="Q2523" s="211">
        <v>9673</v>
      </c>
      <c r="R2523" s="218" t="s">
        <v>565</v>
      </c>
      <c r="S2523" s="38"/>
      <c r="T2523" s="20"/>
    </row>
    <row r="2524" spans="1:21" s="21" customFormat="1" ht="30" customHeight="1" x14ac:dyDescent="0.25">
      <c r="A2524" s="212">
        <f>IF(B2524&lt;&gt;"",MAX(A$1:A2523)+1,"")</f>
        <v>2277</v>
      </c>
      <c r="B2524" s="223" t="s">
        <v>1663</v>
      </c>
      <c r="C2524" s="212">
        <v>1968</v>
      </c>
      <c r="D2524" s="212" t="s">
        <v>1844</v>
      </c>
      <c r="E2524" s="212" t="s">
        <v>16</v>
      </c>
      <c r="F2524" s="212">
        <v>2</v>
      </c>
      <c r="G2524" s="212">
        <v>2</v>
      </c>
      <c r="H2524" s="211">
        <v>757</v>
      </c>
      <c r="I2524" s="211">
        <v>0</v>
      </c>
      <c r="J2524" s="211">
        <v>698.4</v>
      </c>
      <c r="K2524" s="211">
        <f t="shared" si="770"/>
        <v>62595.8</v>
      </c>
      <c r="L2524" s="211">
        <v>0</v>
      </c>
      <c r="M2524" s="211">
        <v>0</v>
      </c>
      <c r="N2524" s="211">
        <v>0</v>
      </c>
      <c r="O2524" s="211">
        <f>IFERROR(
  IF(LOOKUP(2,1/($R$16:$R2524&lt;&gt;""),$R$16:$R2524)="12.2026",
    VLOOKUP(LOOKUP(2,1/($B$16:$B2524&lt;&gt;""),$B$16:$B2524), [1]Лист1!$C$12:$D$1205, 2, 0),
  IF(LOOKUP(2,1/($R$16:$R2524&lt;&gt;""),$R$16:$R2524)="12.2027",
    VLOOKUP(LOOKUP(2,1/($B$16:$B2524&lt;&gt;""),$B$16:$B2524), [1]Лист1!$C$1209:$D$2016, 2, 0),
  IF(LOOKUP(2,1/($R$16:$R2524&lt;&gt;""),$R$16:$R2524)="12.2028",
    VLOOKUP(LOOKUP(2,1/($B$16:$B2524&lt;&gt;""),$B$16:$B2524), [1]Лист1!$C$2020:$D$2907, 2, 0),
  ""))), "")</f>
        <v>62595.8</v>
      </c>
      <c r="P2524" s="211">
        <f t="shared" si="771"/>
        <v>82.689299867899607</v>
      </c>
      <c r="Q2524" s="211">
        <v>9673</v>
      </c>
      <c r="R2524" s="218" t="s">
        <v>564</v>
      </c>
      <c r="S2524" s="38"/>
      <c r="T2524" s="20"/>
    </row>
    <row r="2525" spans="1:21" s="21" customFormat="1" ht="30" customHeight="1" x14ac:dyDescent="0.25">
      <c r="A2525" s="285">
        <f>IF(B2525&lt;&gt;"",MAX(A$1:A2524)+1,"")</f>
        <v>2278</v>
      </c>
      <c r="B2525" s="283" t="s">
        <v>1664</v>
      </c>
      <c r="C2525" s="285">
        <v>1969</v>
      </c>
      <c r="D2525" s="285" t="s">
        <v>1844</v>
      </c>
      <c r="E2525" s="285" t="s">
        <v>16</v>
      </c>
      <c r="F2525" s="285">
        <v>2</v>
      </c>
      <c r="G2525" s="285">
        <v>2</v>
      </c>
      <c r="H2525" s="282">
        <v>790.3</v>
      </c>
      <c r="I2525" s="282">
        <v>0</v>
      </c>
      <c r="J2525" s="282">
        <v>742.34</v>
      </c>
      <c r="K2525" s="282">
        <f t="shared" si="770"/>
        <v>64900.54</v>
      </c>
      <c r="L2525" s="282">
        <v>0</v>
      </c>
      <c r="M2525" s="282">
        <v>0</v>
      </c>
      <c r="N2525" s="282">
        <v>0</v>
      </c>
      <c r="O2525" s="282">
        <f>IFERROR(
  IF(LOOKUP(2,1/($R$16:$R2525&lt;&gt;""),$R$16:$R2525)="12.2026",
    VLOOKUP(LOOKUP(2,1/($B$16:$B2525&lt;&gt;""),$B$16:$B2525), [1]Лист1!$C$12:$D$1205, 2, 0),
  IF(LOOKUP(2,1/($R$16:$R2525&lt;&gt;""),$R$16:$R2525)="12.2027",
    VLOOKUP(LOOKUP(2,1/($B$16:$B2525&lt;&gt;""),$B$16:$B2525), [1]Лист1!$C$1209:$D$2016, 2, 0),
  IF(LOOKUP(2,1/($R$16:$R2525&lt;&gt;""),$R$16:$R2525)="12.2028",
    VLOOKUP(LOOKUP(2,1/($B$16:$B2525&lt;&gt;""),$B$16:$B2525), [1]Лист1!$C$2020:$D$2907, 2, 0),
  ""))), "")</f>
        <v>64900.54</v>
      </c>
      <c r="P2525" s="282">
        <f t="shared" si="771"/>
        <v>82.121396937871694</v>
      </c>
      <c r="Q2525" s="282">
        <v>9673</v>
      </c>
      <c r="R2525" s="294" t="s">
        <v>564</v>
      </c>
      <c r="S2525" s="38"/>
      <c r="T2525" s="20"/>
    </row>
    <row r="2526" spans="1:21" s="21" customFormat="1" ht="30" customHeight="1" x14ac:dyDescent="0.25">
      <c r="A2526" s="212">
        <f>IF(B2526&lt;&gt;"",MAX(A$1:A2525)+1,"")</f>
        <v>2279</v>
      </c>
      <c r="B2526" s="223" t="s">
        <v>1665</v>
      </c>
      <c r="C2526" s="212">
        <v>1969</v>
      </c>
      <c r="D2526" s="212" t="s">
        <v>1844</v>
      </c>
      <c r="E2526" s="212" t="s">
        <v>16</v>
      </c>
      <c r="F2526" s="212">
        <v>2</v>
      </c>
      <c r="G2526" s="212">
        <v>2</v>
      </c>
      <c r="H2526" s="211">
        <v>739.3</v>
      </c>
      <c r="I2526" s="211">
        <v>0</v>
      </c>
      <c r="J2526" s="211">
        <v>732.4</v>
      </c>
      <c r="K2526" s="211">
        <f t="shared" si="770"/>
        <v>61370.76</v>
      </c>
      <c r="L2526" s="211">
        <v>0</v>
      </c>
      <c r="M2526" s="211">
        <v>0</v>
      </c>
      <c r="N2526" s="211">
        <v>0</v>
      </c>
      <c r="O2526" s="211">
        <f>IFERROR(
  IF(LOOKUP(2,1/($R$16:$R2526&lt;&gt;""),$R$16:$R2526)="12.2026",
    VLOOKUP(LOOKUP(2,1/($B$16:$B2526&lt;&gt;""),$B$16:$B2526), [1]Лист1!$C$12:$D$1205, 2, 0),
  IF(LOOKUP(2,1/($R$16:$R2526&lt;&gt;""),$R$16:$R2526)="12.2027",
    VLOOKUP(LOOKUP(2,1/($B$16:$B2526&lt;&gt;""),$B$16:$B2526), [1]Лист1!$C$1209:$D$2016, 2, 0),
  IF(LOOKUP(2,1/($R$16:$R2526&lt;&gt;""),$R$16:$R2526)="12.2028",
    VLOOKUP(LOOKUP(2,1/($B$16:$B2526&lt;&gt;""),$B$16:$B2526), [1]Лист1!$C$2020:$D$2907, 2, 0),
  ""))), "")</f>
        <v>61370.76</v>
      </c>
      <c r="P2526" s="211">
        <f t="shared" si="771"/>
        <v>83.011984309481946</v>
      </c>
      <c r="Q2526" s="211">
        <v>9673</v>
      </c>
      <c r="R2526" s="218" t="s">
        <v>564</v>
      </c>
      <c r="S2526" s="19"/>
      <c r="T2526" s="20"/>
      <c r="U2526" s="20"/>
    </row>
    <row r="2527" spans="1:21" s="21" customFormat="1" ht="30" customHeight="1" x14ac:dyDescent="0.25">
      <c r="A2527" s="212">
        <f>IF(B2527&lt;&gt;"",MAX(A$1:A2526)+1,"")</f>
        <v>2280</v>
      </c>
      <c r="B2527" s="223" t="s">
        <v>1695</v>
      </c>
      <c r="C2527" s="212">
        <v>1964</v>
      </c>
      <c r="D2527" s="212">
        <v>2019</v>
      </c>
      <c r="E2527" s="212" t="s">
        <v>16</v>
      </c>
      <c r="F2527" s="212">
        <v>2</v>
      </c>
      <c r="G2527" s="212">
        <v>2</v>
      </c>
      <c r="H2527" s="211">
        <v>370.89</v>
      </c>
      <c r="I2527" s="211">
        <v>0</v>
      </c>
      <c r="J2527" s="211">
        <v>370.89</v>
      </c>
      <c r="K2527" s="211">
        <f t="shared" si="770"/>
        <v>2624828.17</v>
      </c>
      <c r="L2527" s="211">
        <v>0</v>
      </c>
      <c r="M2527" s="211">
        <v>0</v>
      </c>
      <c r="N2527" s="211">
        <v>0</v>
      </c>
      <c r="O2527" s="211">
        <f>IFERROR(
  IF(LOOKUP(2,1/($R$16:$R2527&lt;&gt;""),$R$16:$R2527)="12.2026",
    VLOOKUP(LOOKUP(2,1/($B$16:$B2527&lt;&gt;""),$B$16:$B2527), [1]Лист1!$C$12:$D$1205, 2, 0),
  IF(LOOKUP(2,1/($R$16:$R2527&lt;&gt;""),$R$16:$R2527)="12.2027",
    VLOOKUP(LOOKUP(2,1/($B$16:$B2527&lt;&gt;""),$B$16:$B2527), [1]Лист1!$C$1209:$D$2016, 2, 0),
  IF(LOOKUP(2,1/($R$16:$R2527&lt;&gt;""),$R$16:$R2527)="12.2028",
    VLOOKUP(LOOKUP(2,1/($B$16:$B2527&lt;&gt;""),$B$16:$B2527), [1]Лист1!$C$2020:$D$2907, 2, 0),
  ""))), "")</f>
        <v>2624828.17</v>
      </c>
      <c r="P2527" s="211">
        <f t="shared" si="771"/>
        <v>7077.1068780500955</v>
      </c>
      <c r="Q2527" s="211">
        <v>9673</v>
      </c>
      <c r="R2527" s="218" t="s">
        <v>563</v>
      </c>
      <c r="S2527" s="19"/>
      <c r="T2527" s="20"/>
      <c r="U2527" s="20"/>
    </row>
    <row r="2528" spans="1:21" s="21" customFormat="1" ht="30" customHeight="1" x14ac:dyDescent="0.25">
      <c r="A2528" s="212">
        <f>IF(B2528&lt;&gt;"",MAX(A$1:A2527)+1,"")</f>
        <v>2281</v>
      </c>
      <c r="B2528" s="223" t="s">
        <v>1666</v>
      </c>
      <c r="C2528" s="212">
        <v>1972</v>
      </c>
      <c r="D2528" s="212" t="s">
        <v>1844</v>
      </c>
      <c r="E2528" s="212" t="s">
        <v>16</v>
      </c>
      <c r="F2528" s="212">
        <v>2</v>
      </c>
      <c r="G2528" s="212">
        <v>2</v>
      </c>
      <c r="H2528" s="211">
        <v>522.6</v>
      </c>
      <c r="I2528" s="211">
        <v>0</v>
      </c>
      <c r="J2528" s="211">
        <v>522.6</v>
      </c>
      <c r="K2528" s="211">
        <f t="shared" si="770"/>
        <v>65468.26</v>
      </c>
      <c r="L2528" s="211">
        <v>0</v>
      </c>
      <c r="M2528" s="211">
        <v>0</v>
      </c>
      <c r="N2528" s="211">
        <v>0</v>
      </c>
      <c r="O2528" s="211">
        <f>IFERROR(
  IF(LOOKUP(2,1/($R$16:$R2528&lt;&gt;""),$R$16:$R2528)="12.2026",
    VLOOKUP(LOOKUP(2,1/($B$16:$B2528&lt;&gt;""),$B$16:$B2528), [1]Лист1!$C$12:$D$1205, 2, 0),
  IF(LOOKUP(2,1/($R$16:$R2528&lt;&gt;""),$R$16:$R2528)="12.2027",
    VLOOKUP(LOOKUP(2,1/($B$16:$B2528&lt;&gt;""),$B$16:$B2528), [1]Лист1!$C$1209:$D$2016, 2, 0),
  IF(LOOKUP(2,1/($R$16:$R2528&lt;&gt;""),$R$16:$R2528)="12.2028",
    VLOOKUP(LOOKUP(2,1/($B$16:$B2528&lt;&gt;""),$B$16:$B2528), [1]Лист1!$C$2020:$D$2907, 2, 0),
  ""))), "")</f>
        <v>65468.26</v>
      </c>
      <c r="P2528" s="211">
        <f t="shared" si="771"/>
        <v>125.27412935323383</v>
      </c>
      <c r="Q2528" s="211">
        <v>9673</v>
      </c>
      <c r="R2528" s="218" t="s">
        <v>564</v>
      </c>
      <c r="S2528" s="19"/>
      <c r="T2528" s="20"/>
      <c r="U2528" s="20"/>
    </row>
    <row r="2529" spans="1:21" s="21" customFormat="1" ht="30" customHeight="1" x14ac:dyDescent="0.25">
      <c r="A2529" s="212">
        <f>IF(B2529&lt;&gt;"",MAX(A$1:A2528)+1,"")</f>
        <v>2282</v>
      </c>
      <c r="B2529" s="223" t="s">
        <v>1696</v>
      </c>
      <c r="C2529" s="212">
        <v>1972</v>
      </c>
      <c r="D2529" s="212" t="s">
        <v>1844</v>
      </c>
      <c r="E2529" s="212" t="s">
        <v>16</v>
      </c>
      <c r="F2529" s="212">
        <v>2</v>
      </c>
      <c r="G2529" s="212">
        <v>1</v>
      </c>
      <c r="H2529" s="211">
        <v>289</v>
      </c>
      <c r="I2529" s="211">
        <v>0</v>
      </c>
      <c r="J2529" s="211">
        <v>289</v>
      </c>
      <c r="K2529" s="211">
        <f t="shared" si="770"/>
        <v>3988206</v>
      </c>
      <c r="L2529" s="211">
        <v>0</v>
      </c>
      <c r="M2529" s="211">
        <v>0</v>
      </c>
      <c r="N2529" s="211">
        <v>0</v>
      </c>
      <c r="O2529" s="211">
        <f>IFERROR(
  IF(LOOKUP(2,1/($R$16:$R2529&lt;&gt;""),$R$16:$R2529)="12.2026",
    VLOOKUP(LOOKUP(2,1/($B$16:$B2529&lt;&gt;""),$B$16:$B2529), [1]Лист1!$C$12:$D$1205, 2, 0),
  IF(LOOKUP(2,1/($R$16:$R2529&lt;&gt;""),$R$16:$R2529)="12.2027",
    VLOOKUP(LOOKUP(2,1/($B$16:$B2529&lt;&gt;""),$B$16:$B2529), [1]Лист1!$C$1209:$D$2016, 2, 0),
  IF(LOOKUP(2,1/($R$16:$R2529&lt;&gt;""),$R$16:$R2529)="12.2028",
    VLOOKUP(LOOKUP(2,1/($B$16:$B2529&lt;&gt;""),$B$16:$B2529), [1]Лист1!$C$2020:$D$2907, 2, 0),
  ""))), "")</f>
        <v>3988206</v>
      </c>
      <c r="P2529" s="211">
        <f t="shared" si="771"/>
        <v>13800.020761245674</v>
      </c>
      <c r="Q2529" s="211">
        <v>9673</v>
      </c>
      <c r="R2529" s="218" t="s">
        <v>563</v>
      </c>
      <c r="S2529" s="19"/>
      <c r="T2529" s="20"/>
      <c r="U2529" s="20"/>
    </row>
    <row r="2530" spans="1:21" s="21" customFormat="1" ht="30" customHeight="1" x14ac:dyDescent="0.25">
      <c r="A2530" s="212">
        <f>IF(B2530&lt;&gt;"",MAX(A$1:A2529)+1,"")</f>
        <v>2283</v>
      </c>
      <c r="B2530" s="223" t="s">
        <v>1647</v>
      </c>
      <c r="C2530" s="212">
        <v>1972</v>
      </c>
      <c r="D2530" s="212" t="s">
        <v>1844</v>
      </c>
      <c r="E2530" s="212" t="s">
        <v>1705</v>
      </c>
      <c r="F2530" s="212">
        <v>2</v>
      </c>
      <c r="G2530" s="212">
        <v>2</v>
      </c>
      <c r="H2530" s="211">
        <v>383.6</v>
      </c>
      <c r="I2530" s="211">
        <v>0</v>
      </c>
      <c r="J2530" s="211">
        <v>389.3</v>
      </c>
      <c r="K2530" s="211">
        <f t="shared" si="770"/>
        <v>24349.18</v>
      </c>
      <c r="L2530" s="211">
        <v>0</v>
      </c>
      <c r="M2530" s="211">
        <v>0</v>
      </c>
      <c r="N2530" s="211">
        <v>0</v>
      </c>
      <c r="O2530" s="211">
        <f>IFERROR(
  IF(LOOKUP(2,1/($R$16:$R2530&lt;&gt;""),$R$16:$R2530)="12.2026",
    VLOOKUP(LOOKUP(2,1/($B$16:$B2530&lt;&gt;""),$B$16:$B2530), [1]Лист1!$C$12:$D$1205, 2, 0),
  IF(LOOKUP(2,1/($R$16:$R2530&lt;&gt;""),$R$16:$R2530)="12.2027",
    VLOOKUP(LOOKUP(2,1/($B$16:$B2530&lt;&gt;""),$B$16:$B2530), [1]Лист1!$C$1209:$D$2016, 2, 0),
  IF(LOOKUP(2,1/($R$16:$R2530&lt;&gt;""),$R$16:$R2530)="12.2028",
    VLOOKUP(LOOKUP(2,1/($B$16:$B2530&lt;&gt;""),$B$16:$B2530), [1]Лист1!$C$2020:$D$2907, 2, 0),
  ""))), "")</f>
        <v>24349.18</v>
      </c>
      <c r="P2530" s="211">
        <f t="shared" si="771"/>
        <v>63.475443169968713</v>
      </c>
      <c r="Q2530" s="211">
        <v>9673</v>
      </c>
      <c r="R2530" s="218" t="s">
        <v>565</v>
      </c>
      <c r="S2530" s="38"/>
      <c r="T2530" s="20"/>
    </row>
    <row r="2531" spans="1:21" s="21" customFormat="1" ht="30" customHeight="1" x14ac:dyDescent="0.25">
      <c r="A2531" s="212">
        <f>IF(B2531&lt;&gt;"",MAX(A$1:A2530)+1,"")</f>
        <v>2284</v>
      </c>
      <c r="B2531" s="223" t="s">
        <v>1697</v>
      </c>
      <c r="C2531" s="212">
        <v>1972</v>
      </c>
      <c r="D2531" s="212" t="s">
        <v>1844</v>
      </c>
      <c r="E2531" s="210" t="s">
        <v>16</v>
      </c>
      <c r="F2531" s="210">
        <v>4</v>
      </c>
      <c r="G2531" s="210">
        <v>4</v>
      </c>
      <c r="H2531" s="211">
        <v>2540.1999999999998</v>
      </c>
      <c r="I2531" s="211">
        <v>0</v>
      </c>
      <c r="J2531" s="211">
        <v>2540.1999999999998</v>
      </c>
      <c r="K2531" s="211">
        <f t="shared" si="770"/>
        <v>15316866.6</v>
      </c>
      <c r="L2531" s="211">
        <v>0</v>
      </c>
      <c r="M2531" s="211">
        <v>0</v>
      </c>
      <c r="N2531" s="211">
        <v>0</v>
      </c>
      <c r="O2531" s="211">
        <f>IFERROR(
  IF(LOOKUP(2,1/($R$16:$R2531&lt;&gt;""),$R$16:$R2531)="12.2026",
    VLOOKUP(LOOKUP(2,1/($B$16:$B2531&lt;&gt;""),$B$16:$B2531), [1]Лист1!$C$12:$D$1205, 2, 0),
  IF(LOOKUP(2,1/($R$16:$R2531&lt;&gt;""),$R$16:$R2531)="12.2027",
    VLOOKUP(LOOKUP(2,1/($B$16:$B2531&lt;&gt;""),$B$16:$B2531), [1]Лист1!$C$1209:$D$2016, 2, 0),
  IF(LOOKUP(2,1/($R$16:$R2531&lt;&gt;""),$R$16:$R2531)="12.2028",
    VLOOKUP(LOOKUP(2,1/($B$16:$B2531&lt;&gt;""),$B$16:$B2531), [1]Лист1!$C$2020:$D$2907, 2, 0),
  ""))), "")</f>
        <v>15316866.6</v>
      </c>
      <c r="P2531" s="211">
        <f t="shared" si="771"/>
        <v>6029.7876545153931</v>
      </c>
      <c r="Q2531" s="211">
        <v>9673</v>
      </c>
      <c r="R2531" s="218" t="s">
        <v>563</v>
      </c>
      <c r="S2531" s="19"/>
      <c r="T2531" s="20"/>
      <c r="U2531" s="20"/>
    </row>
    <row r="2532" spans="1:21" s="21" customFormat="1" ht="30" customHeight="1" x14ac:dyDescent="0.25">
      <c r="A2532" s="212">
        <f>IF(B2532&lt;&gt;"",MAX(A$1:A2531)+1,"")</f>
        <v>2285</v>
      </c>
      <c r="B2532" s="223" t="s">
        <v>1667</v>
      </c>
      <c r="C2532" s="212">
        <v>1967</v>
      </c>
      <c r="D2532" s="212" t="s">
        <v>1844</v>
      </c>
      <c r="E2532" s="210" t="s">
        <v>16</v>
      </c>
      <c r="F2532" s="210">
        <v>2</v>
      </c>
      <c r="G2532" s="210">
        <v>3</v>
      </c>
      <c r="H2532" s="211">
        <v>918.8</v>
      </c>
      <c r="I2532" s="211">
        <v>0</v>
      </c>
      <c r="J2532" s="211">
        <v>918.8</v>
      </c>
      <c r="K2532" s="211">
        <f t="shared" si="770"/>
        <v>9505076.4000000004</v>
      </c>
      <c r="L2532" s="211">
        <v>0</v>
      </c>
      <c r="M2532" s="211">
        <v>0</v>
      </c>
      <c r="N2532" s="211">
        <v>0</v>
      </c>
      <c r="O2532" s="211">
        <f>IFERROR(
  IF(LOOKUP(2,1/($R$16:$R2532&lt;&gt;""),$R$16:$R2532)="12.2026",
    VLOOKUP(LOOKUP(2,1/($B$16:$B2532&lt;&gt;""),$B$16:$B2532), [1]Лист1!$C$12:$D$1205, 2, 0),
  IF(LOOKUP(2,1/($R$16:$R2532&lt;&gt;""),$R$16:$R2532)="12.2027",
    VLOOKUP(LOOKUP(2,1/($B$16:$B2532&lt;&gt;""),$B$16:$B2532), [1]Лист1!$C$1209:$D$2016, 2, 0),
  IF(LOOKUP(2,1/($R$16:$R2532&lt;&gt;""),$R$16:$R2532)="12.2028",
    VLOOKUP(LOOKUP(2,1/($B$16:$B2532&lt;&gt;""),$B$16:$B2532), [1]Лист1!$C$2020:$D$2907, 2, 0),
  ""))), "")</f>
        <v>9505076.4000000004</v>
      </c>
      <c r="P2532" s="211">
        <f t="shared" si="771"/>
        <v>10345.098389203309</v>
      </c>
      <c r="Q2532" s="211">
        <v>9673</v>
      </c>
      <c r="R2532" s="218" t="s">
        <v>564</v>
      </c>
      <c r="S2532" s="19"/>
      <c r="T2532" s="20"/>
      <c r="U2532" s="20"/>
    </row>
    <row r="2533" spans="1:21" s="21" customFormat="1" ht="30" customHeight="1" x14ac:dyDescent="0.25">
      <c r="A2533" s="212">
        <f>IF(B2533&lt;&gt;"",MAX(A$1:A2532)+1,"")</f>
        <v>2286</v>
      </c>
      <c r="B2533" s="223" t="s">
        <v>1668</v>
      </c>
      <c r="C2533" s="212">
        <v>1961</v>
      </c>
      <c r="D2533" s="212" t="s">
        <v>1844</v>
      </c>
      <c r="E2533" s="210" t="s">
        <v>16</v>
      </c>
      <c r="F2533" s="212">
        <v>4</v>
      </c>
      <c r="G2533" s="212">
        <v>2</v>
      </c>
      <c r="H2533" s="211">
        <v>1296.3</v>
      </c>
      <c r="I2533" s="211">
        <v>0</v>
      </c>
      <c r="J2533" s="211">
        <v>1295.5999999999999</v>
      </c>
      <c r="K2533" s="211">
        <f t="shared" si="770"/>
        <v>69726.64</v>
      </c>
      <c r="L2533" s="211">
        <v>0</v>
      </c>
      <c r="M2533" s="211">
        <v>0</v>
      </c>
      <c r="N2533" s="211">
        <v>0</v>
      </c>
      <c r="O2533" s="211">
        <f>IFERROR(
  IF(LOOKUP(2,1/($R$16:$R2533&lt;&gt;""),$R$16:$R2533)="12.2026",
    VLOOKUP(LOOKUP(2,1/($B$16:$B2533&lt;&gt;""),$B$16:$B2533), [1]Лист1!$C$12:$D$1205, 2, 0),
  IF(LOOKUP(2,1/($R$16:$R2533&lt;&gt;""),$R$16:$R2533)="12.2027",
    VLOOKUP(LOOKUP(2,1/($B$16:$B2533&lt;&gt;""),$B$16:$B2533), [1]Лист1!$C$1209:$D$2016, 2, 0),
  IF(LOOKUP(2,1/($R$16:$R2533&lt;&gt;""),$R$16:$R2533)="12.2028",
    VLOOKUP(LOOKUP(2,1/($B$16:$B2533&lt;&gt;""),$B$16:$B2533), [1]Лист1!$C$2020:$D$2907, 2, 0),
  ""))), "")</f>
        <v>69726.64</v>
      </c>
      <c r="P2533" s="211">
        <f t="shared" si="771"/>
        <v>53.788968602946852</v>
      </c>
      <c r="Q2533" s="211">
        <v>9673</v>
      </c>
      <c r="R2533" s="218" t="s">
        <v>564</v>
      </c>
      <c r="S2533" s="38"/>
      <c r="T2533" s="20"/>
    </row>
    <row r="2534" spans="1:21" s="21" customFormat="1" ht="30" customHeight="1" x14ac:dyDescent="0.25">
      <c r="A2534" s="212">
        <f>IF(B2534&lt;&gt;"",MAX(A$1:A2533)+1,"")</f>
        <v>2287</v>
      </c>
      <c r="B2534" s="223" t="s">
        <v>1669</v>
      </c>
      <c r="C2534" s="212">
        <v>1961</v>
      </c>
      <c r="D2534" s="212" t="s">
        <v>1844</v>
      </c>
      <c r="E2534" s="210" t="s">
        <v>16</v>
      </c>
      <c r="F2534" s="212">
        <v>4</v>
      </c>
      <c r="G2534" s="212">
        <v>2</v>
      </c>
      <c r="H2534" s="211">
        <v>1299.4000000000001</v>
      </c>
      <c r="I2534" s="211">
        <v>0</v>
      </c>
      <c r="J2534" s="211">
        <v>1299</v>
      </c>
      <c r="K2534" s="211">
        <f t="shared" si="770"/>
        <v>69862.73</v>
      </c>
      <c r="L2534" s="211">
        <v>0</v>
      </c>
      <c r="M2534" s="211">
        <v>0</v>
      </c>
      <c r="N2534" s="211">
        <v>0</v>
      </c>
      <c r="O2534" s="211">
        <f>IFERROR(
  IF(LOOKUP(2,1/($R$16:$R2534&lt;&gt;""),$R$16:$R2534)="12.2026",
    VLOOKUP(LOOKUP(2,1/($B$16:$B2534&lt;&gt;""),$B$16:$B2534), [1]Лист1!$C$12:$D$1205, 2, 0),
  IF(LOOKUP(2,1/($R$16:$R2534&lt;&gt;""),$R$16:$R2534)="12.2027",
    VLOOKUP(LOOKUP(2,1/($B$16:$B2534&lt;&gt;""),$B$16:$B2534), [1]Лист1!$C$1209:$D$2016, 2, 0),
  IF(LOOKUP(2,1/($R$16:$R2534&lt;&gt;""),$R$16:$R2534)="12.2028",
    VLOOKUP(LOOKUP(2,1/($B$16:$B2534&lt;&gt;""),$B$16:$B2534), [1]Лист1!$C$2020:$D$2907, 2, 0),
  ""))), "")</f>
        <v>69862.73</v>
      </c>
      <c r="P2534" s="211">
        <f t="shared" si="771"/>
        <v>53.765376327535776</v>
      </c>
      <c r="Q2534" s="211">
        <v>9673</v>
      </c>
      <c r="R2534" s="218" t="s">
        <v>564</v>
      </c>
      <c r="S2534" s="38"/>
      <c r="T2534" s="20"/>
    </row>
    <row r="2535" spans="1:21" s="21" customFormat="1" ht="30" customHeight="1" x14ac:dyDescent="0.25">
      <c r="A2535" s="212">
        <f>IF(B2535&lt;&gt;"",MAX(A$1:A2534)+1,"")</f>
        <v>2288</v>
      </c>
      <c r="B2535" s="223" t="s">
        <v>498</v>
      </c>
      <c r="C2535" s="212">
        <v>1965</v>
      </c>
      <c r="D2535" s="212" t="s">
        <v>1844</v>
      </c>
      <c r="E2535" s="210" t="s">
        <v>16</v>
      </c>
      <c r="F2535" s="212">
        <v>5</v>
      </c>
      <c r="G2535" s="212">
        <v>2</v>
      </c>
      <c r="H2535" s="211">
        <v>1652.3</v>
      </c>
      <c r="I2535" s="211">
        <v>0</v>
      </c>
      <c r="J2535" s="211">
        <v>1615</v>
      </c>
      <c r="K2535" s="211">
        <f t="shared" si="770"/>
        <v>64490.38</v>
      </c>
      <c r="L2535" s="211">
        <v>0</v>
      </c>
      <c r="M2535" s="211">
        <v>0</v>
      </c>
      <c r="N2535" s="211">
        <v>0</v>
      </c>
      <c r="O2535" s="211">
        <f>IFERROR(
  IF(LOOKUP(2,1/($R$16:$R2535&lt;&gt;""),$R$16:$R2535)="12.2026",
    VLOOKUP(LOOKUP(2,1/($B$16:$B2535&lt;&gt;""),$B$16:$B2535), [1]Лист1!$C$12:$D$1205, 2, 0),
  IF(LOOKUP(2,1/($R$16:$R2535&lt;&gt;""),$R$16:$R2535)="12.2027",
    VLOOKUP(LOOKUP(2,1/($B$16:$B2535&lt;&gt;""),$B$16:$B2535), [1]Лист1!$C$1209:$D$2016, 2, 0),
  IF(LOOKUP(2,1/($R$16:$R2535&lt;&gt;""),$R$16:$R2535)="12.2028",
    VLOOKUP(LOOKUP(2,1/($B$16:$B2535&lt;&gt;""),$B$16:$B2535), [1]Лист1!$C$2020:$D$2907, 2, 0),
  ""))), "")</f>
        <v>64490.38</v>
      </c>
      <c r="P2535" s="211">
        <f t="shared" si="771"/>
        <v>39.030672396053987</v>
      </c>
      <c r="Q2535" s="211">
        <v>9673</v>
      </c>
      <c r="R2535" s="218" t="s">
        <v>564</v>
      </c>
      <c r="S2535" s="38"/>
      <c r="T2535" s="20"/>
    </row>
    <row r="2536" spans="1:21" s="21" customFormat="1" ht="30" customHeight="1" x14ac:dyDescent="0.25">
      <c r="A2536" s="212">
        <f>IF(B2536&lt;&gt;"",MAX(A$1:A2535)+1,"")</f>
        <v>2289</v>
      </c>
      <c r="B2536" s="223" t="s">
        <v>1698</v>
      </c>
      <c r="C2536" s="212">
        <v>1973</v>
      </c>
      <c r="D2536" s="212" t="s">
        <v>1844</v>
      </c>
      <c r="E2536" s="212" t="s">
        <v>16</v>
      </c>
      <c r="F2536" s="212">
        <v>2</v>
      </c>
      <c r="G2536" s="212">
        <v>2</v>
      </c>
      <c r="H2536" s="211">
        <v>746.9</v>
      </c>
      <c r="I2536" s="211">
        <v>0</v>
      </c>
      <c r="J2536" s="211">
        <v>740</v>
      </c>
      <c r="K2536" s="211">
        <f t="shared" si="770"/>
        <v>6903684.7000000002</v>
      </c>
      <c r="L2536" s="211">
        <v>0</v>
      </c>
      <c r="M2536" s="211">
        <v>0</v>
      </c>
      <c r="N2536" s="211">
        <v>0</v>
      </c>
      <c r="O2536" s="211">
        <f>IFERROR(
  IF(LOOKUP(2,1/($R$16:$R2536&lt;&gt;""),$R$16:$R2536)="12.2026",
    VLOOKUP(LOOKUP(2,1/($B$16:$B2536&lt;&gt;""),$B$16:$B2536), [1]Лист1!$C$12:$D$1205, 2, 0),
  IF(LOOKUP(2,1/($R$16:$R2536&lt;&gt;""),$R$16:$R2536)="12.2027",
    VLOOKUP(LOOKUP(2,1/($B$16:$B2536&lt;&gt;""),$B$16:$B2536), [1]Лист1!$C$1209:$D$2016, 2, 0),
  IF(LOOKUP(2,1/($R$16:$R2536&lt;&gt;""),$R$16:$R2536)="12.2028",
    VLOOKUP(LOOKUP(2,1/($B$16:$B2536&lt;&gt;""),$B$16:$B2536), [1]Лист1!$C$2020:$D$2907, 2, 0),
  ""))), "")</f>
        <v>6903684.7000000002</v>
      </c>
      <c r="P2536" s="211">
        <f t="shared" si="771"/>
        <v>9243.117820324007</v>
      </c>
      <c r="Q2536" s="211">
        <v>9673</v>
      </c>
      <c r="R2536" s="218" t="s">
        <v>563</v>
      </c>
      <c r="S2536" s="38"/>
      <c r="T2536" s="20"/>
    </row>
    <row r="2537" spans="1:21" s="21" customFormat="1" ht="30" customHeight="1" x14ac:dyDescent="0.25">
      <c r="A2537" s="212">
        <f>IF(B2537&lt;&gt;"",MAX(A$1:A2536)+1,"")</f>
        <v>2290</v>
      </c>
      <c r="B2537" s="223" t="s">
        <v>1699</v>
      </c>
      <c r="C2537" s="212">
        <v>1967</v>
      </c>
      <c r="D2537" s="212" t="s">
        <v>1844</v>
      </c>
      <c r="E2537" s="212" t="s">
        <v>16</v>
      </c>
      <c r="F2537" s="212">
        <v>2</v>
      </c>
      <c r="G2537" s="212">
        <v>2</v>
      </c>
      <c r="H2537" s="211">
        <v>377</v>
      </c>
      <c r="I2537" s="211">
        <v>0</v>
      </c>
      <c r="J2537" s="211">
        <v>376.4</v>
      </c>
      <c r="K2537" s="211">
        <f t="shared" si="770"/>
        <v>2250408</v>
      </c>
      <c r="L2537" s="211">
        <v>0</v>
      </c>
      <c r="M2537" s="211">
        <v>0</v>
      </c>
      <c r="N2537" s="211">
        <v>0</v>
      </c>
      <c r="O2537" s="211">
        <f>IFERROR(
  IF(LOOKUP(2,1/($R$16:$R2537&lt;&gt;""),$R$16:$R2537)="12.2026",
    VLOOKUP(LOOKUP(2,1/($B$16:$B2537&lt;&gt;""),$B$16:$B2537), [1]Лист1!$C$12:$D$1205, 2, 0),
  IF(LOOKUP(2,1/($R$16:$R2537&lt;&gt;""),$R$16:$R2537)="12.2027",
    VLOOKUP(LOOKUP(2,1/($B$16:$B2537&lt;&gt;""),$B$16:$B2537), [1]Лист1!$C$1209:$D$2016, 2, 0),
  IF(LOOKUP(2,1/($R$16:$R2537&lt;&gt;""),$R$16:$R2537)="12.2028",
    VLOOKUP(LOOKUP(2,1/($B$16:$B2537&lt;&gt;""),$B$16:$B2537), [1]Лист1!$C$2020:$D$2907, 2, 0),
  ""))), "")</f>
        <v>2250408</v>
      </c>
      <c r="P2537" s="211">
        <f t="shared" si="771"/>
        <v>5969.2519893899207</v>
      </c>
      <c r="Q2537" s="211">
        <v>9673</v>
      </c>
      <c r="R2537" s="218" t="s">
        <v>563</v>
      </c>
      <c r="S2537" s="38"/>
      <c r="T2537" s="20"/>
    </row>
    <row r="2538" spans="1:21" s="21" customFormat="1" ht="30" customHeight="1" x14ac:dyDescent="0.25">
      <c r="A2538" s="212">
        <f>IF(B2538&lt;&gt;"",MAX(A$1:A2537)+1,"")</f>
        <v>2291</v>
      </c>
      <c r="B2538" s="223" t="s">
        <v>1670</v>
      </c>
      <c r="C2538" s="212">
        <v>1966</v>
      </c>
      <c r="D2538" s="212" t="s">
        <v>1844</v>
      </c>
      <c r="E2538" s="210" t="s">
        <v>16</v>
      </c>
      <c r="F2538" s="210">
        <v>2</v>
      </c>
      <c r="G2538" s="210">
        <v>2</v>
      </c>
      <c r="H2538" s="211">
        <v>417.6</v>
      </c>
      <c r="I2538" s="211">
        <v>0</v>
      </c>
      <c r="J2538" s="211">
        <v>373.1</v>
      </c>
      <c r="K2538" s="211">
        <f t="shared" si="770"/>
        <v>212864</v>
      </c>
      <c r="L2538" s="211">
        <v>0</v>
      </c>
      <c r="M2538" s="211">
        <v>0</v>
      </c>
      <c r="N2538" s="211">
        <v>0</v>
      </c>
      <c r="O2538" s="211">
        <f>IFERROR(
  IF(LOOKUP(2,1/($R$16:$R2538&lt;&gt;""),$R$16:$R2538)="12.2026",
    VLOOKUP(LOOKUP(2,1/($B$16:$B2538&lt;&gt;""),$B$16:$B2538), [1]Лист1!$C$12:$D$1205, 2, 0),
  IF(LOOKUP(2,1/($R$16:$R2538&lt;&gt;""),$R$16:$R2538)="12.2027",
    VLOOKUP(LOOKUP(2,1/($B$16:$B2538&lt;&gt;""),$B$16:$B2538), [1]Лист1!$C$1209:$D$2016, 2, 0),
  IF(LOOKUP(2,1/($R$16:$R2538&lt;&gt;""),$R$16:$R2538)="12.2028",
    VLOOKUP(LOOKUP(2,1/($B$16:$B2538&lt;&gt;""),$B$16:$B2538), [1]Лист1!$C$2020:$D$2907, 2, 0),
  ""))), "")</f>
        <v>212864</v>
      </c>
      <c r="P2538" s="211">
        <f t="shared" si="771"/>
        <v>509.73180076628347</v>
      </c>
      <c r="Q2538" s="211">
        <v>9673</v>
      </c>
      <c r="R2538" s="218" t="s">
        <v>563</v>
      </c>
      <c r="S2538" s="38"/>
      <c r="T2538" s="20"/>
    </row>
    <row r="2539" spans="1:21" s="21" customFormat="1" ht="30" customHeight="1" x14ac:dyDescent="0.25">
      <c r="A2539" s="309">
        <f>IF(B2539&lt;&gt;"",MAX(A$1:A2538)+1,"")</f>
        <v>2292</v>
      </c>
      <c r="B2539" s="317" t="s">
        <v>2447</v>
      </c>
      <c r="C2539" s="307">
        <v>1965</v>
      </c>
      <c r="D2539" s="309" t="s">
        <v>1844</v>
      </c>
      <c r="E2539" s="307" t="s">
        <v>16</v>
      </c>
      <c r="F2539" s="307">
        <v>2</v>
      </c>
      <c r="G2539" s="307">
        <v>2</v>
      </c>
      <c r="H2539" s="348">
        <v>705.3</v>
      </c>
      <c r="I2539" s="348">
        <v>126</v>
      </c>
      <c r="J2539" s="348">
        <v>259</v>
      </c>
      <c r="K2539" s="211">
        <f t="shared" ref="K2539:K2550" si="774">SUM(L2539:O2539)</f>
        <v>5112489</v>
      </c>
      <c r="L2539" s="211">
        <v>0</v>
      </c>
      <c r="M2539" s="211">
        <v>0</v>
      </c>
      <c r="N2539" s="211">
        <v>0</v>
      </c>
      <c r="O2539" s="211">
        <f>IFERROR(
  IF(LOOKUP(2,1/($R$16:$R2539&lt;&gt;""),$R$16:$R2539)="12.2026",
    VLOOKUP(LOOKUP(2,1/($B$16:$B2539&lt;&gt;""),$B$16:$B2539), [1]Лист1!$C$12:$D$1205, 2, 0),
  IF(LOOKUP(2,1/($R$16:$R2539&lt;&gt;""),$R$16:$R2539)="12.2027",
    VLOOKUP(LOOKUP(2,1/($B$16:$B2539&lt;&gt;""),$B$16:$B2539), [1]Лист1!$C$1209:$D$2016, 2, 0),
  IF(LOOKUP(2,1/($R$16:$R2539&lt;&gt;""),$R$16:$R2539)="12.2028",
    VLOOKUP(LOOKUP(2,1/($B$16:$B2539&lt;&gt;""),$B$16:$B2539), [1]Лист1!$C$2020:$D$2907, 2, 0),
  ""))), "")</f>
        <v>5112489</v>
      </c>
      <c r="P2539" s="211">
        <f t="shared" si="766"/>
        <v>7248.6729051467464</v>
      </c>
      <c r="Q2539" s="237">
        <v>9673</v>
      </c>
      <c r="R2539" s="218" t="s">
        <v>565</v>
      </c>
      <c r="S2539" s="38"/>
      <c r="T2539" s="20"/>
    </row>
    <row r="2540" spans="1:21" s="21" customFormat="1" ht="30" customHeight="1" x14ac:dyDescent="0.25">
      <c r="A2540" s="310"/>
      <c r="B2540" s="318"/>
      <c r="C2540" s="308"/>
      <c r="D2540" s="310"/>
      <c r="E2540" s="308"/>
      <c r="F2540" s="308"/>
      <c r="G2540" s="308"/>
      <c r="H2540" s="349"/>
      <c r="I2540" s="349"/>
      <c r="J2540" s="349"/>
      <c r="K2540" s="211">
        <f t="shared" si="774"/>
        <v>2747067.1999999997</v>
      </c>
      <c r="L2540" s="211">
        <v>0</v>
      </c>
      <c r="M2540" s="211">
        <v>0</v>
      </c>
      <c r="N2540" s="211">
        <v>0</v>
      </c>
      <c r="O2540" s="211">
        <f>IFERROR(
  IF(LOOKUP(2,1/($R$16:$R2540&lt;&gt;""),$R$16:$R2540)="12.2026",
    VLOOKUP(LOOKUP(2,1/($B$16:$B2540&lt;&gt;""),$B$16:$B2540), [1]Лист1!$C$12:$D$1205, 2, 0),
  IF(LOOKUP(2,1/($R$16:$R2540&lt;&gt;""),$R$16:$R2540)="12.2027",
    VLOOKUP(LOOKUP(2,1/($B$16:$B2540&lt;&gt;""),$B$16:$B2540), [1]Лист1!$C$1209:$D$2016, 2, 0),
  IF(LOOKUP(2,1/($R$16:$R2540&lt;&gt;""),$R$16:$R2540)="12.2028",
    VLOOKUP(LOOKUP(2,1/($B$16:$B2540&lt;&gt;""),$B$16:$B2540), [1]Лист1!$C$2020:$D$2907, 2, 0),
  ""))), "")</f>
        <v>2747067.1999999997</v>
      </c>
      <c r="P2540" s="211">
        <f>K2540/H2539</f>
        <v>3894.8918190840777</v>
      </c>
      <c r="Q2540" s="237">
        <v>9673</v>
      </c>
      <c r="R2540" s="218" t="s">
        <v>563</v>
      </c>
      <c r="S2540" s="38"/>
      <c r="T2540" s="20"/>
    </row>
    <row r="2541" spans="1:21" s="147" customFormat="1" ht="30" customHeight="1" x14ac:dyDescent="0.25">
      <c r="A2541" s="309">
        <f>IF(B2541&lt;&gt;"",MAX(A$1:A2540)+1,"")</f>
        <v>2293</v>
      </c>
      <c r="B2541" s="317" t="s">
        <v>2448</v>
      </c>
      <c r="C2541" s="307">
        <v>1964</v>
      </c>
      <c r="D2541" s="309" t="s">
        <v>1844</v>
      </c>
      <c r="E2541" s="307" t="s">
        <v>16</v>
      </c>
      <c r="F2541" s="307">
        <v>2</v>
      </c>
      <c r="G2541" s="307">
        <v>2</v>
      </c>
      <c r="H2541" s="348">
        <v>382</v>
      </c>
      <c r="I2541" s="348">
        <v>123</v>
      </c>
      <c r="J2541" s="348">
        <v>259</v>
      </c>
      <c r="K2541" s="191">
        <f t="shared" si="774"/>
        <v>5112489</v>
      </c>
      <c r="L2541" s="191">
        <v>0</v>
      </c>
      <c r="M2541" s="191">
        <v>0</v>
      </c>
      <c r="N2541" s="191">
        <v>0</v>
      </c>
      <c r="O2541" s="211">
        <f>IFERROR(
  IF(LOOKUP(2,1/($R$16:$R2541&lt;&gt;""),$R$16:$R2541)="12.2026",
    VLOOKUP(LOOKUP(2,1/($B$16:$B2541&lt;&gt;""),$B$16:$B2541), [1]Лист1!$C$12:$D$1205, 2, 0),
  IF(LOOKUP(2,1/($R$16:$R2541&lt;&gt;""),$R$16:$R2541)="12.2027",
    VLOOKUP(LOOKUP(2,1/($B$16:$B2541&lt;&gt;""),$B$16:$B2541), [1]Лист1!$C$1209:$D$2016, 2, 0),
  IF(LOOKUP(2,1/($R$16:$R2541&lt;&gt;""),$R$16:$R2541)="12.2028",
    VLOOKUP(LOOKUP(2,1/($B$16:$B2541&lt;&gt;""),$B$16:$B2541), [1]Лист1!$C$2020:$D$2907, 2, 0),
  ""))), "")</f>
        <v>5112489</v>
      </c>
      <c r="P2541" s="191">
        <f t="shared" si="766"/>
        <v>13383.479057591623</v>
      </c>
      <c r="Q2541" s="195">
        <v>9673</v>
      </c>
      <c r="R2541" s="101" t="s">
        <v>565</v>
      </c>
      <c r="S2541" s="145"/>
      <c r="T2541" s="146"/>
    </row>
    <row r="2542" spans="1:21" s="21" customFormat="1" ht="30" customHeight="1" x14ac:dyDescent="0.25">
      <c r="A2542" s="310"/>
      <c r="B2542" s="318"/>
      <c r="C2542" s="308"/>
      <c r="D2542" s="310"/>
      <c r="E2542" s="308"/>
      <c r="F2542" s="308"/>
      <c r="G2542" s="308"/>
      <c r="H2542" s="349"/>
      <c r="I2542" s="349"/>
      <c r="J2542" s="349"/>
      <c r="K2542" s="211">
        <f t="shared" si="774"/>
        <v>1511532.8</v>
      </c>
      <c r="L2542" s="211">
        <v>0</v>
      </c>
      <c r="M2542" s="211">
        <v>0</v>
      </c>
      <c r="N2542" s="211">
        <v>0</v>
      </c>
      <c r="O2542" s="211">
        <f>IFERROR(
  IF(LOOKUP(2,1/($R$16:$R2542&lt;&gt;""),$R$16:$R2542)="12.2026",
    VLOOKUP(LOOKUP(2,1/($B$16:$B2542&lt;&gt;""),$B$16:$B2542), [1]Лист1!$C$12:$D$1205, 2, 0),
  IF(LOOKUP(2,1/($R$16:$R2542&lt;&gt;""),$R$16:$R2542)="12.2027",
    VLOOKUP(LOOKUP(2,1/($B$16:$B2542&lt;&gt;""),$B$16:$B2542), [1]Лист1!$C$1209:$D$2016, 2, 0),
  IF(LOOKUP(2,1/($R$16:$R2542&lt;&gt;""),$R$16:$R2542)="12.2028",
    VLOOKUP(LOOKUP(2,1/($B$16:$B2542&lt;&gt;""),$B$16:$B2542), [1]Лист1!$C$2020:$D$2907, 2, 0),
  ""))), "")</f>
        <v>1511532.8</v>
      </c>
      <c r="P2542" s="211">
        <f>K2542/H2541</f>
        <v>3956.8921465968588</v>
      </c>
      <c r="Q2542" s="237">
        <v>9673</v>
      </c>
      <c r="R2542" s="218" t="s">
        <v>563</v>
      </c>
      <c r="S2542" s="38"/>
      <c r="T2542" s="20"/>
    </row>
    <row r="2543" spans="1:21" s="21" customFormat="1" ht="30" customHeight="1" x14ac:dyDescent="0.25">
      <c r="A2543" s="212">
        <f>IF(B2543&lt;&gt;"",MAX(A$1:A2542)+1,"")</f>
        <v>2294</v>
      </c>
      <c r="B2543" s="223" t="s">
        <v>395</v>
      </c>
      <c r="C2543" s="212">
        <v>1963</v>
      </c>
      <c r="D2543" s="212" t="s">
        <v>1844</v>
      </c>
      <c r="E2543" s="210" t="s">
        <v>16</v>
      </c>
      <c r="F2543" s="210">
        <v>2</v>
      </c>
      <c r="G2543" s="210">
        <v>2</v>
      </c>
      <c r="H2543" s="211">
        <v>697.1</v>
      </c>
      <c r="I2543" s="211">
        <v>0</v>
      </c>
      <c r="J2543" s="211">
        <v>372.3</v>
      </c>
      <c r="K2543" s="211">
        <f t="shared" si="774"/>
        <v>7403530.4000000004</v>
      </c>
      <c r="L2543" s="211">
        <v>0</v>
      </c>
      <c r="M2543" s="211">
        <v>0</v>
      </c>
      <c r="N2543" s="211">
        <v>0</v>
      </c>
      <c r="O2543" s="211">
        <f>IFERROR(
  IF(LOOKUP(2,1/($R$16:$R2543&lt;&gt;""),$R$16:$R2543)="12.2026",
    VLOOKUP(LOOKUP(2,1/($B$16:$B2543&lt;&gt;""),$B$16:$B2543), [1]Лист1!$C$12:$D$1205, 2, 0),
  IF(LOOKUP(2,1/($R$16:$R2543&lt;&gt;""),$R$16:$R2543)="12.2027",
    VLOOKUP(LOOKUP(2,1/($B$16:$B2543&lt;&gt;""),$B$16:$B2543), [1]Лист1!$C$1209:$D$2016, 2, 0),
  IF(LOOKUP(2,1/($R$16:$R2543&lt;&gt;""),$R$16:$R2543)="12.2028",
    VLOOKUP(LOOKUP(2,1/($B$16:$B2543&lt;&gt;""),$B$16:$B2543), [1]Лист1!$C$2020:$D$2907, 2, 0),
  ""))), "")</f>
        <v>7403530.4000000004</v>
      </c>
      <c r="P2543" s="211">
        <f t="shared" si="766"/>
        <v>10620.4710945345</v>
      </c>
      <c r="Q2543" s="211">
        <v>9673</v>
      </c>
      <c r="R2543" s="218" t="s">
        <v>564</v>
      </c>
      <c r="S2543" s="38"/>
      <c r="T2543" s="20"/>
    </row>
    <row r="2544" spans="1:21" s="21" customFormat="1" ht="30" customHeight="1" x14ac:dyDescent="0.25">
      <c r="A2544" s="309">
        <f>IF(B2544&lt;&gt;"",MAX(A$1:A2543)+1,"")</f>
        <v>2295</v>
      </c>
      <c r="B2544" s="317" t="s">
        <v>396</v>
      </c>
      <c r="C2544" s="309">
        <v>1962</v>
      </c>
      <c r="D2544" s="309" t="s">
        <v>1844</v>
      </c>
      <c r="E2544" s="307" t="s">
        <v>16</v>
      </c>
      <c r="F2544" s="307">
        <v>2</v>
      </c>
      <c r="G2544" s="307">
        <v>2</v>
      </c>
      <c r="H2544" s="311">
        <v>702.6</v>
      </c>
      <c r="I2544" s="311">
        <v>0</v>
      </c>
      <c r="J2544" s="311">
        <v>374.7</v>
      </c>
      <c r="K2544" s="211">
        <f t="shared" si="774"/>
        <v>858038.92</v>
      </c>
      <c r="L2544" s="211">
        <v>0</v>
      </c>
      <c r="M2544" s="211">
        <v>0</v>
      </c>
      <c r="N2544" s="211">
        <v>0</v>
      </c>
      <c r="O2544" s="211">
        <f>IFERROR(
  IF(LOOKUP(2,1/($R$16:$R2544&lt;&gt;""),$R$16:$R2544)="12.2026",
    VLOOKUP(LOOKUP(2,1/($B$16:$B2544&lt;&gt;""),$B$16:$B2544), [1]Лист1!$C$12:$D$1205, 2, 0),
  IF(LOOKUP(2,1/($R$16:$R2544&lt;&gt;""),$R$16:$R2544)="12.2027",
    VLOOKUP(LOOKUP(2,1/($B$16:$B2544&lt;&gt;""),$B$16:$B2544), [1]Лист1!$C$1209:$D$2016, 2, 0),
  IF(LOOKUP(2,1/($R$16:$R2544&lt;&gt;""),$R$16:$R2544)="12.2028",
    VLOOKUP(LOOKUP(2,1/($B$16:$B2544&lt;&gt;""),$B$16:$B2544), [1]Лист1!$C$2020:$D$2907, 2, 0),
  ""))), "")</f>
        <v>858038.92</v>
      </c>
      <c r="P2544" s="211">
        <f t="shared" si="766"/>
        <v>1221.2338741816111</v>
      </c>
      <c r="Q2544" s="211">
        <v>9673</v>
      </c>
      <c r="R2544" s="218" t="s">
        <v>565</v>
      </c>
      <c r="S2544" s="19"/>
      <c r="T2544" s="20"/>
      <c r="U2544" s="20"/>
    </row>
    <row r="2545" spans="1:21" s="21" customFormat="1" ht="30" customHeight="1" x14ac:dyDescent="0.25">
      <c r="A2545" s="310"/>
      <c r="B2545" s="318"/>
      <c r="C2545" s="310"/>
      <c r="D2545" s="310"/>
      <c r="E2545" s="308"/>
      <c r="F2545" s="308"/>
      <c r="G2545" s="308"/>
      <c r="H2545" s="312"/>
      <c r="I2545" s="312"/>
      <c r="J2545" s="312"/>
      <c r="K2545" s="211">
        <f t="shared" si="774"/>
        <v>4687820</v>
      </c>
      <c r="L2545" s="211">
        <v>0</v>
      </c>
      <c r="M2545" s="211">
        <v>0</v>
      </c>
      <c r="N2545" s="211">
        <v>0</v>
      </c>
      <c r="O2545" s="211">
        <f>IFERROR(
  IF(LOOKUP(2,1/($R$16:$R2545&lt;&gt;""),$R$16:$R2545)="12.2026",
    VLOOKUP(LOOKUP(2,1/($B$16:$B2545&lt;&gt;""),$B$16:$B2545), [1]Лист1!$C$12:$D$1205, 2, 0),
  IF(LOOKUP(2,1/($R$16:$R2545&lt;&gt;""),$R$16:$R2545)="12.2027",
    VLOOKUP(LOOKUP(2,1/($B$16:$B2545&lt;&gt;""),$B$16:$B2545), [1]Лист1!$C$1209:$D$2016, 2, 0),
  IF(LOOKUP(2,1/($R$16:$R2545&lt;&gt;""),$R$16:$R2545)="12.2028",
    VLOOKUP(LOOKUP(2,1/($B$16:$B2545&lt;&gt;""),$B$16:$B2545), [1]Лист1!$C$2020:$D$2907, 2, 0),
  ""))), "")</f>
        <v>4687820</v>
      </c>
      <c r="P2545" s="211">
        <f>K2545/H2544</f>
        <v>6672.103615143752</v>
      </c>
      <c r="Q2545" s="211">
        <v>9673</v>
      </c>
      <c r="R2545" s="218" t="s">
        <v>564</v>
      </c>
      <c r="S2545" s="19"/>
      <c r="T2545" s="20"/>
      <c r="U2545" s="20"/>
    </row>
    <row r="2546" spans="1:21" s="21" customFormat="1" ht="30" customHeight="1" x14ac:dyDescent="0.25">
      <c r="A2546" s="212">
        <f>IF(B2546&lt;&gt;"",MAX(A$1:A2545)+1,"")</f>
        <v>2296</v>
      </c>
      <c r="B2546" s="223" t="s">
        <v>397</v>
      </c>
      <c r="C2546" s="212">
        <v>1962</v>
      </c>
      <c r="D2546" s="212" t="s">
        <v>1844</v>
      </c>
      <c r="E2546" s="212" t="s">
        <v>16</v>
      </c>
      <c r="F2546" s="210">
        <v>2</v>
      </c>
      <c r="G2546" s="210">
        <v>2</v>
      </c>
      <c r="H2546" s="211">
        <v>700.5</v>
      </c>
      <c r="I2546" s="211">
        <v>0</v>
      </c>
      <c r="J2546" s="211">
        <v>325.7</v>
      </c>
      <c r="K2546" s="211">
        <f t="shared" si="774"/>
        <v>9219.23</v>
      </c>
      <c r="L2546" s="211">
        <v>0</v>
      </c>
      <c r="M2546" s="211">
        <v>0</v>
      </c>
      <c r="N2546" s="211">
        <v>0</v>
      </c>
      <c r="O2546" s="211">
        <f>IFERROR(
  IF(LOOKUP(2,1/($R$16:$R2546&lt;&gt;""),$R$16:$R2546)="12.2026",
    VLOOKUP(LOOKUP(2,1/($B$16:$B2546&lt;&gt;""),$B$16:$B2546), [1]Лист1!$C$12:$D$1205, 2, 0),
  IF(LOOKUP(2,1/($R$16:$R2546&lt;&gt;""),$R$16:$R2546)="12.2027",
    VLOOKUP(LOOKUP(2,1/($B$16:$B2546&lt;&gt;""),$B$16:$B2546), [1]Лист1!$C$1209:$D$2016, 2, 0),
  IF(LOOKUP(2,1/($R$16:$R2546&lt;&gt;""),$R$16:$R2546)="12.2028",
    VLOOKUP(LOOKUP(2,1/($B$16:$B2546&lt;&gt;""),$B$16:$B2546), [1]Лист1!$C$2020:$D$2907, 2, 0),
  ""))), "")</f>
        <v>9219.23</v>
      </c>
      <c r="P2546" s="211">
        <f t="shared" si="766"/>
        <v>13.160927908636687</v>
      </c>
      <c r="Q2546" s="211">
        <v>9673</v>
      </c>
      <c r="R2546" s="218" t="s">
        <v>565</v>
      </c>
      <c r="S2546" s="19"/>
      <c r="T2546" s="20"/>
      <c r="U2546" s="20"/>
    </row>
    <row r="2547" spans="1:21" s="21" customFormat="1" ht="30" customHeight="1" x14ac:dyDescent="0.25">
      <c r="A2547" s="212">
        <f>IF(B2547&lt;&gt;"",MAX(A$1:A2546)+1,"")</f>
        <v>2297</v>
      </c>
      <c r="B2547" s="223" t="s">
        <v>1671</v>
      </c>
      <c r="C2547" s="212">
        <v>1967</v>
      </c>
      <c r="D2547" s="212" t="s">
        <v>1844</v>
      </c>
      <c r="E2547" s="210" t="s">
        <v>16</v>
      </c>
      <c r="F2547" s="210">
        <v>2</v>
      </c>
      <c r="G2547" s="210">
        <v>2</v>
      </c>
      <c r="H2547" s="211">
        <v>378.6</v>
      </c>
      <c r="I2547" s="211">
        <v>0</v>
      </c>
      <c r="J2547" s="211">
        <v>250</v>
      </c>
      <c r="K2547" s="211">
        <f t="shared" si="774"/>
        <v>49879.69</v>
      </c>
      <c r="L2547" s="211">
        <v>0</v>
      </c>
      <c r="M2547" s="211">
        <v>0</v>
      </c>
      <c r="N2547" s="211">
        <v>0</v>
      </c>
      <c r="O2547" s="211">
        <f>IFERROR(
  IF(LOOKUP(2,1/($R$16:$R2547&lt;&gt;""),$R$16:$R2547)="12.2026",
    VLOOKUP(LOOKUP(2,1/($B$16:$B2547&lt;&gt;""),$B$16:$B2547), [1]Лист1!$C$12:$D$1205, 2, 0),
  IF(LOOKUP(2,1/($R$16:$R2547&lt;&gt;""),$R$16:$R2547)="12.2027",
    VLOOKUP(LOOKUP(2,1/($B$16:$B2547&lt;&gt;""),$B$16:$B2547), [1]Лист1!$C$1209:$D$2016, 2, 0),
  IF(LOOKUP(2,1/($R$16:$R2547&lt;&gt;""),$R$16:$R2547)="12.2028",
    VLOOKUP(LOOKUP(2,1/($B$16:$B2547&lt;&gt;""),$B$16:$B2547), [1]Лист1!$C$2020:$D$2907, 2, 0),
  ""))), "")</f>
        <v>49879.69</v>
      </c>
      <c r="P2547" s="211">
        <f t="shared" ref="P2547:P2584" si="775">K2547/H2547</f>
        <v>131.74772847332278</v>
      </c>
      <c r="Q2547" s="211">
        <v>9673</v>
      </c>
      <c r="R2547" s="218" t="s">
        <v>564</v>
      </c>
      <c r="S2547" s="19"/>
      <c r="T2547" s="20"/>
      <c r="U2547" s="20"/>
    </row>
    <row r="2548" spans="1:21" s="21" customFormat="1" ht="30" customHeight="1" x14ac:dyDescent="0.25">
      <c r="A2548" s="212">
        <f>IF(B2548&lt;&gt;"",MAX(A$1:A2547)+1,"")</f>
        <v>2298</v>
      </c>
      <c r="B2548" s="223" t="s">
        <v>1672</v>
      </c>
      <c r="C2548" s="212">
        <v>1967</v>
      </c>
      <c r="D2548" s="212" t="s">
        <v>1844</v>
      </c>
      <c r="E2548" s="210" t="s">
        <v>16</v>
      </c>
      <c r="F2548" s="210">
        <v>2</v>
      </c>
      <c r="G2548" s="210">
        <v>2</v>
      </c>
      <c r="H2548" s="211">
        <v>380.7</v>
      </c>
      <c r="I2548" s="211">
        <v>0</v>
      </c>
      <c r="J2548" s="211">
        <v>250</v>
      </c>
      <c r="K2548" s="211">
        <f t="shared" si="774"/>
        <v>50107.02</v>
      </c>
      <c r="L2548" s="211">
        <v>0</v>
      </c>
      <c r="M2548" s="211">
        <v>0</v>
      </c>
      <c r="N2548" s="211">
        <v>0</v>
      </c>
      <c r="O2548" s="211">
        <f>IFERROR(
  IF(LOOKUP(2,1/($R$16:$R2548&lt;&gt;""),$R$16:$R2548)="12.2026",
    VLOOKUP(LOOKUP(2,1/($B$16:$B2548&lt;&gt;""),$B$16:$B2548), [1]Лист1!$C$12:$D$1205, 2, 0),
  IF(LOOKUP(2,1/($R$16:$R2548&lt;&gt;""),$R$16:$R2548)="12.2027",
    VLOOKUP(LOOKUP(2,1/($B$16:$B2548&lt;&gt;""),$B$16:$B2548), [1]Лист1!$C$1209:$D$2016, 2, 0),
  IF(LOOKUP(2,1/($R$16:$R2548&lt;&gt;""),$R$16:$R2548)="12.2028",
    VLOOKUP(LOOKUP(2,1/($B$16:$B2548&lt;&gt;""),$B$16:$B2548), [1]Лист1!$C$2020:$D$2907, 2, 0),
  ""))), "")</f>
        <v>50107.02</v>
      </c>
      <c r="P2548" s="211">
        <f t="shared" si="775"/>
        <v>131.61812450748621</v>
      </c>
      <c r="Q2548" s="211">
        <v>9673</v>
      </c>
      <c r="R2548" s="218" t="s">
        <v>564</v>
      </c>
      <c r="S2548" s="19"/>
      <c r="T2548" s="20"/>
      <c r="U2548" s="20"/>
    </row>
    <row r="2549" spans="1:21" s="21" customFormat="1" ht="30" customHeight="1" x14ac:dyDescent="0.25">
      <c r="A2549" s="309">
        <f>IF(B2549&lt;&gt;"",MAX(A$1:A2548)+1,"")</f>
        <v>2299</v>
      </c>
      <c r="B2549" s="317" t="s">
        <v>1673</v>
      </c>
      <c r="C2549" s="309">
        <v>1968</v>
      </c>
      <c r="D2549" s="309" t="s">
        <v>1844</v>
      </c>
      <c r="E2549" s="307" t="s">
        <v>16</v>
      </c>
      <c r="F2549" s="307">
        <v>2</v>
      </c>
      <c r="G2549" s="307">
        <v>2</v>
      </c>
      <c r="H2549" s="311">
        <v>381</v>
      </c>
      <c r="I2549" s="311">
        <v>0</v>
      </c>
      <c r="J2549" s="311">
        <v>273</v>
      </c>
      <c r="K2549" s="211">
        <f t="shared" ref="K2549" si="776">SUM(L2549:O2549)</f>
        <v>300000</v>
      </c>
      <c r="L2549" s="211">
        <v>0</v>
      </c>
      <c r="M2549" s="211">
        <v>0</v>
      </c>
      <c r="N2549" s="211">
        <v>0</v>
      </c>
      <c r="O2549" s="211">
        <f>IFERROR(
  IF(LOOKUP(2,1/($R$16:$R2549&lt;&gt;""),$R$16:$R2549)="12.2026",
    VLOOKUP(LOOKUP(2,1/($B$16:$B2549&lt;&gt;""),$B$16:$B2549), [1]Лист1!$C$12:$D$1205, 2, 0),
  IF(LOOKUP(2,1/($R$16:$R2549&lt;&gt;""),$R$16:$R2549)="12.2027",
    VLOOKUP(LOOKUP(2,1/($B$16:$B2549&lt;&gt;""),$B$16:$B2549), [1]Лист1!$C$1209:$D$2016, 2, 0),
  IF(LOOKUP(2,1/($R$16:$R2549&lt;&gt;""),$R$16:$R2549)="12.2028",
    VLOOKUP(LOOKUP(2,1/($B$16:$B2549&lt;&gt;""),$B$16:$B2549), [1]Лист1!$C$2020:$D$2907, 2, 0),
  ""))), "")</f>
        <v>300000</v>
      </c>
      <c r="P2549" s="211">
        <f>K2549/H2549</f>
        <v>787.40157480314963</v>
      </c>
      <c r="Q2549" s="211">
        <v>9673</v>
      </c>
      <c r="R2549" s="218" t="s">
        <v>565</v>
      </c>
      <c r="S2549" s="19"/>
      <c r="T2549" s="20"/>
      <c r="U2549" s="20"/>
    </row>
    <row r="2550" spans="1:21" s="21" customFormat="1" ht="30" customHeight="1" x14ac:dyDescent="0.25">
      <c r="A2550" s="310"/>
      <c r="B2550" s="318"/>
      <c r="C2550" s="310"/>
      <c r="D2550" s="310"/>
      <c r="E2550" s="308"/>
      <c r="F2550" s="308"/>
      <c r="G2550" s="308"/>
      <c r="H2550" s="312"/>
      <c r="I2550" s="312"/>
      <c r="J2550" s="312"/>
      <c r="K2550" s="211">
        <f t="shared" si="774"/>
        <v>4756873</v>
      </c>
      <c r="L2550" s="211">
        <v>0</v>
      </c>
      <c r="M2550" s="211">
        <v>0</v>
      </c>
      <c r="N2550" s="211">
        <v>0</v>
      </c>
      <c r="O2550" s="211">
        <f>IFERROR(
  IF(LOOKUP(2,1/($R$16:$R2550&lt;&gt;""),$R$16:$R2550)="12.2026",
    VLOOKUP(LOOKUP(2,1/($B$16:$B2550&lt;&gt;""),$B$16:$B2550), [1]Лист1!$C$12:$D$1205, 2, 0),
  IF(LOOKUP(2,1/($R$16:$R2550&lt;&gt;""),$R$16:$R2550)="12.2027",
    VLOOKUP(LOOKUP(2,1/($B$16:$B2550&lt;&gt;""),$B$16:$B2550), [1]Лист1!$C$1209:$D$2016, 2, 0),
  IF(LOOKUP(2,1/($R$16:$R2550&lt;&gt;""),$R$16:$R2550)="12.2028",
    VLOOKUP(LOOKUP(2,1/($B$16:$B2550&lt;&gt;""),$B$16:$B2550), [1]Лист1!$C$2020:$D$2907, 2, 0),
  ""))), "")</f>
        <v>4756873</v>
      </c>
      <c r="P2550" s="211">
        <f>K2550/H2549</f>
        <v>12485.230971128609</v>
      </c>
      <c r="Q2550" s="211">
        <v>9673</v>
      </c>
      <c r="R2550" s="218" t="s">
        <v>564</v>
      </c>
      <c r="S2550" s="38"/>
      <c r="T2550" s="20"/>
    </row>
    <row r="2551" spans="1:21" s="21" customFormat="1" ht="30" customHeight="1" x14ac:dyDescent="0.25">
      <c r="A2551" s="212">
        <f>IF(B2551&lt;&gt;"",MAX(A$1:A2550)+1,"")</f>
        <v>2300</v>
      </c>
      <c r="B2551" s="223" t="s">
        <v>1674</v>
      </c>
      <c r="C2551" s="212">
        <v>1968</v>
      </c>
      <c r="D2551" s="212" t="s">
        <v>1844</v>
      </c>
      <c r="E2551" s="210" t="s">
        <v>16</v>
      </c>
      <c r="F2551" s="210">
        <v>2</v>
      </c>
      <c r="G2551" s="210">
        <v>2</v>
      </c>
      <c r="H2551" s="211">
        <v>722.7</v>
      </c>
      <c r="I2551" s="211">
        <v>0</v>
      </c>
      <c r="J2551" s="211">
        <v>722.7</v>
      </c>
      <c r="K2551" s="211">
        <f t="shared" ref="K2551:K2563" si="777">SUM(L2551:O2551)</f>
        <v>110221.85</v>
      </c>
      <c r="L2551" s="211">
        <v>0</v>
      </c>
      <c r="M2551" s="211">
        <v>0</v>
      </c>
      <c r="N2551" s="211">
        <v>0</v>
      </c>
      <c r="O2551" s="211">
        <f>IFERROR(
  IF(LOOKUP(2,1/($R$16:$R2551&lt;&gt;""),$R$16:$R2551)="12.2026",
    VLOOKUP(LOOKUP(2,1/($B$16:$B2551&lt;&gt;""),$B$16:$B2551), [1]Лист1!$C$12:$D$1205, 2, 0),
  IF(LOOKUP(2,1/($R$16:$R2551&lt;&gt;""),$R$16:$R2551)="12.2027",
    VLOOKUP(LOOKUP(2,1/($B$16:$B2551&lt;&gt;""),$B$16:$B2551), [1]Лист1!$C$1209:$D$2016, 2, 0),
  IF(LOOKUP(2,1/($R$16:$R2551&lt;&gt;""),$R$16:$R2551)="12.2028",
    VLOOKUP(LOOKUP(2,1/($B$16:$B2551&lt;&gt;""),$B$16:$B2551), [1]Лист1!$C$2020:$D$2907, 2, 0),
  ""))), "")</f>
        <v>110221.85</v>
      </c>
      <c r="P2551" s="211">
        <f t="shared" ref="P2551:P2563" si="778">K2551/H2551</f>
        <v>152.51397537013975</v>
      </c>
      <c r="Q2551" s="211">
        <v>9673</v>
      </c>
      <c r="R2551" s="218" t="s">
        <v>564</v>
      </c>
      <c r="S2551" s="38"/>
      <c r="T2551" s="20"/>
    </row>
    <row r="2552" spans="1:21" s="21" customFormat="1" ht="30" customHeight="1" x14ac:dyDescent="0.25">
      <c r="A2552" s="212">
        <f>IF(B2552&lt;&gt;"",MAX(A$1:A2551)+1,"")</f>
        <v>2301</v>
      </c>
      <c r="B2552" s="223" t="s">
        <v>1700</v>
      </c>
      <c r="C2552" s="212">
        <v>1972</v>
      </c>
      <c r="D2552" s="212" t="s">
        <v>1844</v>
      </c>
      <c r="E2552" s="210" t="s">
        <v>16</v>
      </c>
      <c r="F2552" s="210">
        <v>2</v>
      </c>
      <c r="G2552" s="210">
        <v>2</v>
      </c>
      <c r="H2552" s="211">
        <v>744.7</v>
      </c>
      <c r="I2552" s="211">
        <v>0</v>
      </c>
      <c r="J2552" s="211">
        <v>744.7</v>
      </c>
      <c r="K2552" s="211">
        <f t="shared" si="777"/>
        <v>11555347.800000001</v>
      </c>
      <c r="L2552" s="211">
        <v>0</v>
      </c>
      <c r="M2552" s="211">
        <v>0</v>
      </c>
      <c r="N2552" s="211">
        <v>0</v>
      </c>
      <c r="O2552" s="211">
        <f>IFERROR(
  IF(LOOKUP(2,1/($R$16:$R2552&lt;&gt;""),$R$16:$R2552)="12.2026",
    VLOOKUP(LOOKUP(2,1/($B$16:$B2552&lt;&gt;""),$B$16:$B2552), [1]Лист1!$C$12:$D$1205, 2, 0),
  IF(LOOKUP(2,1/($R$16:$R2552&lt;&gt;""),$R$16:$R2552)="12.2027",
    VLOOKUP(LOOKUP(2,1/($B$16:$B2552&lt;&gt;""),$B$16:$B2552), [1]Лист1!$C$1209:$D$2016, 2, 0),
  IF(LOOKUP(2,1/($R$16:$R2552&lt;&gt;""),$R$16:$R2552)="12.2028",
    VLOOKUP(LOOKUP(2,1/($B$16:$B2552&lt;&gt;""),$B$16:$B2552), [1]Лист1!$C$2020:$D$2907, 2, 0),
  ""))), "")</f>
        <v>11555347.800000001</v>
      </c>
      <c r="P2552" s="211">
        <f t="shared" si="778"/>
        <v>15516.782328454412</v>
      </c>
      <c r="Q2552" s="211">
        <v>9673</v>
      </c>
      <c r="R2552" s="218" t="s">
        <v>563</v>
      </c>
      <c r="S2552" s="19"/>
      <c r="T2552" s="20"/>
      <c r="U2552" s="20"/>
    </row>
    <row r="2553" spans="1:21" s="21" customFormat="1" ht="30" customHeight="1" x14ac:dyDescent="0.25">
      <c r="A2553" s="212">
        <f>IF(B2553&lt;&gt;"",MAX(A$1:A2552)+1,"")</f>
        <v>2302</v>
      </c>
      <c r="B2553" s="223" t="s">
        <v>2567</v>
      </c>
      <c r="C2553" s="210">
        <v>1966</v>
      </c>
      <c r="D2553" s="210">
        <v>2010</v>
      </c>
      <c r="E2553" s="210" t="s">
        <v>109</v>
      </c>
      <c r="F2553" s="210">
        <v>2</v>
      </c>
      <c r="G2553" s="210">
        <v>2</v>
      </c>
      <c r="H2553" s="237">
        <v>655.4</v>
      </c>
      <c r="I2553" s="237">
        <v>0</v>
      </c>
      <c r="J2553" s="237">
        <v>655.4</v>
      </c>
      <c r="K2553" s="211">
        <f t="shared" si="777"/>
        <v>2215728</v>
      </c>
      <c r="L2553" s="211">
        <v>0</v>
      </c>
      <c r="M2553" s="211">
        <v>0</v>
      </c>
      <c r="N2553" s="211">
        <v>0</v>
      </c>
      <c r="O2553" s="211">
        <f>IFERROR(
  IF(LOOKUP(2,1/($R$16:$R2553&lt;&gt;""),$R$16:$R2553)="12.2026",
    VLOOKUP(LOOKUP(2,1/($B$16:$B2553&lt;&gt;""),$B$16:$B2553), [1]Лист1!$C$12:$D$1205, 2, 0),
  IF(LOOKUP(2,1/($R$16:$R2553&lt;&gt;""),$R$16:$R2553)="12.2027",
    VLOOKUP(LOOKUP(2,1/($B$16:$B2553&lt;&gt;""),$B$16:$B2553), [1]Лист1!$C$1209:$D$2016, 2, 0),
  IF(LOOKUP(2,1/($R$16:$R2553&lt;&gt;""),$R$16:$R2553)="12.2028",
    VLOOKUP(LOOKUP(2,1/($B$16:$B2553&lt;&gt;""),$B$16:$B2553), [1]Лист1!$C$2020:$D$2907, 2, 0),
  ""))), "")</f>
        <v>2215728</v>
      </c>
      <c r="P2553" s="211">
        <f t="shared" si="778"/>
        <v>3380.7262740311262</v>
      </c>
      <c r="Q2553" s="211">
        <v>9673</v>
      </c>
      <c r="R2553" s="218" t="s">
        <v>563</v>
      </c>
      <c r="S2553" s="19"/>
      <c r="T2553" s="20"/>
      <c r="U2553" s="20"/>
    </row>
    <row r="2554" spans="1:21" s="21" customFormat="1" ht="30" customHeight="1" x14ac:dyDescent="0.25">
      <c r="A2554" s="212">
        <f>IF(B2554&lt;&gt;"",MAX(A$1:A2553)+1,"")</f>
        <v>2303</v>
      </c>
      <c r="B2554" s="223" t="s">
        <v>1675</v>
      </c>
      <c r="C2554" s="212">
        <v>1972</v>
      </c>
      <c r="D2554" s="212" t="s">
        <v>1844</v>
      </c>
      <c r="E2554" s="210" t="s">
        <v>16</v>
      </c>
      <c r="F2554" s="210">
        <v>2</v>
      </c>
      <c r="G2554" s="210">
        <v>2</v>
      </c>
      <c r="H2554" s="211">
        <v>735.7</v>
      </c>
      <c r="I2554" s="211">
        <v>0</v>
      </c>
      <c r="J2554" s="211">
        <v>735.7</v>
      </c>
      <c r="K2554" s="211">
        <f t="shared" si="777"/>
        <v>111121.60000000001</v>
      </c>
      <c r="L2554" s="211">
        <v>0</v>
      </c>
      <c r="M2554" s="211">
        <v>0</v>
      </c>
      <c r="N2554" s="211">
        <v>0</v>
      </c>
      <c r="O2554" s="211">
        <f>IFERROR(
  IF(LOOKUP(2,1/($R$16:$R2554&lt;&gt;""),$R$16:$R2554)="12.2026",
    VLOOKUP(LOOKUP(2,1/($B$16:$B2554&lt;&gt;""),$B$16:$B2554), [1]Лист1!$C$12:$D$1205, 2, 0),
  IF(LOOKUP(2,1/($R$16:$R2554&lt;&gt;""),$R$16:$R2554)="12.2027",
    VLOOKUP(LOOKUP(2,1/($B$16:$B2554&lt;&gt;""),$B$16:$B2554), [1]Лист1!$C$1209:$D$2016, 2, 0),
  IF(LOOKUP(2,1/($R$16:$R2554&lt;&gt;""),$R$16:$R2554)="12.2028",
    VLOOKUP(LOOKUP(2,1/($B$16:$B2554&lt;&gt;""),$B$16:$B2554), [1]Лист1!$C$2020:$D$2907, 2, 0),
  ""))), "")</f>
        <v>111121.60000000001</v>
      </c>
      <c r="P2554" s="211">
        <f t="shared" si="778"/>
        <v>151.04200081554981</v>
      </c>
      <c r="Q2554" s="211">
        <v>9673</v>
      </c>
      <c r="R2554" s="218" t="s">
        <v>564</v>
      </c>
      <c r="S2554" s="19"/>
      <c r="T2554" s="20"/>
      <c r="U2554" s="20"/>
    </row>
    <row r="2555" spans="1:21" s="21" customFormat="1" ht="30" customHeight="1" x14ac:dyDescent="0.25">
      <c r="A2555" s="212">
        <f>IF(B2555&lt;&gt;"",MAX(A$1:A2554)+1,"")</f>
        <v>2304</v>
      </c>
      <c r="B2555" s="223" t="s">
        <v>2449</v>
      </c>
      <c r="C2555" s="210">
        <v>1964</v>
      </c>
      <c r="D2555" s="212" t="s">
        <v>1844</v>
      </c>
      <c r="E2555" s="210" t="s">
        <v>16</v>
      </c>
      <c r="F2555" s="210">
        <v>2</v>
      </c>
      <c r="G2555" s="210">
        <v>2</v>
      </c>
      <c r="H2555" s="237">
        <v>374.8</v>
      </c>
      <c r="I2555" s="237">
        <v>0</v>
      </c>
      <c r="J2555" s="237">
        <v>374.8</v>
      </c>
      <c r="K2555" s="211">
        <f t="shared" si="777"/>
        <v>4478806.84</v>
      </c>
      <c r="L2555" s="211">
        <v>0</v>
      </c>
      <c r="M2555" s="211">
        <v>0</v>
      </c>
      <c r="N2555" s="211">
        <v>0</v>
      </c>
      <c r="O2555" s="211">
        <f>IFERROR(
  IF(LOOKUP(2,1/($R$16:$R2555&lt;&gt;""),$R$16:$R2555)="12.2026",
    VLOOKUP(LOOKUP(2,1/($B$16:$B2555&lt;&gt;""),$B$16:$B2555), [1]Лист1!$C$12:$D$1205, 2, 0),
  IF(LOOKUP(2,1/($R$16:$R2555&lt;&gt;""),$R$16:$R2555)="12.2027",
    VLOOKUP(LOOKUP(2,1/($B$16:$B2555&lt;&gt;""),$B$16:$B2555), [1]Лист1!$C$1209:$D$2016, 2, 0),
  IF(LOOKUP(2,1/($R$16:$R2555&lt;&gt;""),$R$16:$R2555)="12.2028",
    VLOOKUP(LOOKUP(2,1/($B$16:$B2555&lt;&gt;""),$B$16:$B2555), [1]Лист1!$C$2020:$D$2907, 2, 0),
  ""))), "")</f>
        <v>4478806.84</v>
      </c>
      <c r="P2555" s="211">
        <f t="shared" si="778"/>
        <v>11949.858164354322</v>
      </c>
      <c r="Q2555" s="237">
        <v>9673</v>
      </c>
      <c r="R2555" s="218" t="s">
        <v>565</v>
      </c>
      <c r="S2555" s="19"/>
      <c r="T2555" s="20"/>
      <c r="U2555" s="20"/>
    </row>
    <row r="2556" spans="1:21" s="21" customFormat="1" ht="30" customHeight="1" x14ac:dyDescent="0.25">
      <c r="A2556" s="212">
        <f>IF(B2556&lt;&gt;"",MAX(A$1:A2555)+1,"")</f>
        <v>2305</v>
      </c>
      <c r="B2556" s="223" t="s">
        <v>1648</v>
      </c>
      <c r="C2556" s="212">
        <v>1968</v>
      </c>
      <c r="D2556" s="212" t="s">
        <v>1844</v>
      </c>
      <c r="E2556" s="210" t="s">
        <v>16</v>
      </c>
      <c r="F2556" s="210">
        <v>2</v>
      </c>
      <c r="G2556" s="210">
        <v>3</v>
      </c>
      <c r="H2556" s="211">
        <v>566.32000000000005</v>
      </c>
      <c r="I2556" s="211">
        <v>0</v>
      </c>
      <c r="J2556" s="211">
        <v>565.85</v>
      </c>
      <c r="K2556" s="211">
        <f t="shared" si="777"/>
        <v>38128.36</v>
      </c>
      <c r="L2556" s="211">
        <v>0</v>
      </c>
      <c r="M2556" s="211">
        <v>0</v>
      </c>
      <c r="N2556" s="211">
        <v>0</v>
      </c>
      <c r="O2556" s="211">
        <f>IFERROR(
  IF(LOOKUP(2,1/($R$16:$R2556&lt;&gt;""),$R$16:$R2556)="12.2026",
    VLOOKUP(LOOKUP(2,1/($B$16:$B2556&lt;&gt;""),$B$16:$B2556), [1]Лист1!$C$12:$D$1205, 2, 0),
  IF(LOOKUP(2,1/($R$16:$R2556&lt;&gt;""),$R$16:$R2556)="12.2027",
    VLOOKUP(LOOKUP(2,1/($B$16:$B2556&lt;&gt;""),$B$16:$B2556), [1]Лист1!$C$1209:$D$2016, 2, 0),
  IF(LOOKUP(2,1/($R$16:$R2556&lt;&gt;""),$R$16:$R2556)="12.2028",
    VLOOKUP(LOOKUP(2,1/($B$16:$B2556&lt;&gt;""),$B$16:$B2556), [1]Лист1!$C$2020:$D$2907, 2, 0),
  ""))), "")</f>
        <v>38128.36</v>
      </c>
      <c r="P2556" s="211">
        <f t="shared" si="778"/>
        <v>67.326529170786827</v>
      </c>
      <c r="Q2556" s="211">
        <v>9673</v>
      </c>
      <c r="R2556" s="218" t="s">
        <v>565</v>
      </c>
      <c r="S2556" s="38"/>
      <c r="T2556" s="20"/>
    </row>
    <row r="2557" spans="1:21" s="21" customFormat="1" ht="30" customHeight="1" x14ac:dyDescent="0.25">
      <c r="A2557" s="212">
        <f>IF(B2557&lt;&gt;"",MAX(A$1:A2556)+1,"")</f>
        <v>2306</v>
      </c>
      <c r="B2557" s="223" t="s">
        <v>1649</v>
      </c>
      <c r="C2557" s="212">
        <v>1970</v>
      </c>
      <c r="D2557" s="212" t="s">
        <v>1844</v>
      </c>
      <c r="E2557" s="210" t="s">
        <v>16</v>
      </c>
      <c r="F2557" s="210">
        <v>2</v>
      </c>
      <c r="G2557" s="210">
        <v>2</v>
      </c>
      <c r="H2557" s="211">
        <v>525.5</v>
      </c>
      <c r="I2557" s="211">
        <v>0</v>
      </c>
      <c r="J2557" s="211">
        <v>525.5</v>
      </c>
      <c r="K2557" s="211">
        <f t="shared" si="777"/>
        <v>37017.589999999997</v>
      </c>
      <c r="L2557" s="211">
        <v>0</v>
      </c>
      <c r="M2557" s="211">
        <v>0</v>
      </c>
      <c r="N2557" s="211">
        <v>0</v>
      </c>
      <c r="O2557" s="211">
        <f>IFERROR(
  IF(LOOKUP(2,1/($R$16:$R2557&lt;&gt;""),$R$16:$R2557)="12.2026",
    VLOOKUP(LOOKUP(2,1/($B$16:$B2557&lt;&gt;""),$B$16:$B2557), [1]Лист1!$C$12:$D$1205, 2, 0),
  IF(LOOKUP(2,1/($R$16:$R2557&lt;&gt;""),$R$16:$R2557)="12.2027",
    VLOOKUP(LOOKUP(2,1/($B$16:$B2557&lt;&gt;""),$B$16:$B2557), [1]Лист1!$C$1209:$D$2016, 2, 0),
  IF(LOOKUP(2,1/($R$16:$R2557&lt;&gt;""),$R$16:$R2557)="12.2028",
    VLOOKUP(LOOKUP(2,1/($B$16:$B2557&lt;&gt;""),$B$16:$B2557), [1]Лист1!$C$2020:$D$2907, 2, 0),
  ""))), "")</f>
        <v>37017.589999999997</v>
      </c>
      <c r="P2557" s="211">
        <f t="shared" si="778"/>
        <v>70.442607040913416</v>
      </c>
      <c r="Q2557" s="211">
        <v>9673</v>
      </c>
      <c r="R2557" s="218" t="s">
        <v>565</v>
      </c>
      <c r="S2557" s="38"/>
      <c r="T2557" s="20"/>
    </row>
    <row r="2558" spans="1:21" s="21" customFormat="1" ht="30" customHeight="1" x14ac:dyDescent="0.25">
      <c r="A2558" s="212">
        <f>IF(B2558&lt;&gt;"",MAX(A$1:A2557)+1,"")</f>
        <v>2307</v>
      </c>
      <c r="B2558" s="223" t="s">
        <v>2450</v>
      </c>
      <c r="C2558" s="210">
        <v>1988</v>
      </c>
      <c r="D2558" s="212" t="s">
        <v>1844</v>
      </c>
      <c r="E2558" s="210" t="s">
        <v>16</v>
      </c>
      <c r="F2558" s="210">
        <v>5</v>
      </c>
      <c r="G2558" s="210">
        <v>2</v>
      </c>
      <c r="H2558" s="237">
        <v>7774.6</v>
      </c>
      <c r="I2558" s="237">
        <v>898.5</v>
      </c>
      <c r="J2558" s="237">
        <v>4460.3999999999996</v>
      </c>
      <c r="K2558" s="211">
        <f t="shared" si="777"/>
        <v>7830561.6000000006</v>
      </c>
      <c r="L2558" s="211">
        <v>0</v>
      </c>
      <c r="M2558" s="211">
        <v>0</v>
      </c>
      <c r="N2558" s="211">
        <v>0</v>
      </c>
      <c r="O2558" s="211">
        <f>IFERROR(
  IF(LOOKUP(2,1/($R$16:$R2558&lt;&gt;""),$R$16:$R2558)="12.2026",
    VLOOKUP(LOOKUP(2,1/($B$16:$B2558&lt;&gt;""),$B$16:$B2558), [1]Лист1!$C$12:$D$1205, 2, 0),
  IF(LOOKUP(2,1/($R$16:$R2558&lt;&gt;""),$R$16:$R2558)="12.2027",
    VLOOKUP(LOOKUP(2,1/($B$16:$B2558&lt;&gt;""),$B$16:$B2558), [1]Лист1!$C$1209:$D$2016, 2, 0),
  IF(LOOKUP(2,1/($R$16:$R2558&lt;&gt;""),$R$16:$R2558)="12.2028",
    VLOOKUP(LOOKUP(2,1/($B$16:$B2558&lt;&gt;""),$B$16:$B2558), [1]Лист1!$C$2020:$D$2907, 2, 0),
  ""))), "")</f>
        <v>7830561.6000000006</v>
      </c>
      <c r="P2558" s="211">
        <f t="shared" si="778"/>
        <v>1007.1980037558203</v>
      </c>
      <c r="Q2558" s="237">
        <v>9673</v>
      </c>
      <c r="R2558" s="218" t="s">
        <v>565</v>
      </c>
      <c r="S2558" s="38"/>
      <c r="T2558" s="20"/>
    </row>
    <row r="2559" spans="1:21" s="21" customFormat="1" ht="30" customHeight="1" x14ac:dyDescent="0.25">
      <c r="A2559" s="212">
        <f>IF(B2559&lt;&gt;"",MAX(A$1:A2558)+1,"")</f>
        <v>2308</v>
      </c>
      <c r="B2559" s="223" t="s">
        <v>405</v>
      </c>
      <c r="C2559" s="212">
        <v>1963</v>
      </c>
      <c r="D2559" s="212" t="s">
        <v>1844</v>
      </c>
      <c r="E2559" s="210" t="s">
        <v>16</v>
      </c>
      <c r="F2559" s="210">
        <v>2</v>
      </c>
      <c r="G2559" s="212">
        <v>2</v>
      </c>
      <c r="H2559" s="211">
        <v>411.3</v>
      </c>
      <c r="I2559" s="211">
        <v>0</v>
      </c>
      <c r="J2559" s="211">
        <v>337.6</v>
      </c>
      <c r="K2559" s="211">
        <f t="shared" si="777"/>
        <v>60185.919999999998</v>
      </c>
      <c r="L2559" s="211">
        <v>0</v>
      </c>
      <c r="M2559" s="211">
        <v>0</v>
      </c>
      <c r="N2559" s="211">
        <v>0</v>
      </c>
      <c r="O2559" s="211">
        <f>IFERROR(
  IF(LOOKUP(2,1/($R$16:$R2559&lt;&gt;""),$R$16:$R2559)="12.2026",
    VLOOKUP(LOOKUP(2,1/($B$16:$B2559&lt;&gt;""),$B$16:$B2559), [1]Лист1!$C$12:$D$1205, 2, 0),
  IF(LOOKUP(2,1/($R$16:$R2559&lt;&gt;""),$R$16:$R2559)="12.2027",
    VLOOKUP(LOOKUP(2,1/($B$16:$B2559&lt;&gt;""),$B$16:$B2559), [1]Лист1!$C$1209:$D$2016, 2, 0),
  IF(LOOKUP(2,1/($R$16:$R2559&lt;&gt;""),$R$16:$R2559)="12.2028",
    VLOOKUP(LOOKUP(2,1/($B$16:$B2559&lt;&gt;""),$B$16:$B2559), [1]Лист1!$C$2020:$D$2907, 2, 0),
  ""))), "")</f>
        <v>60185.919999999998</v>
      </c>
      <c r="P2559" s="211">
        <f t="shared" si="778"/>
        <v>146.33095064429855</v>
      </c>
      <c r="Q2559" s="211">
        <v>9673</v>
      </c>
      <c r="R2559" s="218" t="s">
        <v>564</v>
      </c>
      <c r="S2559" s="38"/>
      <c r="T2559" s="20"/>
    </row>
    <row r="2560" spans="1:21" s="21" customFormat="1" ht="30" customHeight="1" x14ac:dyDescent="0.25">
      <c r="A2560" s="212">
        <f>IF(B2560&lt;&gt;"",MAX(A$1:A2559)+1,"")</f>
        <v>2309</v>
      </c>
      <c r="B2560" s="223" t="s">
        <v>406</v>
      </c>
      <c r="C2560" s="212">
        <v>1963</v>
      </c>
      <c r="D2560" s="212" t="s">
        <v>1844</v>
      </c>
      <c r="E2560" s="210" t="s">
        <v>16</v>
      </c>
      <c r="F2560" s="210">
        <v>2</v>
      </c>
      <c r="G2560" s="210">
        <v>2</v>
      </c>
      <c r="H2560" s="211">
        <v>400.9</v>
      </c>
      <c r="I2560" s="211">
        <v>0</v>
      </c>
      <c r="J2560" s="211">
        <v>456.5</v>
      </c>
      <c r="K2560" s="211">
        <f t="shared" si="777"/>
        <v>60153.270000000004</v>
      </c>
      <c r="L2560" s="211">
        <v>0</v>
      </c>
      <c r="M2560" s="211">
        <v>0</v>
      </c>
      <c r="N2560" s="211">
        <v>0</v>
      </c>
      <c r="O2560" s="211">
        <f>IFERROR(
  IF(LOOKUP(2,1/($R$16:$R2560&lt;&gt;""),$R$16:$R2560)="12.2026",
    VLOOKUP(LOOKUP(2,1/($B$16:$B2560&lt;&gt;""),$B$16:$B2560), [1]Лист1!$C$12:$D$1205, 2, 0),
  IF(LOOKUP(2,1/($R$16:$R2560&lt;&gt;""),$R$16:$R2560)="12.2027",
    VLOOKUP(LOOKUP(2,1/($B$16:$B2560&lt;&gt;""),$B$16:$B2560), [1]Лист1!$C$1209:$D$2016, 2, 0),
  IF(LOOKUP(2,1/($R$16:$R2560&lt;&gt;""),$R$16:$R2560)="12.2028",
    VLOOKUP(LOOKUP(2,1/($B$16:$B2560&lt;&gt;""),$B$16:$B2560), [1]Лист1!$C$2020:$D$2907, 2, 0),
  ""))), "")</f>
        <v>60153.270000000004</v>
      </c>
      <c r="P2560" s="211">
        <f t="shared" si="778"/>
        <v>150.0455724619606</v>
      </c>
      <c r="Q2560" s="211">
        <v>9673</v>
      </c>
      <c r="R2560" s="218" t="s">
        <v>564</v>
      </c>
      <c r="S2560" s="19"/>
      <c r="T2560" s="20"/>
      <c r="U2560" s="20"/>
    </row>
    <row r="2561" spans="1:21" s="21" customFormat="1" ht="30" customHeight="1" x14ac:dyDescent="0.25">
      <c r="A2561" s="212">
        <f>IF(B2561&lt;&gt;"",MAX(A$1:A2560)+1,"")</f>
        <v>2310</v>
      </c>
      <c r="B2561" s="223" t="s">
        <v>407</v>
      </c>
      <c r="C2561" s="212">
        <v>1964</v>
      </c>
      <c r="D2561" s="212" t="s">
        <v>1844</v>
      </c>
      <c r="E2561" s="210" t="s">
        <v>16</v>
      </c>
      <c r="F2561" s="210">
        <v>3</v>
      </c>
      <c r="G2561" s="210">
        <v>2</v>
      </c>
      <c r="H2561" s="211">
        <v>978</v>
      </c>
      <c r="I2561" s="211">
        <v>0</v>
      </c>
      <c r="J2561" s="211">
        <v>985.02</v>
      </c>
      <c r="K2561" s="211">
        <f t="shared" si="777"/>
        <v>63273.020000000004</v>
      </c>
      <c r="L2561" s="211">
        <v>0</v>
      </c>
      <c r="M2561" s="211">
        <v>0</v>
      </c>
      <c r="N2561" s="211">
        <v>0</v>
      </c>
      <c r="O2561" s="211">
        <f>IFERROR(
  IF(LOOKUP(2,1/($R$16:$R2561&lt;&gt;""),$R$16:$R2561)="12.2026",
    VLOOKUP(LOOKUP(2,1/($B$16:$B2561&lt;&gt;""),$B$16:$B2561), [1]Лист1!$C$12:$D$1205, 2, 0),
  IF(LOOKUP(2,1/($R$16:$R2561&lt;&gt;""),$R$16:$R2561)="12.2027",
    VLOOKUP(LOOKUP(2,1/($B$16:$B2561&lt;&gt;""),$B$16:$B2561), [1]Лист1!$C$1209:$D$2016, 2, 0),
  IF(LOOKUP(2,1/($R$16:$R2561&lt;&gt;""),$R$16:$R2561)="12.2028",
    VLOOKUP(LOOKUP(2,1/($B$16:$B2561&lt;&gt;""),$B$16:$B2561), [1]Лист1!$C$2020:$D$2907, 2, 0),
  ""))), "")</f>
        <v>63273.020000000004</v>
      </c>
      <c r="P2561" s="211">
        <f t="shared" si="778"/>
        <v>64.696339468302668</v>
      </c>
      <c r="Q2561" s="211">
        <v>9673</v>
      </c>
      <c r="R2561" s="218" t="s">
        <v>564</v>
      </c>
      <c r="S2561" s="19"/>
      <c r="T2561" s="20"/>
      <c r="U2561" s="20"/>
    </row>
    <row r="2562" spans="1:21" s="21" customFormat="1" ht="30" customHeight="1" x14ac:dyDescent="0.25">
      <c r="A2562" s="212">
        <f>IF(B2562&lt;&gt;"",MAX(A$1:A2561)+1,"")</f>
        <v>2311</v>
      </c>
      <c r="B2562" s="223" t="s">
        <v>1677</v>
      </c>
      <c r="C2562" s="212">
        <v>1965</v>
      </c>
      <c r="D2562" s="212" t="s">
        <v>1844</v>
      </c>
      <c r="E2562" s="210" t="s">
        <v>16</v>
      </c>
      <c r="F2562" s="210">
        <v>4</v>
      </c>
      <c r="G2562" s="210">
        <v>3</v>
      </c>
      <c r="H2562" s="211">
        <v>2086</v>
      </c>
      <c r="I2562" s="211">
        <v>0</v>
      </c>
      <c r="J2562" s="211">
        <v>2086</v>
      </c>
      <c r="K2562" s="211">
        <f t="shared" si="777"/>
        <v>16071470</v>
      </c>
      <c r="L2562" s="211">
        <v>0</v>
      </c>
      <c r="M2562" s="211">
        <v>0</v>
      </c>
      <c r="N2562" s="211">
        <v>0</v>
      </c>
      <c r="O2562" s="211">
        <f>IFERROR(
  IF(LOOKUP(2,1/($R$16:$R2562&lt;&gt;""),$R$16:$R2562)="12.2026",
    VLOOKUP(LOOKUP(2,1/($B$16:$B2562&lt;&gt;""),$B$16:$B2562), [1]Лист1!$C$12:$D$1205, 2, 0),
  IF(LOOKUP(2,1/($R$16:$R2562&lt;&gt;""),$R$16:$R2562)="12.2027",
    VLOOKUP(LOOKUP(2,1/($B$16:$B2562&lt;&gt;""),$B$16:$B2562), [1]Лист1!$C$1209:$D$2016, 2, 0),
  IF(LOOKUP(2,1/($R$16:$R2562&lt;&gt;""),$R$16:$R2562)="12.2028",
    VLOOKUP(LOOKUP(2,1/($B$16:$B2562&lt;&gt;""),$B$16:$B2562), [1]Лист1!$C$2020:$D$2907, 2, 0),
  ""))), "")</f>
        <v>16071470</v>
      </c>
      <c r="P2562" s="211">
        <f t="shared" si="778"/>
        <v>7704.4439117929051</v>
      </c>
      <c r="Q2562" s="211">
        <v>9673</v>
      </c>
      <c r="R2562" s="218" t="s">
        <v>564</v>
      </c>
      <c r="S2562" s="38"/>
      <c r="T2562" s="20"/>
    </row>
    <row r="2563" spans="1:21" s="21" customFormat="1" ht="30" customHeight="1" x14ac:dyDescent="0.25">
      <c r="A2563" s="212">
        <f>IF(B2563&lt;&gt;"",MAX(A$1:A2562)+1,"")</f>
        <v>2312</v>
      </c>
      <c r="B2563" s="223" t="s">
        <v>1678</v>
      </c>
      <c r="C2563" s="212">
        <v>1969</v>
      </c>
      <c r="D2563" s="212" t="s">
        <v>1844</v>
      </c>
      <c r="E2563" s="210" t="s">
        <v>16</v>
      </c>
      <c r="F2563" s="210">
        <v>5</v>
      </c>
      <c r="G2563" s="210">
        <v>4</v>
      </c>
      <c r="H2563" s="211">
        <v>2767</v>
      </c>
      <c r="I2563" s="211">
        <v>0</v>
      </c>
      <c r="J2563" s="211">
        <v>2766.18</v>
      </c>
      <c r="K2563" s="211">
        <f t="shared" si="777"/>
        <v>19064465</v>
      </c>
      <c r="L2563" s="211">
        <v>0</v>
      </c>
      <c r="M2563" s="211">
        <v>0</v>
      </c>
      <c r="N2563" s="211">
        <v>0</v>
      </c>
      <c r="O2563" s="211">
        <f>IFERROR(
  IF(LOOKUP(2,1/($R$16:$R2563&lt;&gt;""),$R$16:$R2563)="12.2026",
    VLOOKUP(LOOKUP(2,1/($B$16:$B2563&lt;&gt;""),$B$16:$B2563), [1]Лист1!$C$12:$D$1205, 2, 0),
  IF(LOOKUP(2,1/($R$16:$R2563&lt;&gt;""),$R$16:$R2563)="12.2027",
    VLOOKUP(LOOKUP(2,1/($B$16:$B2563&lt;&gt;""),$B$16:$B2563), [1]Лист1!$C$1209:$D$2016, 2, 0),
  IF(LOOKUP(2,1/($R$16:$R2563&lt;&gt;""),$R$16:$R2563)="12.2028",
    VLOOKUP(LOOKUP(2,1/($B$16:$B2563&lt;&gt;""),$B$16:$B2563), [1]Лист1!$C$2020:$D$2907, 2, 0),
  ""))), "")</f>
        <v>19064465</v>
      </c>
      <c r="P2563" s="211">
        <f t="shared" si="778"/>
        <v>6889.9403686302858</v>
      </c>
      <c r="Q2563" s="211">
        <v>9673</v>
      </c>
      <c r="R2563" s="218" t="s">
        <v>564</v>
      </c>
      <c r="S2563" s="38"/>
      <c r="T2563" s="20"/>
    </row>
    <row r="2564" spans="1:21" s="21" customFormat="1" ht="30" customHeight="1" x14ac:dyDescent="0.25">
      <c r="A2564" s="285">
        <f>IF(B2564&lt;&gt;"",MAX(A$1:A2563)+1,"")</f>
        <v>2313</v>
      </c>
      <c r="B2564" s="283" t="s">
        <v>1676</v>
      </c>
      <c r="C2564" s="285">
        <v>1967</v>
      </c>
      <c r="D2564" s="285" t="s">
        <v>1844</v>
      </c>
      <c r="E2564" s="287" t="s">
        <v>16</v>
      </c>
      <c r="F2564" s="287">
        <v>1</v>
      </c>
      <c r="G2564" s="287">
        <v>4</v>
      </c>
      <c r="H2564" s="282">
        <v>294</v>
      </c>
      <c r="I2564" s="282">
        <v>0</v>
      </c>
      <c r="J2564" s="282">
        <v>267.75</v>
      </c>
      <c r="K2564" s="282">
        <f t="shared" ref="K2564" si="779">SUM(L2564:O2564)</f>
        <v>46206.82</v>
      </c>
      <c r="L2564" s="282">
        <v>0</v>
      </c>
      <c r="M2564" s="282">
        <v>0</v>
      </c>
      <c r="N2564" s="282">
        <v>0</v>
      </c>
      <c r="O2564" s="282">
        <f>IFERROR(
  IF(LOOKUP(2,1/($R$16:$R2564&lt;&gt;""),$R$16:$R2564)="12.2026",
    VLOOKUP(LOOKUP(2,1/($B$16:$B2564&lt;&gt;""),$B$16:$B2564), [1]Лист1!$C$12:$D$1205, 2, 0),
  IF(LOOKUP(2,1/($R$16:$R2564&lt;&gt;""),$R$16:$R2564)="12.2027",
    VLOOKUP(LOOKUP(2,1/($B$16:$B2564&lt;&gt;""),$B$16:$B2564), [1]Лист1!$C$1209:$D$2016, 2, 0),
  IF(LOOKUP(2,1/($R$16:$R2564&lt;&gt;""),$R$16:$R2564)="12.2028",
    VLOOKUP(LOOKUP(2,1/($B$16:$B2564&lt;&gt;""),$B$16:$B2564), [1]Лист1!$C$2020:$D$2907, 2, 0),
  ""))), "")</f>
        <v>46206.82</v>
      </c>
      <c r="P2564" s="282">
        <f t="shared" ref="P2564" si="780">K2564/H2564</f>
        <v>157.16605442176871</v>
      </c>
      <c r="Q2564" s="282">
        <v>9673</v>
      </c>
      <c r="R2564" s="294" t="s">
        <v>564</v>
      </c>
      <c r="S2564" s="19"/>
      <c r="T2564" s="20"/>
      <c r="U2564" s="20"/>
    </row>
    <row r="2565" spans="1:21" s="21" customFormat="1" ht="30" customHeight="1" x14ac:dyDescent="0.25">
      <c r="A2565" s="212">
        <f>IF(B2565&lt;&gt;"",MAX(A$1:A2564)+1,"")</f>
        <v>2314</v>
      </c>
      <c r="B2565" s="223" t="s">
        <v>1702</v>
      </c>
      <c r="C2565" s="210">
        <v>1970</v>
      </c>
      <c r="D2565" s="212" t="s">
        <v>1844</v>
      </c>
      <c r="E2565" s="210" t="s">
        <v>16</v>
      </c>
      <c r="F2565" s="210">
        <v>2</v>
      </c>
      <c r="G2565" s="210">
        <v>2</v>
      </c>
      <c r="H2565" s="211">
        <v>726.5</v>
      </c>
      <c r="I2565" s="211">
        <v>0</v>
      </c>
      <c r="J2565" s="211">
        <v>724.3</v>
      </c>
      <c r="K2565" s="211">
        <f>SUM(L2565:O2565)</f>
        <v>9728456</v>
      </c>
      <c r="L2565" s="211">
        <v>0</v>
      </c>
      <c r="M2565" s="211">
        <v>0</v>
      </c>
      <c r="N2565" s="211">
        <v>0</v>
      </c>
      <c r="O2565" s="211">
        <f>IFERROR(
  IF(LOOKUP(2,1/($R$16:$R2565&lt;&gt;""),$R$16:$R2565)="12.2026",
    VLOOKUP(LOOKUP(2,1/($B$16:$B2565&lt;&gt;""),$B$16:$B2565), [1]Лист1!$C$12:$D$1205, 2, 0),
  IF(LOOKUP(2,1/($R$16:$R2565&lt;&gt;""),$R$16:$R2565)="12.2027",
    VLOOKUP(LOOKUP(2,1/($B$16:$B2565&lt;&gt;""),$B$16:$B2565), [1]Лист1!$C$1209:$D$2016, 2, 0),
  IF(LOOKUP(2,1/($R$16:$R2565&lt;&gt;""),$R$16:$R2565)="12.2028",
    VLOOKUP(LOOKUP(2,1/($B$16:$B2565&lt;&gt;""),$B$16:$B2565), [1]Лист1!$C$2020:$D$2907, 2, 0),
  ""))), "")</f>
        <v>9728456</v>
      </c>
      <c r="P2565" s="211">
        <f>K2565/H2565</f>
        <v>13390.854783207158</v>
      </c>
      <c r="Q2565" s="211">
        <v>9673</v>
      </c>
      <c r="R2565" s="218" t="s">
        <v>563</v>
      </c>
      <c r="S2565" s="19"/>
      <c r="T2565" s="20"/>
      <c r="U2565" s="20"/>
    </row>
    <row r="2566" spans="1:21" s="21" customFormat="1" ht="30" customHeight="1" x14ac:dyDescent="0.25">
      <c r="A2566" s="212">
        <f>IF(B2566&lt;&gt;"",MAX(A$1:A2565)+1,"")</f>
        <v>2315</v>
      </c>
      <c r="B2566" s="223" t="s">
        <v>1703</v>
      </c>
      <c r="C2566" s="210">
        <v>1971</v>
      </c>
      <c r="D2566" s="212" t="s">
        <v>1844</v>
      </c>
      <c r="E2566" s="210" t="s">
        <v>16</v>
      </c>
      <c r="F2566" s="210">
        <v>2</v>
      </c>
      <c r="G2566" s="210">
        <v>2</v>
      </c>
      <c r="H2566" s="211">
        <v>720.9</v>
      </c>
      <c r="I2566" s="211">
        <v>0</v>
      </c>
      <c r="J2566" s="211">
        <v>720</v>
      </c>
      <c r="K2566" s="211">
        <f>SUM(L2566:O2566)</f>
        <v>8071541.5999999996</v>
      </c>
      <c r="L2566" s="211">
        <v>0</v>
      </c>
      <c r="M2566" s="211">
        <v>0</v>
      </c>
      <c r="N2566" s="211">
        <v>0</v>
      </c>
      <c r="O2566" s="211">
        <f>IFERROR(
  IF(LOOKUP(2,1/($R$16:$R2566&lt;&gt;""),$R$16:$R2566)="12.2026",
    VLOOKUP(LOOKUP(2,1/($B$16:$B2566&lt;&gt;""),$B$16:$B2566), [1]Лист1!$C$12:$D$1205, 2, 0),
  IF(LOOKUP(2,1/($R$16:$R2566&lt;&gt;""),$R$16:$R2566)="12.2027",
    VLOOKUP(LOOKUP(2,1/($B$16:$B2566&lt;&gt;""),$B$16:$B2566), [1]Лист1!$C$1209:$D$2016, 2, 0),
  IF(LOOKUP(2,1/($R$16:$R2566&lt;&gt;""),$R$16:$R2566)="12.2028",
    VLOOKUP(LOOKUP(2,1/($B$16:$B2566&lt;&gt;""),$B$16:$B2566), [1]Лист1!$C$2020:$D$2907, 2, 0),
  ""))), "")</f>
        <v>8071541.5999999996</v>
      </c>
      <c r="P2566" s="211">
        <f>K2566/H2566</f>
        <v>11196.478845887086</v>
      </c>
      <c r="Q2566" s="211">
        <v>9673</v>
      </c>
      <c r="R2566" s="218" t="s">
        <v>563</v>
      </c>
      <c r="S2566" s="38"/>
      <c r="T2566" s="20"/>
    </row>
    <row r="2567" spans="1:21" s="21" customFormat="1" ht="30" customHeight="1" x14ac:dyDescent="0.25">
      <c r="A2567" s="212">
        <f>IF(B2567&lt;&gt;"",MAX(A$1:A2566)+1,"")</f>
        <v>2316</v>
      </c>
      <c r="B2567" s="193" t="s">
        <v>2662</v>
      </c>
      <c r="C2567" s="189">
        <v>1976</v>
      </c>
      <c r="D2567" s="198" t="s">
        <v>1844</v>
      </c>
      <c r="E2567" s="189" t="s">
        <v>16</v>
      </c>
      <c r="F2567" s="189">
        <v>2</v>
      </c>
      <c r="G2567" s="189">
        <v>2</v>
      </c>
      <c r="H2567" s="191">
        <v>380</v>
      </c>
      <c r="I2567" s="191">
        <v>0</v>
      </c>
      <c r="J2567" s="191">
        <v>280</v>
      </c>
      <c r="K2567" s="211">
        <f>SUM(L2567:O2567)</f>
        <v>3247250</v>
      </c>
      <c r="L2567" s="211">
        <v>0</v>
      </c>
      <c r="M2567" s="211">
        <v>0</v>
      </c>
      <c r="N2567" s="211">
        <v>0</v>
      </c>
      <c r="O2567" s="211">
        <f>IFERROR(
  IF(LOOKUP(2,1/($R$16:$R2567&lt;&gt;""),$R$16:$R2567)="12.2026",
    VLOOKUP(LOOKUP(2,1/($B$16:$B2567&lt;&gt;""),$B$16:$B2567), [1]Лист1!$C$12:$D$1205, 2, 0),
  IF(LOOKUP(2,1/($R$16:$R2567&lt;&gt;""),$R$16:$R2567)="12.2027",
    VLOOKUP(LOOKUP(2,1/($B$16:$B2567&lt;&gt;""),$B$16:$B2567), [1]Лист1!$C$1209:$D$2016, 2, 0),
  IF(LOOKUP(2,1/($R$16:$R2567&lt;&gt;""),$R$16:$R2567)="12.2028",
    VLOOKUP(LOOKUP(2,1/($B$16:$B2567&lt;&gt;""),$B$16:$B2567), [1]Лист1!$C$2020:$D$2907, 2, 0),
  ""))), "")</f>
        <v>3247250</v>
      </c>
      <c r="P2567" s="211">
        <f>K2567/H2567</f>
        <v>8545.394736842105</v>
      </c>
      <c r="Q2567" s="211">
        <v>9673</v>
      </c>
      <c r="R2567" s="218" t="s">
        <v>563</v>
      </c>
      <c r="S2567" s="38"/>
      <c r="T2567" s="20"/>
    </row>
    <row r="2568" spans="1:21" s="21" customFormat="1" ht="30" customHeight="1" x14ac:dyDescent="0.25">
      <c r="A2568" s="309">
        <f>IF(B2568&lt;&gt;"",MAX(A$1:A2567)+1,"")</f>
        <v>2317</v>
      </c>
      <c r="B2568" s="317" t="s">
        <v>2451</v>
      </c>
      <c r="C2568" s="307">
        <v>1967</v>
      </c>
      <c r="D2568" s="309" t="s">
        <v>1844</v>
      </c>
      <c r="E2568" s="307" t="s">
        <v>16</v>
      </c>
      <c r="F2568" s="307">
        <v>2</v>
      </c>
      <c r="G2568" s="307">
        <v>2</v>
      </c>
      <c r="H2568" s="348">
        <v>935</v>
      </c>
      <c r="I2568" s="348">
        <v>434.3</v>
      </c>
      <c r="J2568" s="348">
        <v>500.9</v>
      </c>
      <c r="K2568" s="211">
        <f t="shared" ref="K2568:K2583" si="781">SUM(L2568:O2568)</f>
        <v>3932737.5</v>
      </c>
      <c r="L2568" s="211">
        <v>0</v>
      </c>
      <c r="M2568" s="211">
        <v>0</v>
      </c>
      <c r="N2568" s="211">
        <v>0</v>
      </c>
      <c r="O2568" s="211">
        <f>IFERROR(
  IF(LOOKUP(2,1/($R$16:$R2568&lt;&gt;""),$R$16:$R2568)="12.2026",
    VLOOKUP(LOOKUP(2,1/($B$16:$B2568&lt;&gt;""),$B$16:$B2568), [1]Лист1!$C$12:$D$1205, 2, 0),
  IF(LOOKUP(2,1/($R$16:$R2568&lt;&gt;""),$R$16:$R2568)="12.2027",
    VLOOKUP(LOOKUP(2,1/($B$16:$B2568&lt;&gt;""),$B$16:$B2568), [1]Лист1!$C$1209:$D$2016, 2, 0),
  IF(LOOKUP(2,1/($R$16:$R2568&lt;&gt;""),$R$16:$R2568)="12.2028",
    VLOOKUP(LOOKUP(2,1/($B$16:$B2568&lt;&gt;""),$B$16:$B2568), [1]Лист1!$C$2020:$D$2907, 2, 0),
  ""))), "")</f>
        <v>3932737.5</v>
      </c>
      <c r="P2568" s="211">
        <f t="shared" si="775"/>
        <v>4206.136363636364</v>
      </c>
      <c r="Q2568" s="237">
        <v>9673</v>
      </c>
      <c r="R2568" s="218" t="s">
        <v>565</v>
      </c>
      <c r="S2568" s="19"/>
      <c r="T2568" s="20"/>
      <c r="U2568" s="20"/>
    </row>
    <row r="2569" spans="1:21" s="21" customFormat="1" ht="30" customHeight="1" x14ac:dyDescent="0.25">
      <c r="A2569" s="310"/>
      <c r="B2569" s="318"/>
      <c r="C2569" s="308"/>
      <c r="D2569" s="310"/>
      <c r="E2569" s="308"/>
      <c r="F2569" s="308"/>
      <c r="G2569" s="308"/>
      <c r="H2569" s="349"/>
      <c r="I2569" s="349"/>
      <c r="J2569" s="349"/>
      <c r="K2569" s="211">
        <f t="shared" si="781"/>
        <v>2646985</v>
      </c>
      <c r="L2569" s="211">
        <v>0</v>
      </c>
      <c r="M2569" s="211">
        <v>0</v>
      </c>
      <c r="N2569" s="211">
        <v>0</v>
      </c>
      <c r="O2569" s="211">
        <f>IFERROR(
  IF(LOOKUP(2,1/($R$16:$R2569&lt;&gt;""),$R$16:$R2569)="12.2026",
    VLOOKUP(LOOKUP(2,1/($B$16:$B2569&lt;&gt;""),$B$16:$B2569), [1]Лист1!$C$12:$D$1205, 2, 0),
  IF(LOOKUP(2,1/($R$16:$R2569&lt;&gt;""),$R$16:$R2569)="12.2027",
    VLOOKUP(LOOKUP(2,1/($B$16:$B2569&lt;&gt;""),$B$16:$B2569), [1]Лист1!$C$1209:$D$2016, 2, 0),
  IF(LOOKUP(2,1/($R$16:$R2569&lt;&gt;""),$R$16:$R2569)="12.2028",
    VLOOKUP(LOOKUP(2,1/($B$16:$B2569&lt;&gt;""),$B$16:$B2569), [1]Лист1!$C$2020:$D$2907, 2, 0),
  ""))), "")</f>
        <v>2646985</v>
      </c>
      <c r="P2569" s="211">
        <f>K2569/H2568</f>
        <v>2831</v>
      </c>
      <c r="Q2569" s="237">
        <v>9673</v>
      </c>
      <c r="R2569" s="218" t="s">
        <v>563</v>
      </c>
      <c r="S2569" s="19"/>
      <c r="T2569" s="20"/>
      <c r="U2569" s="20"/>
    </row>
    <row r="2570" spans="1:21" s="21" customFormat="1" ht="30" customHeight="1" x14ac:dyDescent="0.25">
      <c r="A2570" s="212">
        <f>IF(B2570&lt;&gt;"",MAX(A$1:A2569)+1,"")</f>
        <v>2318</v>
      </c>
      <c r="B2570" s="223" t="s">
        <v>1701</v>
      </c>
      <c r="C2570" s="212">
        <v>1973</v>
      </c>
      <c r="D2570" s="212" t="s">
        <v>1844</v>
      </c>
      <c r="E2570" s="212" t="s">
        <v>16</v>
      </c>
      <c r="F2570" s="210">
        <v>5</v>
      </c>
      <c r="G2570" s="210">
        <v>3</v>
      </c>
      <c r="H2570" s="211">
        <v>2486.4</v>
      </c>
      <c r="I2570" s="211">
        <v>0</v>
      </c>
      <c r="J2570" s="211">
        <v>2480.1</v>
      </c>
      <c r="K2570" s="211">
        <f t="shared" si="781"/>
        <v>18610393.600000001</v>
      </c>
      <c r="L2570" s="211">
        <v>0</v>
      </c>
      <c r="M2570" s="211">
        <v>0</v>
      </c>
      <c r="N2570" s="211">
        <v>0</v>
      </c>
      <c r="O2570" s="211">
        <f>IFERROR(
  IF(LOOKUP(2,1/($R$16:$R2570&lt;&gt;""),$R$16:$R2570)="12.2026",
    VLOOKUP(LOOKUP(2,1/($B$16:$B2570&lt;&gt;""),$B$16:$B2570), [1]Лист1!$C$12:$D$1205, 2, 0),
  IF(LOOKUP(2,1/($R$16:$R2570&lt;&gt;""),$R$16:$R2570)="12.2027",
    VLOOKUP(LOOKUP(2,1/($B$16:$B2570&lt;&gt;""),$B$16:$B2570), [1]Лист1!$C$1209:$D$2016, 2, 0),
  IF(LOOKUP(2,1/($R$16:$R2570&lt;&gt;""),$R$16:$R2570)="12.2028",
    VLOOKUP(LOOKUP(2,1/($B$16:$B2570&lt;&gt;""),$B$16:$B2570), [1]Лист1!$C$2020:$D$2907, 2, 0),
  ""))), "")</f>
        <v>18610393.600000001</v>
      </c>
      <c r="P2570" s="211">
        <f t="shared" si="775"/>
        <v>7484.8751608751609</v>
      </c>
      <c r="Q2570" s="211">
        <v>9673</v>
      </c>
      <c r="R2570" s="218" t="s">
        <v>563</v>
      </c>
      <c r="S2570" s="19"/>
      <c r="T2570" s="20"/>
      <c r="U2570" s="20"/>
    </row>
    <row r="2571" spans="1:21" s="21" customFormat="1" ht="30" customHeight="1" x14ac:dyDescent="0.25">
      <c r="A2571" s="309">
        <f>IF(B2571&lt;&gt;"",MAX(A$1:A2570)+1,"")</f>
        <v>2319</v>
      </c>
      <c r="B2571" s="317" t="s">
        <v>2452</v>
      </c>
      <c r="C2571" s="307">
        <v>1964</v>
      </c>
      <c r="D2571" s="309" t="s">
        <v>1844</v>
      </c>
      <c r="E2571" s="307" t="s">
        <v>16</v>
      </c>
      <c r="F2571" s="307">
        <v>2</v>
      </c>
      <c r="G2571" s="307">
        <v>2</v>
      </c>
      <c r="H2571" s="348">
        <v>435.5</v>
      </c>
      <c r="I2571" s="348">
        <v>0</v>
      </c>
      <c r="J2571" s="348">
        <v>376.2</v>
      </c>
      <c r="K2571" s="211">
        <f t="shared" si="781"/>
        <v>3542054.62</v>
      </c>
      <c r="L2571" s="211">
        <v>0</v>
      </c>
      <c r="M2571" s="211">
        <v>0</v>
      </c>
      <c r="N2571" s="211">
        <v>0</v>
      </c>
      <c r="O2571" s="211">
        <f>IFERROR(
  IF(LOOKUP(2,1/($R$16:$R2571&lt;&gt;""),$R$16:$R2571)="12.2026",
    VLOOKUP(LOOKUP(2,1/($B$16:$B2571&lt;&gt;""),$B$16:$B2571), [1]Лист1!$C$12:$D$1205, 2, 0),
  IF(LOOKUP(2,1/($R$16:$R2571&lt;&gt;""),$R$16:$R2571)="12.2027",
    VLOOKUP(LOOKUP(2,1/($B$16:$B2571&lt;&gt;""),$B$16:$B2571), [1]Лист1!$C$1209:$D$2016, 2, 0),
  IF(LOOKUP(2,1/($R$16:$R2571&lt;&gt;""),$R$16:$R2571)="12.2028",
    VLOOKUP(LOOKUP(2,1/($B$16:$B2571&lt;&gt;""),$B$16:$B2571), [1]Лист1!$C$2020:$D$2907, 2, 0),
  ""))), "")</f>
        <v>3542054.62</v>
      </c>
      <c r="P2571" s="211">
        <f t="shared" si="775"/>
        <v>8133.3056716417914</v>
      </c>
      <c r="Q2571" s="237">
        <v>9673</v>
      </c>
      <c r="R2571" s="218" t="s">
        <v>565</v>
      </c>
      <c r="S2571" s="19"/>
      <c r="T2571" s="20"/>
      <c r="U2571" s="20"/>
    </row>
    <row r="2572" spans="1:21" s="21" customFormat="1" ht="30" customHeight="1" x14ac:dyDescent="0.25">
      <c r="A2572" s="310"/>
      <c r="B2572" s="318"/>
      <c r="C2572" s="308"/>
      <c r="D2572" s="310"/>
      <c r="E2572" s="308"/>
      <c r="F2572" s="308"/>
      <c r="G2572" s="308"/>
      <c r="H2572" s="349"/>
      <c r="I2572" s="349"/>
      <c r="J2572" s="349"/>
      <c r="K2572" s="211">
        <f t="shared" si="781"/>
        <v>2081805</v>
      </c>
      <c r="L2572" s="211">
        <v>0</v>
      </c>
      <c r="M2572" s="211">
        <v>0</v>
      </c>
      <c r="N2572" s="211">
        <v>0</v>
      </c>
      <c r="O2572" s="211">
        <f>IFERROR(
  IF(LOOKUP(2,1/($R$16:$R2572&lt;&gt;""),$R$16:$R2572)="12.2026",
    VLOOKUP(LOOKUP(2,1/($B$16:$B2572&lt;&gt;""),$B$16:$B2572), [1]Лист1!$C$12:$D$1205, 2, 0),
  IF(LOOKUP(2,1/($R$16:$R2572&lt;&gt;""),$R$16:$R2572)="12.2027",
    VLOOKUP(LOOKUP(2,1/($B$16:$B2572&lt;&gt;""),$B$16:$B2572), [1]Лист1!$C$1209:$D$2016, 2, 0),
  IF(LOOKUP(2,1/($R$16:$R2572&lt;&gt;""),$R$16:$R2572)="12.2028",
    VLOOKUP(LOOKUP(2,1/($B$16:$B2572&lt;&gt;""),$B$16:$B2572), [1]Лист1!$C$2020:$D$2907, 2, 0),
  ""))), "")</f>
        <v>2081805</v>
      </c>
      <c r="P2572" s="211">
        <f>K2572/H2571</f>
        <v>4780.264064293915</v>
      </c>
      <c r="Q2572" s="237">
        <v>9673</v>
      </c>
      <c r="R2572" s="218" t="s">
        <v>563</v>
      </c>
      <c r="S2572" s="19"/>
      <c r="T2572" s="20"/>
      <c r="U2572" s="20"/>
    </row>
    <row r="2573" spans="1:21" s="21" customFormat="1" ht="30" customHeight="1" x14ac:dyDescent="0.25">
      <c r="A2573" s="309">
        <f>IF(B2573&lt;&gt;"",MAX(A$1:A2572)+1,"")</f>
        <v>2320</v>
      </c>
      <c r="B2573" s="317" t="s">
        <v>2453</v>
      </c>
      <c r="C2573" s="307">
        <v>1967</v>
      </c>
      <c r="D2573" s="309" t="s">
        <v>1844</v>
      </c>
      <c r="E2573" s="307" t="s">
        <v>16</v>
      </c>
      <c r="F2573" s="307">
        <v>2</v>
      </c>
      <c r="G2573" s="307">
        <v>2</v>
      </c>
      <c r="H2573" s="348">
        <v>526.29999999999995</v>
      </c>
      <c r="I2573" s="348">
        <v>0</v>
      </c>
      <c r="J2573" s="348">
        <v>515.9</v>
      </c>
      <c r="K2573" s="211">
        <f t="shared" si="781"/>
        <v>3855625</v>
      </c>
      <c r="L2573" s="211">
        <v>0</v>
      </c>
      <c r="M2573" s="211">
        <v>0</v>
      </c>
      <c r="N2573" s="211">
        <v>0</v>
      </c>
      <c r="O2573" s="211">
        <f>IFERROR(
  IF(LOOKUP(2,1/($R$16:$R2573&lt;&gt;""),$R$16:$R2573)="12.2026",
    VLOOKUP(LOOKUP(2,1/($B$16:$B2573&lt;&gt;""),$B$16:$B2573), [1]Лист1!$C$12:$D$1205, 2, 0),
  IF(LOOKUP(2,1/($R$16:$R2573&lt;&gt;""),$R$16:$R2573)="12.2027",
    VLOOKUP(LOOKUP(2,1/($B$16:$B2573&lt;&gt;""),$B$16:$B2573), [1]Лист1!$C$1209:$D$2016, 2, 0),
  IF(LOOKUP(2,1/($R$16:$R2573&lt;&gt;""),$R$16:$R2573)="12.2028",
    VLOOKUP(LOOKUP(2,1/($B$16:$B2573&lt;&gt;""),$B$16:$B2573), [1]Лист1!$C$2020:$D$2907, 2, 0),
  ""))), "")</f>
        <v>3855625</v>
      </c>
      <c r="P2573" s="211">
        <f t="shared" si="775"/>
        <v>7325.9072772183172</v>
      </c>
      <c r="Q2573" s="237">
        <v>9673</v>
      </c>
      <c r="R2573" s="218" t="s">
        <v>565</v>
      </c>
      <c r="S2573" s="19"/>
      <c r="T2573" s="20"/>
      <c r="U2573" s="20"/>
    </row>
    <row r="2574" spans="1:21" s="21" customFormat="1" ht="30" customHeight="1" x14ac:dyDescent="0.25">
      <c r="A2574" s="310"/>
      <c r="B2574" s="318"/>
      <c r="C2574" s="308"/>
      <c r="D2574" s="310"/>
      <c r="E2574" s="308"/>
      <c r="F2574" s="308"/>
      <c r="G2574" s="308"/>
      <c r="H2574" s="349"/>
      <c r="I2574" s="349"/>
      <c r="J2574" s="349"/>
      <c r="K2574" s="211">
        <f t="shared" si="781"/>
        <v>2250600</v>
      </c>
      <c r="L2574" s="211">
        <v>0</v>
      </c>
      <c r="M2574" s="211">
        <v>0</v>
      </c>
      <c r="N2574" s="211">
        <v>0</v>
      </c>
      <c r="O2574" s="211">
        <f>IFERROR(
  IF(LOOKUP(2,1/($R$16:$R2574&lt;&gt;""),$R$16:$R2574)="12.2026",
    VLOOKUP(LOOKUP(2,1/($B$16:$B2574&lt;&gt;""),$B$16:$B2574), [1]Лист1!$C$12:$D$1205, 2, 0),
  IF(LOOKUP(2,1/($R$16:$R2574&lt;&gt;""),$R$16:$R2574)="12.2027",
    VLOOKUP(LOOKUP(2,1/($B$16:$B2574&lt;&gt;""),$B$16:$B2574), [1]Лист1!$C$1209:$D$2016, 2, 0),
  IF(LOOKUP(2,1/($R$16:$R2574&lt;&gt;""),$R$16:$R2574)="12.2028",
    VLOOKUP(LOOKUP(2,1/($B$16:$B2574&lt;&gt;""),$B$16:$B2574), [1]Лист1!$C$2020:$D$2907, 2, 0),
  ""))), "")</f>
        <v>2250600</v>
      </c>
      <c r="P2574" s="211">
        <f>K2574/H2573</f>
        <v>4276.2682880486418</v>
      </c>
      <c r="Q2574" s="237">
        <v>9673</v>
      </c>
      <c r="R2574" s="218" t="s">
        <v>563</v>
      </c>
      <c r="S2574" s="19"/>
      <c r="T2574" s="20"/>
      <c r="U2574" s="20"/>
    </row>
    <row r="2575" spans="1:21" s="21" customFormat="1" ht="30" customHeight="1" x14ac:dyDescent="0.25">
      <c r="A2575" s="212">
        <f>IF(B2575&lt;&gt;"",MAX(A$1:A2574)+1,"")</f>
        <v>2321</v>
      </c>
      <c r="B2575" s="223" t="s">
        <v>2454</v>
      </c>
      <c r="C2575" s="210">
        <v>1962</v>
      </c>
      <c r="D2575" s="212" t="s">
        <v>1844</v>
      </c>
      <c r="E2575" s="210" t="s">
        <v>16</v>
      </c>
      <c r="F2575" s="210">
        <v>2</v>
      </c>
      <c r="G2575" s="210">
        <v>2</v>
      </c>
      <c r="H2575" s="237">
        <v>377.3</v>
      </c>
      <c r="I2575" s="237">
        <v>0</v>
      </c>
      <c r="J2575" s="237">
        <v>377.3</v>
      </c>
      <c r="K2575" s="211">
        <f t="shared" si="781"/>
        <v>5548559.5200000005</v>
      </c>
      <c r="L2575" s="211">
        <v>0</v>
      </c>
      <c r="M2575" s="211">
        <v>0</v>
      </c>
      <c r="N2575" s="211">
        <v>0</v>
      </c>
      <c r="O2575" s="211">
        <f>IFERROR(
  IF(LOOKUP(2,1/($R$16:$R2575&lt;&gt;""),$R$16:$R2575)="12.2026",
    VLOOKUP(LOOKUP(2,1/($B$16:$B2575&lt;&gt;""),$B$16:$B2575), [1]Лист1!$C$12:$D$1205, 2, 0),
  IF(LOOKUP(2,1/($R$16:$R2575&lt;&gt;""),$R$16:$R2575)="12.2027",
    VLOOKUP(LOOKUP(2,1/($B$16:$B2575&lt;&gt;""),$B$16:$B2575), [1]Лист1!$C$1209:$D$2016, 2, 0),
  IF(LOOKUP(2,1/($R$16:$R2575&lt;&gt;""),$R$16:$R2575)="12.2028",
    VLOOKUP(LOOKUP(2,1/($B$16:$B2575&lt;&gt;""),$B$16:$B2575), [1]Лист1!$C$2020:$D$2907, 2, 0),
  ""))), "")</f>
        <v>5548559.5200000005</v>
      </c>
      <c r="P2575" s="211">
        <f t="shared" si="775"/>
        <v>14705.962152133581</v>
      </c>
      <c r="Q2575" s="237">
        <v>9673</v>
      </c>
      <c r="R2575" s="218" t="s">
        <v>565</v>
      </c>
      <c r="S2575" s="19"/>
      <c r="T2575" s="20"/>
      <c r="U2575" s="20"/>
    </row>
    <row r="2576" spans="1:21" s="21" customFormat="1" ht="30" customHeight="1" x14ac:dyDescent="0.25">
      <c r="A2576" s="212">
        <f>IF(B2576&lt;&gt;"",MAX(A$1:A2575)+1,"")</f>
        <v>2322</v>
      </c>
      <c r="B2576" s="223" t="s">
        <v>1650</v>
      </c>
      <c r="C2576" s="210">
        <v>1956</v>
      </c>
      <c r="D2576" s="212">
        <v>2022</v>
      </c>
      <c r="E2576" s="210" t="s">
        <v>16</v>
      </c>
      <c r="F2576" s="210">
        <v>2</v>
      </c>
      <c r="G2576" s="210">
        <v>2</v>
      </c>
      <c r="H2576" s="211">
        <v>453.5</v>
      </c>
      <c r="I2576" s="211">
        <v>0</v>
      </c>
      <c r="J2576" s="211">
        <v>370.7</v>
      </c>
      <c r="K2576" s="211">
        <f t="shared" si="781"/>
        <v>9501.42</v>
      </c>
      <c r="L2576" s="211">
        <v>0</v>
      </c>
      <c r="M2576" s="211">
        <v>0</v>
      </c>
      <c r="N2576" s="211">
        <v>0</v>
      </c>
      <c r="O2576" s="211">
        <f>IFERROR(
  IF(LOOKUP(2,1/($R$16:$R2576&lt;&gt;""),$R$16:$R2576)="12.2026",
    VLOOKUP(LOOKUP(2,1/($B$16:$B2576&lt;&gt;""),$B$16:$B2576), [1]Лист1!$C$12:$D$1205, 2, 0),
  IF(LOOKUP(2,1/($R$16:$R2576&lt;&gt;""),$R$16:$R2576)="12.2027",
    VLOOKUP(LOOKUP(2,1/($B$16:$B2576&lt;&gt;""),$B$16:$B2576), [1]Лист1!$C$1209:$D$2016, 2, 0),
  IF(LOOKUP(2,1/($R$16:$R2576&lt;&gt;""),$R$16:$R2576)="12.2028",
    VLOOKUP(LOOKUP(2,1/($B$16:$B2576&lt;&gt;""),$B$16:$B2576), [1]Лист1!$C$2020:$D$2907, 2, 0),
  ""))), "")</f>
        <v>9501.42</v>
      </c>
      <c r="P2576" s="211">
        <f t="shared" si="775"/>
        <v>20.951312017640575</v>
      </c>
      <c r="Q2576" s="211">
        <v>9673</v>
      </c>
      <c r="R2576" s="218" t="s">
        <v>565</v>
      </c>
      <c r="S2576" s="38"/>
      <c r="T2576" s="20"/>
    </row>
    <row r="2577" spans="1:21" s="21" customFormat="1" ht="30" customHeight="1" x14ac:dyDescent="0.25">
      <c r="A2577" s="212">
        <f>IF(B2577&lt;&gt;"",MAX(A$1:A2576)+1,"")</f>
        <v>2323</v>
      </c>
      <c r="B2577" s="223" t="s">
        <v>1651</v>
      </c>
      <c r="C2577" s="210">
        <v>1957</v>
      </c>
      <c r="D2577" s="212">
        <v>2022</v>
      </c>
      <c r="E2577" s="210" t="s">
        <v>16</v>
      </c>
      <c r="F2577" s="210">
        <v>2</v>
      </c>
      <c r="G2577" s="210">
        <v>1</v>
      </c>
      <c r="H2577" s="211">
        <v>388.9</v>
      </c>
      <c r="I2577" s="211">
        <v>0</v>
      </c>
      <c r="J2577" s="211">
        <v>380.88</v>
      </c>
      <c r="K2577" s="211">
        <f t="shared" si="781"/>
        <v>19232.93</v>
      </c>
      <c r="L2577" s="211">
        <v>0</v>
      </c>
      <c r="M2577" s="211">
        <v>0</v>
      </c>
      <c r="N2577" s="211">
        <v>0</v>
      </c>
      <c r="O2577" s="211">
        <f>IFERROR(
  IF(LOOKUP(2,1/($R$16:$R2577&lt;&gt;""),$R$16:$R2577)="12.2026",
    VLOOKUP(LOOKUP(2,1/($B$16:$B2577&lt;&gt;""),$B$16:$B2577), [1]Лист1!$C$12:$D$1205, 2, 0),
  IF(LOOKUP(2,1/($R$16:$R2577&lt;&gt;""),$R$16:$R2577)="12.2027",
    VLOOKUP(LOOKUP(2,1/($B$16:$B2577&lt;&gt;""),$B$16:$B2577), [1]Лист1!$C$1209:$D$2016, 2, 0),
  IF(LOOKUP(2,1/($R$16:$R2577&lt;&gt;""),$R$16:$R2577)="12.2028",
    VLOOKUP(LOOKUP(2,1/($B$16:$B2577&lt;&gt;""),$B$16:$B2577), [1]Лист1!$C$2020:$D$2907, 2, 0),
  ""))), "")</f>
        <v>19232.93</v>
      </c>
      <c r="P2577" s="211">
        <f t="shared" si="775"/>
        <v>49.454692723065058</v>
      </c>
      <c r="Q2577" s="211">
        <v>9673</v>
      </c>
      <c r="R2577" s="218" t="s">
        <v>565</v>
      </c>
      <c r="S2577" s="38"/>
      <c r="T2577" s="20"/>
    </row>
    <row r="2578" spans="1:21" s="21" customFormat="1" ht="30" customHeight="1" x14ac:dyDescent="0.25">
      <c r="A2578" s="212">
        <f>IF(B2578&lt;&gt;"",MAX(A$1:A2577)+1,"")</f>
        <v>2324</v>
      </c>
      <c r="B2578" s="223" t="s">
        <v>499</v>
      </c>
      <c r="C2578" s="210">
        <v>1962</v>
      </c>
      <c r="D2578" s="212">
        <v>2022</v>
      </c>
      <c r="E2578" s="210" t="s">
        <v>16</v>
      </c>
      <c r="F2578" s="210">
        <v>2</v>
      </c>
      <c r="G2578" s="210">
        <v>2</v>
      </c>
      <c r="H2578" s="211">
        <v>518.4</v>
      </c>
      <c r="I2578" s="211">
        <v>0</v>
      </c>
      <c r="J2578" s="211">
        <v>323.89999999999998</v>
      </c>
      <c r="K2578" s="211">
        <f t="shared" si="781"/>
        <v>6996761.1600000001</v>
      </c>
      <c r="L2578" s="211">
        <v>0</v>
      </c>
      <c r="M2578" s="211">
        <v>0</v>
      </c>
      <c r="N2578" s="211">
        <v>0</v>
      </c>
      <c r="O2578" s="211">
        <f>IFERROR(
  IF(LOOKUP(2,1/($R$16:$R2578&lt;&gt;""),$R$16:$R2578)="12.2026",
    VLOOKUP(LOOKUP(2,1/($B$16:$B2578&lt;&gt;""),$B$16:$B2578), [1]Лист1!$C$12:$D$1205, 2, 0),
  IF(LOOKUP(2,1/($R$16:$R2578&lt;&gt;""),$R$16:$R2578)="12.2027",
    VLOOKUP(LOOKUP(2,1/($B$16:$B2578&lt;&gt;""),$B$16:$B2578), [1]Лист1!$C$1209:$D$2016, 2, 0),
  IF(LOOKUP(2,1/($R$16:$R2578&lt;&gt;""),$R$16:$R2578)="12.2028",
    VLOOKUP(LOOKUP(2,1/($B$16:$B2578&lt;&gt;""),$B$16:$B2578), [1]Лист1!$C$2020:$D$2907, 2, 0),
  ""))), "")</f>
        <v>6996761.1600000001</v>
      </c>
      <c r="P2578" s="211">
        <f t="shared" si="775"/>
        <v>13496.838657407408</v>
      </c>
      <c r="Q2578" s="211">
        <v>9673</v>
      </c>
      <c r="R2578" s="218" t="s">
        <v>565</v>
      </c>
      <c r="S2578" s="38"/>
      <c r="T2578" s="20"/>
    </row>
    <row r="2579" spans="1:21" s="21" customFormat="1" ht="30" customHeight="1" x14ac:dyDescent="0.25">
      <c r="A2579" s="309">
        <f>IF(B2579&lt;&gt;"",MAX(A$1:A2578)+1,"")</f>
        <v>2325</v>
      </c>
      <c r="B2579" s="317" t="s">
        <v>2455</v>
      </c>
      <c r="C2579" s="307">
        <v>1963</v>
      </c>
      <c r="D2579" s="309" t="s">
        <v>1844</v>
      </c>
      <c r="E2579" s="307" t="s">
        <v>16</v>
      </c>
      <c r="F2579" s="307">
        <v>2</v>
      </c>
      <c r="G2579" s="307">
        <v>2</v>
      </c>
      <c r="H2579" s="348">
        <v>379.4</v>
      </c>
      <c r="I2579" s="348">
        <v>0</v>
      </c>
      <c r="J2579" s="348">
        <v>379.1</v>
      </c>
      <c r="K2579" s="211">
        <f t="shared" si="781"/>
        <v>4117678.2</v>
      </c>
      <c r="L2579" s="211">
        <v>0</v>
      </c>
      <c r="M2579" s="211">
        <v>0</v>
      </c>
      <c r="N2579" s="211">
        <v>0</v>
      </c>
      <c r="O2579" s="211">
        <f>IFERROR(
  IF(LOOKUP(2,1/($R$16:$R2579&lt;&gt;""),$R$16:$R2579)="12.2026",
    VLOOKUP(LOOKUP(2,1/($B$16:$B2579&lt;&gt;""),$B$16:$B2579), [1]Лист1!$C$12:$D$1205, 2, 0),
  IF(LOOKUP(2,1/($R$16:$R2579&lt;&gt;""),$R$16:$R2579)="12.2027",
    VLOOKUP(LOOKUP(2,1/($B$16:$B2579&lt;&gt;""),$B$16:$B2579), [1]Лист1!$C$1209:$D$2016, 2, 0),
  IF(LOOKUP(2,1/($R$16:$R2579&lt;&gt;""),$R$16:$R2579)="12.2028",
    VLOOKUP(LOOKUP(2,1/($B$16:$B2579&lt;&gt;""),$B$16:$B2579), [1]Лист1!$C$2020:$D$2907, 2, 0),
  ""))), "")</f>
        <v>4117678.2</v>
      </c>
      <c r="P2579" s="211">
        <f t="shared" si="775"/>
        <v>10853.131787032156</v>
      </c>
      <c r="Q2579" s="237">
        <v>9673</v>
      </c>
      <c r="R2579" s="218" t="s">
        <v>565</v>
      </c>
      <c r="S2579" s="38"/>
      <c r="T2579" s="20"/>
    </row>
    <row r="2580" spans="1:21" s="21" customFormat="1" ht="30" customHeight="1" x14ac:dyDescent="0.25">
      <c r="A2580" s="310"/>
      <c r="B2580" s="318"/>
      <c r="C2580" s="308"/>
      <c r="D2580" s="310"/>
      <c r="E2580" s="308"/>
      <c r="F2580" s="308"/>
      <c r="G2580" s="308"/>
      <c r="H2580" s="349"/>
      <c r="I2580" s="349"/>
      <c r="J2580" s="349"/>
      <c r="K2580" s="211">
        <f t="shared" si="781"/>
        <v>2063050</v>
      </c>
      <c r="L2580" s="211">
        <v>0</v>
      </c>
      <c r="M2580" s="211">
        <v>0</v>
      </c>
      <c r="N2580" s="211">
        <v>0</v>
      </c>
      <c r="O2580" s="211">
        <f>IFERROR(
  IF(LOOKUP(2,1/($R$16:$R2580&lt;&gt;""),$R$16:$R2580)="12.2026",
    VLOOKUP(LOOKUP(2,1/($B$16:$B2580&lt;&gt;""),$B$16:$B2580), [1]Лист1!$C$12:$D$1205, 2, 0),
  IF(LOOKUP(2,1/($R$16:$R2580&lt;&gt;""),$R$16:$R2580)="12.2027",
    VLOOKUP(LOOKUP(2,1/($B$16:$B2580&lt;&gt;""),$B$16:$B2580), [1]Лист1!$C$1209:$D$2016, 2, 0),
  IF(LOOKUP(2,1/($R$16:$R2580&lt;&gt;""),$R$16:$R2580)="12.2028",
    VLOOKUP(LOOKUP(2,1/($B$16:$B2580&lt;&gt;""),$B$16:$B2580), [1]Лист1!$C$2020:$D$2907, 2, 0),
  ""))), "")</f>
        <v>2063050</v>
      </c>
      <c r="P2580" s="211">
        <f>K2580/H2579</f>
        <v>5437.664733790195</v>
      </c>
      <c r="Q2580" s="237">
        <v>9673</v>
      </c>
      <c r="R2580" s="218" t="s">
        <v>563</v>
      </c>
      <c r="S2580" s="38"/>
      <c r="T2580" s="20"/>
    </row>
    <row r="2581" spans="1:21" s="21" customFormat="1" ht="30" customHeight="1" x14ac:dyDescent="0.25">
      <c r="A2581" s="212">
        <f>IF(B2581&lt;&gt;"",MAX(A$1:A2580)+1,"")</f>
        <v>2326</v>
      </c>
      <c r="B2581" s="223" t="s">
        <v>1679</v>
      </c>
      <c r="C2581" s="210">
        <v>1988</v>
      </c>
      <c r="D2581" s="212" t="s">
        <v>1844</v>
      </c>
      <c r="E2581" s="210" t="s">
        <v>18</v>
      </c>
      <c r="F2581" s="210">
        <v>2</v>
      </c>
      <c r="G2581" s="210">
        <v>2</v>
      </c>
      <c r="H2581" s="211">
        <v>394</v>
      </c>
      <c r="I2581" s="211">
        <v>0</v>
      </c>
      <c r="J2581" s="211">
        <v>386.4</v>
      </c>
      <c r="K2581" s="211">
        <f t="shared" si="781"/>
        <v>441242</v>
      </c>
      <c r="L2581" s="211">
        <v>0</v>
      </c>
      <c r="M2581" s="211">
        <v>0</v>
      </c>
      <c r="N2581" s="211">
        <v>0</v>
      </c>
      <c r="O2581" s="211">
        <f>IFERROR(
  IF(LOOKUP(2,1/($R$16:$R2581&lt;&gt;""),$R$16:$R2581)="12.2026",
    VLOOKUP(LOOKUP(2,1/($B$16:$B2581&lt;&gt;""),$B$16:$B2581), [1]Лист1!$C$12:$D$1205, 2, 0),
  IF(LOOKUP(2,1/($R$16:$R2581&lt;&gt;""),$R$16:$R2581)="12.2027",
    VLOOKUP(LOOKUP(2,1/($B$16:$B2581&lt;&gt;""),$B$16:$B2581), [1]Лист1!$C$1209:$D$2016, 2, 0),
  IF(LOOKUP(2,1/($R$16:$R2581&lt;&gt;""),$R$16:$R2581)="12.2028",
    VLOOKUP(LOOKUP(2,1/($B$16:$B2581&lt;&gt;""),$B$16:$B2581), [1]Лист1!$C$2020:$D$2907, 2, 0),
  ""))), "")</f>
        <v>441242</v>
      </c>
      <c r="P2581" s="211">
        <f t="shared" si="775"/>
        <v>1119.9035532994924</v>
      </c>
      <c r="Q2581" s="211">
        <v>9673</v>
      </c>
      <c r="R2581" s="218" t="s">
        <v>564</v>
      </c>
      <c r="S2581" s="38"/>
      <c r="T2581" s="20"/>
    </row>
    <row r="2582" spans="1:21" s="21" customFormat="1" ht="30" customHeight="1" x14ac:dyDescent="0.25">
      <c r="A2582" s="309">
        <f>IF(B2582&lt;&gt;"",MAX(A$1:A2581)+1,"")</f>
        <v>2327</v>
      </c>
      <c r="B2582" s="317" t="s">
        <v>2456</v>
      </c>
      <c r="C2582" s="307">
        <v>1963</v>
      </c>
      <c r="D2582" s="309" t="s">
        <v>1844</v>
      </c>
      <c r="E2582" s="307" t="s">
        <v>16</v>
      </c>
      <c r="F2582" s="307">
        <v>2</v>
      </c>
      <c r="G2582" s="307">
        <v>2</v>
      </c>
      <c r="H2582" s="348">
        <v>392.8</v>
      </c>
      <c r="I2582" s="348">
        <v>0</v>
      </c>
      <c r="J2582" s="348">
        <v>383</v>
      </c>
      <c r="K2582" s="211">
        <f t="shared" si="781"/>
        <v>3639026.16</v>
      </c>
      <c r="L2582" s="211">
        <v>0</v>
      </c>
      <c r="M2582" s="211">
        <v>0</v>
      </c>
      <c r="N2582" s="211">
        <v>0</v>
      </c>
      <c r="O2582" s="211">
        <f>IFERROR(
  IF(LOOKUP(2,1/($R$16:$R2582&lt;&gt;""),$R$16:$R2582)="12.2026",
    VLOOKUP(LOOKUP(2,1/($B$16:$B2582&lt;&gt;""),$B$16:$B2582), [1]Лист1!$C$12:$D$1205, 2, 0),
  IF(LOOKUP(2,1/($R$16:$R2582&lt;&gt;""),$R$16:$R2582)="12.2027",
    VLOOKUP(LOOKUP(2,1/($B$16:$B2582&lt;&gt;""),$B$16:$B2582), [1]Лист1!$C$1209:$D$2016, 2, 0),
  IF(LOOKUP(2,1/($R$16:$R2582&lt;&gt;""),$R$16:$R2582)="12.2028",
    VLOOKUP(LOOKUP(2,1/($B$16:$B2582&lt;&gt;""),$B$16:$B2582), [1]Лист1!$C$2020:$D$2907, 2, 0),
  ""))), "")</f>
        <v>3639026.16</v>
      </c>
      <c r="P2582" s="211">
        <f t="shared" si="775"/>
        <v>9264.323217922607</v>
      </c>
      <c r="Q2582" s="237">
        <v>9673</v>
      </c>
      <c r="R2582" s="218" t="s">
        <v>565</v>
      </c>
      <c r="S2582" s="38"/>
      <c r="T2582" s="20"/>
    </row>
    <row r="2583" spans="1:21" s="21" customFormat="1" ht="30" customHeight="1" x14ac:dyDescent="0.25">
      <c r="A2583" s="310"/>
      <c r="B2583" s="318"/>
      <c r="C2583" s="308"/>
      <c r="D2583" s="310"/>
      <c r="E2583" s="308"/>
      <c r="F2583" s="308"/>
      <c r="G2583" s="308"/>
      <c r="H2583" s="349"/>
      <c r="I2583" s="349"/>
      <c r="J2583" s="349"/>
      <c r="K2583" s="211">
        <f t="shared" si="781"/>
        <v>2100560</v>
      </c>
      <c r="L2583" s="211">
        <v>0</v>
      </c>
      <c r="M2583" s="211">
        <v>0</v>
      </c>
      <c r="N2583" s="211">
        <v>0</v>
      </c>
      <c r="O2583" s="211">
        <f>IFERROR(
  IF(LOOKUP(2,1/($R$16:$R2583&lt;&gt;""),$R$16:$R2583)="12.2026",
    VLOOKUP(LOOKUP(2,1/($B$16:$B2583&lt;&gt;""),$B$16:$B2583), [1]Лист1!$C$12:$D$1205, 2, 0),
  IF(LOOKUP(2,1/($R$16:$R2583&lt;&gt;""),$R$16:$R2583)="12.2027",
    VLOOKUP(LOOKUP(2,1/($B$16:$B2583&lt;&gt;""),$B$16:$B2583), [1]Лист1!$C$1209:$D$2016, 2, 0),
  IF(LOOKUP(2,1/($R$16:$R2583&lt;&gt;""),$R$16:$R2583)="12.2028",
    VLOOKUP(LOOKUP(2,1/($B$16:$B2583&lt;&gt;""),$B$16:$B2583), [1]Лист1!$C$2020:$D$2907, 2, 0),
  ""))), "")</f>
        <v>2100560</v>
      </c>
      <c r="P2583" s="211">
        <f>K2583/H2582</f>
        <v>5347.6578411405289</v>
      </c>
      <c r="Q2583" s="237">
        <v>9673</v>
      </c>
      <c r="R2583" s="218" t="s">
        <v>563</v>
      </c>
      <c r="S2583" s="38"/>
      <c r="T2583" s="20"/>
    </row>
    <row r="2584" spans="1:21" s="21" customFormat="1" ht="30" customHeight="1" x14ac:dyDescent="0.25">
      <c r="A2584" s="212">
        <f>IF(B2584&lt;&gt;"",MAX(A$1:A2583)+1,"")</f>
        <v>2328</v>
      </c>
      <c r="B2584" s="223" t="s">
        <v>1704</v>
      </c>
      <c r="C2584" s="210">
        <v>1988</v>
      </c>
      <c r="D2584" s="212" t="s">
        <v>1844</v>
      </c>
      <c r="E2584" s="210" t="s">
        <v>18</v>
      </c>
      <c r="F2584" s="210">
        <v>2</v>
      </c>
      <c r="G2584" s="210">
        <v>2</v>
      </c>
      <c r="H2584" s="211">
        <v>493.6</v>
      </c>
      <c r="I2584" s="211">
        <v>0</v>
      </c>
      <c r="J2584" s="211">
        <v>493.5</v>
      </c>
      <c r="K2584" s="211">
        <f t="shared" ref="K2584" si="782">SUM(L2584:O2584)</f>
        <v>6285769.4000000004</v>
      </c>
      <c r="L2584" s="211">
        <v>0</v>
      </c>
      <c r="M2584" s="211">
        <v>0</v>
      </c>
      <c r="N2584" s="211">
        <v>0</v>
      </c>
      <c r="O2584" s="211">
        <f>IFERROR(
  IF(LOOKUP(2,1/($R$16:$R2584&lt;&gt;""),$R$16:$R2584)="12.2026",
    VLOOKUP(LOOKUP(2,1/($B$16:$B2584&lt;&gt;""),$B$16:$B2584), [1]Лист1!$C$12:$D$1205, 2, 0),
  IF(LOOKUP(2,1/($R$16:$R2584&lt;&gt;""),$R$16:$R2584)="12.2027",
    VLOOKUP(LOOKUP(2,1/($B$16:$B2584&lt;&gt;""),$B$16:$B2584), [1]Лист1!$C$1209:$D$2016, 2, 0),
  IF(LOOKUP(2,1/($R$16:$R2584&lt;&gt;""),$R$16:$R2584)="12.2028",
    VLOOKUP(LOOKUP(2,1/($B$16:$B2584&lt;&gt;""),$B$16:$B2584), [1]Лист1!$C$2020:$D$2907, 2, 0),
  ""))), "")</f>
        <v>6285769.4000000004</v>
      </c>
      <c r="P2584" s="211">
        <f t="shared" si="775"/>
        <v>12734.540923824959</v>
      </c>
      <c r="Q2584" s="211">
        <v>9673</v>
      </c>
      <c r="R2584" s="218" t="s">
        <v>563</v>
      </c>
      <c r="S2584" s="38"/>
      <c r="T2584" s="20"/>
    </row>
    <row r="2585" spans="1:21" s="20" customFormat="1" ht="30" customHeight="1" x14ac:dyDescent="0.25">
      <c r="A2585" s="182" t="s">
        <v>2111</v>
      </c>
      <c r="B2585" s="182"/>
      <c r="C2585" s="182"/>
      <c r="D2585" s="182"/>
      <c r="E2585" s="182"/>
      <c r="F2585" s="182"/>
      <c r="G2585" s="182"/>
      <c r="H2585" s="182"/>
      <c r="I2585" s="182"/>
      <c r="J2585" s="182"/>
      <c r="K2585" s="182"/>
      <c r="L2585" s="182"/>
      <c r="M2585" s="182"/>
      <c r="N2585" s="182"/>
      <c r="O2585" s="182"/>
      <c r="P2585" s="182"/>
      <c r="Q2585" s="182"/>
      <c r="R2585" s="182"/>
      <c r="S2585" s="19"/>
    </row>
    <row r="2586" spans="1:21" ht="30" customHeight="1" x14ac:dyDescent="0.25">
      <c r="A2586" s="382" t="s">
        <v>2112</v>
      </c>
      <c r="B2586" s="382"/>
      <c r="C2586" s="217" t="s">
        <v>17</v>
      </c>
      <c r="D2586" s="61" t="s">
        <v>17</v>
      </c>
      <c r="E2586" s="217" t="s">
        <v>17</v>
      </c>
      <c r="F2586" s="217" t="s">
        <v>17</v>
      </c>
      <c r="G2586" s="217" t="s">
        <v>17</v>
      </c>
      <c r="H2586" s="27">
        <f>SUM(H2587:H2629)</f>
        <v>19262.03</v>
      </c>
      <c r="I2586" s="27">
        <f t="shared" ref="I2586:O2586" si="783">SUM(I2587:I2629)</f>
        <v>147.19999999999999</v>
      </c>
      <c r="J2586" s="27">
        <f t="shared" si="783"/>
        <v>16860.049999999996</v>
      </c>
      <c r="K2586" s="27">
        <f t="shared" si="783"/>
        <v>121827017.04999998</v>
      </c>
      <c r="L2586" s="27">
        <f t="shared" si="783"/>
        <v>0</v>
      </c>
      <c r="M2586" s="27">
        <f t="shared" si="783"/>
        <v>0</v>
      </c>
      <c r="N2586" s="27">
        <f t="shared" si="783"/>
        <v>0</v>
      </c>
      <c r="O2586" s="27">
        <f t="shared" si="783"/>
        <v>121827017.04999998</v>
      </c>
      <c r="P2586" s="27">
        <f t="shared" ref="P2586:P2597" si="784">K2586/H2586</f>
        <v>6324.7236687929562</v>
      </c>
      <c r="Q2586" s="27" t="s">
        <v>17</v>
      </c>
      <c r="R2586" s="78" t="s">
        <v>17</v>
      </c>
      <c r="S2586" s="48"/>
    </row>
    <row r="2587" spans="1:21" s="86" customFormat="1" ht="30" customHeight="1" x14ac:dyDescent="0.25">
      <c r="A2587" s="212">
        <f>IF(B2587&lt;&gt;"",MAX(A$1:A2586)+1,"")</f>
        <v>2329</v>
      </c>
      <c r="B2587" s="223" t="s">
        <v>1708</v>
      </c>
      <c r="C2587" s="210">
        <v>1968</v>
      </c>
      <c r="D2587" s="212" t="s">
        <v>1844</v>
      </c>
      <c r="E2587" s="210" t="s">
        <v>16</v>
      </c>
      <c r="F2587" s="210">
        <v>2</v>
      </c>
      <c r="G2587" s="210">
        <v>3</v>
      </c>
      <c r="H2587" s="211">
        <v>456.1</v>
      </c>
      <c r="I2587" s="211">
        <v>0</v>
      </c>
      <c r="J2587" s="211">
        <v>293.83999999999997</v>
      </c>
      <c r="K2587" s="211">
        <f t="shared" ref="K2587" si="785">SUM(L2587:O2587)</f>
        <v>58269.36</v>
      </c>
      <c r="L2587" s="211">
        <v>0</v>
      </c>
      <c r="M2587" s="211">
        <v>0</v>
      </c>
      <c r="N2587" s="211">
        <v>0</v>
      </c>
      <c r="O2587" s="211">
        <f>IFERROR(
  IF(LOOKUP(2,1/($R$16:$R2587&lt;&gt;""),$R$16:$R2587)="12.2026",
    VLOOKUP(LOOKUP(2,1/($B$16:$B2587&lt;&gt;""),$B$16:$B2587), [1]Лист1!$C$12:$D$1205, 2, 0),
  IF(LOOKUP(2,1/($R$16:$R2587&lt;&gt;""),$R$16:$R2587)="12.2027",
    VLOOKUP(LOOKUP(2,1/($B$16:$B2587&lt;&gt;""),$B$16:$B2587), [1]Лист1!$C$1209:$D$2016, 2, 0),
  IF(LOOKUP(2,1/($R$16:$R2587&lt;&gt;""),$R$16:$R2587)="12.2028",
    VLOOKUP(LOOKUP(2,1/($B$16:$B2587&lt;&gt;""),$B$16:$B2587), [1]Лист1!$C$2020:$D$2907, 2, 0),
  ""))), "")</f>
        <v>58269.36</v>
      </c>
      <c r="P2587" s="211">
        <f t="shared" si="784"/>
        <v>127.75566761675071</v>
      </c>
      <c r="Q2587" s="211">
        <v>9673</v>
      </c>
      <c r="R2587" s="218" t="s">
        <v>564</v>
      </c>
      <c r="S2587" s="115"/>
      <c r="T2587" s="85"/>
      <c r="U2587" s="85"/>
    </row>
    <row r="2588" spans="1:21" s="112" customFormat="1" ht="30" customHeight="1" x14ac:dyDescent="0.25">
      <c r="A2588" s="212">
        <f>IF(B2588&lt;&gt;"",MAX(A$1:A2587)+1,"")</f>
        <v>2330</v>
      </c>
      <c r="B2588" s="223" t="s">
        <v>2734</v>
      </c>
      <c r="C2588" s="212">
        <v>1980</v>
      </c>
      <c r="D2588" s="212" t="s">
        <v>1844</v>
      </c>
      <c r="E2588" s="212" t="s">
        <v>16</v>
      </c>
      <c r="F2588" s="212">
        <v>2</v>
      </c>
      <c r="G2588" s="212">
        <v>2</v>
      </c>
      <c r="H2588" s="211">
        <v>924.35</v>
      </c>
      <c r="I2588" s="211">
        <v>0</v>
      </c>
      <c r="J2588" s="211">
        <v>924.35</v>
      </c>
      <c r="K2588" s="211">
        <f t="shared" ref="K2588" si="786">SUM(L2588:O2588)</f>
        <v>2375000</v>
      </c>
      <c r="L2588" s="211">
        <v>0</v>
      </c>
      <c r="M2588" s="211">
        <v>0</v>
      </c>
      <c r="N2588" s="211">
        <v>0</v>
      </c>
      <c r="O2588" s="211">
        <f>IFERROR(
  IF(LOOKUP(2,1/($R$16:$R2588&lt;&gt;""),$R$16:$R2588)="12.2026",
    VLOOKUP(LOOKUP(2,1/($B$16:$B2588&lt;&gt;""),$B$16:$B2588), [1]Лист1!$C$12:$D$1205, 2, 0),
  IF(LOOKUP(2,1/($R$16:$R2588&lt;&gt;""),$R$16:$R2588)="12.2027",
    VLOOKUP(LOOKUP(2,1/($B$16:$B2588&lt;&gt;""),$B$16:$B2588), [1]Лист1!$C$1209:$D$2016, 2, 0),
  IF(LOOKUP(2,1/($R$16:$R2588&lt;&gt;""),$R$16:$R2588)="12.2028",
    VLOOKUP(LOOKUP(2,1/($B$16:$B2588&lt;&gt;""),$B$16:$B2588), [1]Лист1!$C$2020:$D$2907, 2, 0),
  ""))), "")</f>
        <v>2375000</v>
      </c>
      <c r="P2588" s="211">
        <f t="shared" ref="P2588:P2589" si="787">K2588/H2588</f>
        <v>2569.3730729701952</v>
      </c>
      <c r="Q2588" s="211">
        <v>9673</v>
      </c>
      <c r="R2588" s="218" t="s">
        <v>564</v>
      </c>
    </row>
    <row r="2589" spans="1:21" ht="30" customHeight="1" x14ac:dyDescent="0.25">
      <c r="A2589" s="212">
        <f>IF(B2589&lt;&gt;"",MAX(A$1:A2588)+1,"")</f>
        <v>2331</v>
      </c>
      <c r="B2589" s="223" t="s">
        <v>1709</v>
      </c>
      <c r="C2589" s="212">
        <v>1963</v>
      </c>
      <c r="D2589" s="212" t="s">
        <v>1844</v>
      </c>
      <c r="E2589" s="210" t="s">
        <v>16</v>
      </c>
      <c r="F2589" s="212">
        <v>2</v>
      </c>
      <c r="G2589" s="212">
        <v>2</v>
      </c>
      <c r="H2589" s="211">
        <v>430.9</v>
      </c>
      <c r="I2589" s="211">
        <v>0</v>
      </c>
      <c r="J2589" s="211">
        <v>385.3</v>
      </c>
      <c r="K2589" s="211">
        <f t="shared" ref="K2589" si="788">SUM(L2589:O2589)</f>
        <v>24091.58</v>
      </c>
      <c r="L2589" s="211">
        <v>0</v>
      </c>
      <c r="M2589" s="211">
        <v>0</v>
      </c>
      <c r="N2589" s="211">
        <v>0</v>
      </c>
      <c r="O2589" s="211">
        <f>IFERROR(
  IF(LOOKUP(2,1/($R$16:$R2589&lt;&gt;""),$R$16:$R2589)="12.2026",
    VLOOKUP(LOOKUP(2,1/($B$16:$B2589&lt;&gt;""),$B$16:$B2589), [1]Лист1!$C$12:$D$1205, 2, 0),
  IF(LOOKUP(2,1/($R$16:$R2589&lt;&gt;""),$R$16:$R2589)="12.2027",
    VLOOKUP(LOOKUP(2,1/($B$16:$B2589&lt;&gt;""),$B$16:$B2589), [1]Лист1!$C$1209:$D$2016, 2, 0),
  IF(LOOKUP(2,1/($R$16:$R2589&lt;&gt;""),$R$16:$R2589)="12.2028",
    VLOOKUP(LOOKUP(2,1/($B$16:$B2589&lt;&gt;""),$B$16:$B2589), [1]Лист1!$C$2020:$D$2907, 2, 0),
  ""))), "")</f>
        <v>24091.58</v>
      </c>
      <c r="P2589" s="211">
        <f t="shared" si="787"/>
        <v>55.909909491761439</v>
      </c>
      <c r="Q2589" s="211">
        <v>9673</v>
      </c>
      <c r="R2589" s="218" t="s">
        <v>565</v>
      </c>
      <c r="S2589" s="166"/>
      <c r="T2589" s="49"/>
      <c r="U2589" s="49"/>
    </row>
    <row r="2590" spans="1:21" s="112" customFormat="1" ht="30" customHeight="1" x14ac:dyDescent="0.25">
      <c r="A2590" s="212">
        <f>IF(B2590&lt;&gt;"",MAX(A$1:A2589)+1,"")</f>
        <v>2332</v>
      </c>
      <c r="B2590" s="223" t="s">
        <v>1722</v>
      </c>
      <c r="C2590" s="212">
        <v>1984</v>
      </c>
      <c r="D2590" s="212" t="s">
        <v>1844</v>
      </c>
      <c r="E2590" s="212" t="s">
        <v>16</v>
      </c>
      <c r="F2590" s="212">
        <v>2</v>
      </c>
      <c r="G2590" s="212">
        <v>2</v>
      </c>
      <c r="H2590" s="211">
        <v>601.1</v>
      </c>
      <c r="I2590" s="211">
        <v>0</v>
      </c>
      <c r="J2590" s="211">
        <v>553.79999999999995</v>
      </c>
      <c r="K2590" s="211">
        <f t="shared" ref="K2590:K2594" si="789">SUM(L2590:O2590)</f>
        <v>2736798.3</v>
      </c>
      <c r="L2590" s="211">
        <v>0</v>
      </c>
      <c r="M2590" s="211">
        <v>0</v>
      </c>
      <c r="N2590" s="211">
        <v>0</v>
      </c>
      <c r="O2590" s="211">
        <f>IFERROR(
  IF(LOOKUP(2,1/($R$16:$R2590&lt;&gt;""),$R$16:$R2590)="12.2026",
    VLOOKUP(LOOKUP(2,1/($B$16:$B2590&lt;&gt;""),$B$16:$B2590), [1]Лист1!$C$12:$D$1205, 2, 0),
  IF(LOOKUP(2,1/($R$16:$R2590&lt;&gt;""),$R$16:$R2590)="12.2027",
    VLOOKUP(LOOKUP(2,1/($B$16:$B2590&lt;&gt;""),$B$16:$B2590), [1]Лист1!$C$1209:$D$2016, 2, 0),
  IF(LOOKUP(2,1/($R$16:$R2590&lt;&gt;""),$R$16:$R2590)="12.2028",
    VLOOKUP(LOOKUP(2,1/($B$16:$B2590&lt;&gt;""),$B$16:$B2590), [1]Лист1!$C$2020:$D$2907, 2, 0),
  ""))), "")</f>
        <v>2736798.3</v>
      </c>
      <c r="P2590" s="211">
        <f t="shared" ref="P2590:P2596" si="790">K2590/H2590</f>
        <v>4552.9833638329728</v>
      </c>
      <c r="Q2590" s="211">
        <v>9673</v>
      </c>
      <c r="R2590" s="218" t="s">
        <v>563</v>
      </c>
    </row>
    <row r="2591" spans="1:21" ht="30" customHeight="1" x14ac:dyDescent="0.25">
      <c r="A2591" s="212">
        <f>IF(B2591&lt;&gt;"",MAX(A$1:A2590)+1,"")</f>
        <v>2333</v>
      </c>
      <c r="B2591" s="194" t="s">
        <v>1723</v>
      </c>
      <c r="C2591" s="199">
        <v>1987</v>
      </c>
      <c r="D2591" s="199" t="s">
        <v>1844</v>
      </c>
      <c r="E2591" s="199" t="s">
        <v>16</v>
      </c>
      <c r="F2591" s="199">
        <v>2</v>
      </c>
      <c r="G2591" s="199">
        <v>1</v>
      </c>
      <c r="H2591" s="192">
        <v>459.3</v>
      </c>
      <c r="I2591" s="192">
        <v>0</v>
      </c>
      <c r="J2591" s="192">
        <v>273.3</v>
      </c>
      <c r="K2591" s="192">
        <f t="shared" si="789"/>
        <v>2276063.9</v>
      </c>
      <c r="L2591" s="192">
        <v>0</v>
      </c>
      <c r="M2591" s="192">
        <v>0</v>
      </c>
      <c r="N2591" s="192">
        <v>0</v>
      </c>
      <c r="O2591" s="211">
        <f>IFERROR(
  IF(LOOKUP(2,1/($R$16:$R2591&lt;&gt;""),$R$16:$R2591)="12.2026",
    VLOOKUP(LOOKUP(2,1/($B$16:$B2591&lt;&gt;""),$B$16:$B2591), [1]Лист1!$C$12:$D$1205, 2, 0),
  IF(LOOKUP(2,1/($R$16:$R2591&lt;&gt;""),$R$16:$R2591)="12.2027",
    VLOOKUP(LOOKUP(2,1/($B$16:$B2591&lt;&gt;""),$B$16:$B2591), [1]Лист1!$C$1209:$D$2016, 2, 0),
  IF(LOOKUP(2,1/($R$16:$R2591&lt;&gt;""),$R$16:$R2591)="12.2028",
    VLOOKUP(LOOKUP(2,1/($B$16:$B2591&lt;&gt;""),$B$16:$B2591), [1]Лист1!$C$2020:$D$2907, 2, 0),
  ""))), "")</f>
        <v>2276063.9</v>
      </c>
      <c r="P2591" s="192">
        <f t="shared" si="790"/>
        <v>4955.5059873720875</v>
      </c>
      <c r="Q2591" s="192">
        <v>9673</v>
      </c>
      <c r="R2591" s="188" t="s">
        <v>563</v>
      </c>
      <c r="S2591" s="166"/>
      <c r="T2591" s="49"/>
      <c r="U2591" s="49"/>
    </row>
    <row r="2592" spans="1:21" ht="30" customHeight="1" x14ac:dyDescent="0.25">
      <c r="A2592" s="212">
        <f>IF(B2592&lt;&gt;"",MAX(A$1:A2591)+1,"")</f>
        <v>2334</v>
      </c>
      <c r="B2592" s="223" t="s">
        <v>415</v>
      </c>
      <c r="C2592" s="212">
        <v>1963</v>
      </c>
      <c r="D2592" s="212" t="s">
        <v>1844</v>
      </c>
      <c r="E2592" s="210" t="s">
        <v>16</v>
      </c>
      <c r="F2592" s="212">
        <v>2</v>
      </c>
      <c r="G2592" s="212">
        <v>1</v>
      </c>
      <c r="H2592" s="211">
        <v>228.4</v>
      </c>
      <c r="I2592" s="211">
        <v>0</v>
      </c>
      <c r="J2592" s="211">
        <v>200.6</v>
      </c>
      <c r="K2592" s="211">
        <f t="shared" si="789"/>
        <v>4160956.4</v>
      </c>
      <c r="L2592" s="211">
        <v>0</v>
      </c>
      <c r="M2592" s="211">
        <v>0</v>
      </c>
      <c r="N2592" s="211">
        <v>0</v>
      </c>
      <c r="O2592" s="211">
        <f>IFERROR(
  IF(LOOKUP(2,1/($R$16:$R2592&lt;&gt;""),$R$16:$R2592)="12.2026",
    VLOOKUP(LOOKUP(2,1/($B$16:$B2592&lt;&gt;""),$B$16:$B2592), [1]Лист1!$C$12:$D$1205, 2, 0),
  IF(LOOKUP(2,1/($R$16:$R2592&lt;&gt;""),$R$16:$R2592)="12.2027",
    VLOOKUP(LOOKUP(2,1/($B$16:$B2592&lt;&gt;""),$B$16:$B2592), [1]Лист1!$C$1209:$D$2016, 2, 0),
  IF(LOOKUP(2,1/($R$16:$R2592&lt;&gt;""),$R$16:$R2592)="12.2028",
    VLOOKUP(LOOKUP(2,1/($B$16:$B2592&lt;&gt;""),$B$16:$B2592), [1]Лист1!$C$2020:$D$2907, 2, 0),
  ""))), "")</f>
        <v>4160956.4</v>
      </c>
      <c r="P2592" s="211">
        <f t="shared" si="790"/>
        <v>18217.847635726794</v>
      </c>
      <c r="Q2592" s="211">
        <v>9673</v>
      </c>
      <c r="R2592" s="218" t="s">
        <v>564</v>
      </c>
      <c r="S2592" s="49"/>
      <c r="T2592" s="49"/>
      <c r="U2592" s="49"/>
    </row>
    <row r="2593" spans="1:21" ht="30" customHeight="1" x14ac:dyDescent="0.25">
      <c r="A2593" s="212">
        <f>IF(B2593&lt;&gt;"",MAX(A$1:A2592)+1,"")</f>
        <v>2335</v>
      </c>
      <c r="B2593" s="223" t="s">
        <v>1710</v>
      </c>
      <c r="C2593" s="212">
        <v>1962</v>
      </c>
      <c r="D2593" s="212" t="s">
        <v>1844</v>
      </c>
      <c r="E2593" s="212" t="s">
        <v>16</v>
      </c>
      <c r="F2593" s="212">
        <v>2</v>
      </c>
      <c r="G2593" s="212">
        <v>1</v>
      </c>
      <c r="H2593" s="211">
        <v>296.60000000000002</v>
      </c>
      <c r="I2593" s="211">
        <v>27.5</v>
      </c>
      <c r="J2593" s="211">
        <v>271.2</v>
      </c>
      <c r="K2593" s="211">
        <f t="shared" si="789"/>
        <v>44989.72</v>
      </c>
      <c r="L2593" s="211">
        <v>0</v>
      </c>
      <c r="M2593" s="211">
        <v>0</v>
      </c>
      <c r="N2593" s="211">
        <v>0</v>
      </c>
      <c r="O2593" s="211">
        <f>IFERROR(
  IF(LOOKUP(2,1/($R$16:$R2593&lt;&gt;""),$R$16:$R2593)="12.2026",
    VLOOKUP(LOOKUP(2,1/($B$16:$B2593&lt;&gt;""),$B$16:$B2593), [1]Лист1!$C$12:$D$1205, 2, 0),
  IF(LOOKUP(2,1/($R$16:$R2593&lt;&gt;""),$R$16:$R2593)="12.2027",
    VLOOKUP(LOOKUP(2,1/($B$16:$B2593&lt;&gt;""),$B$16:$B2593), [1]Лист1!$C$1209:$D$2016, 2, 0),
  IF(LOOKUP(2,1/($R$16:$R2593&lt;&gt;""),$R$16:$R2593)="12.2028",
    VLOOKUP(LOOKUP(2,1/($B$16:$B2593&lt;&gt;""),$B$16:$B2593), [1]Лист1!$C$2020:$D$2907, 2, 0),
  ""))), "")</f>
        <v>44989.72</v>
      </c>
      <c r="P2593" s="211">
        <f t="shared" si="790"/>
        <v>151.68482805124745</v>
      </c>
      <c r="Q2593" s="211">
        <v>9673</v>
      </c>
      <c r="R2593" s="218" t="s">
        <v>564</v>
      </c>
      <c r="S2593" s="49"/>
      <c r="T2593" s="49"/>
      <c r="U2593" s="49"/>
    </row>
    <row r="2594" spans="1:21" ht="30" customHeight="1" x14ac:dyDescent="0.25">
      <c r="A2594" s="212">
        <f>IF(B2594&lt;&gt;"",MAX(A$1:A2593)+1,"")</f>
        <v>2336</v>
      </c>
      <c r="B2594" s="223" t="s">
        <v>416</v>
      </c>
      <c r="C2594" s="212">
        <v>1962</v>
      </c>
      <c r="D2594" s="212" t="s">
        <v>1844</v>
      </c>
      <c r="E2594" s="212" t="s">
        <v>16</v>
      </c>
      <c r="F2594" s="212">
        <v>2</v>
      </c>
      <c r="G2594" s="212">
        <v>1</v>
      </c>
      <c r="H2594" s="211">
        <v>360.9</v>
      </c>
      <c r="I2594" s="211">
        <v>0</v>
      </c>
      <c r="J2594" s="211">
        <v>281.7</v>
      </c>
      <c r="K2594" s="211">
        <f t="shared" si="789"/>
        <v>2480000</v>
      </c>
      <c r="L2594" s="211">
        <v>0</v>
      </c>
      <c r="M2594" s="211">
        <v>0</v>
      </c>
      <c r="N2594" s="211">
        <v>0</v>
      </c>
      <c r="O2594" s="211">
        <f>IFERROR(
  IF(LOOKUP(2,1/($R$16:$R2594&lt;&gt;""),$R$16:$R2594)="12.2026",
    VLOOKUP(LOOKUP(2,1/($B$16:$B2594&lt;&gt;""),$B$16:$B2594), [1]Лист1!$C$12:$D$1205, 2, 0),
  IF(LOOKUP(2,1/($R$16:$R2594&lt;&gt;""),$R$16:$R2594)="12.2027",
    VLOOKUP(LOOKUP(2,1/($B$16:$B2594&lt;&gt;""),$B$16:$B2594), [1]Лист1!$C$1209:$D$2016, 2, 0),
  IF(LOOKUP(2,1/($R$16:$R2594&lt;&gt;""),$R$16:$R2594)="12.2028",
    VLOOKUP(LOOKUP(2,1/($B$16:$B2594&lt;&gt;""),$B$16:$B2594), [1]Лист1!$C$2020:$D$2907, 2, 0),
  ""))), "")</f>
        <v>2480000</v>
      </c>
      <c r="P2594" s="211">
        <f t="shared" si="790"/>
        <v>6871.7096148517603</v>
      </c>
      <c r="Q2594" s="211">
        <v>9673</v>
      </c>
      <c r="R2594" s="218" t="s">
        <v>564</v>
      </c>
      <c r="S2594" s="166"/>
      <c r="T2594" s="49"/>
      <c r="U2594" s="49"/>
    </row>
    <row r="2595" spans="1:21" ht="30" customHeight="1" x14ac:dyDescent="0.25">
      <c r="A2595" s="212">
        <f>IF(B2595&lt;&gt;"",MAX(A$1:A2594)+1,"")</f>
        <v>2337</v>
      </c>
      <c r="B2595" s="193" t="s">
        <v>2568</v>
      </c>
      <c r="C2595" s="212">
        <v>1966</v>
      </c>
      <c r="D2595" s="212" t="s">
        <v>1844</v>
      </c>
      <c r="E2595" s="212" t="s">
        <v>16</v>
      </c>
      <c r="F2595" s="52">
        <v>2</v>
      </c>
      <c r="G2595" s="52">
        <v>2</v>
      </c>
      <c r="H2595" s="152">
        <v>426.8</v>
      </c>
      <c r="I2595" s="237">
        <v>0</v>
      </c>
      <c r="J2595" s="25">
        <v>383.3</v>
      </c>
      <c r="K2595" s="211">
        <f>SUM(L2595:O2595)</f>
        <v>5489509</v>
      </c>
      <c r="L2595" s="211">
        <v>0</v>
      </c>
      <c r="M2595" s="211">
        <v>0</v>
      </c>
      <c r="N2595" s="211">
        <v>0</v>
      </c>
      <c r="O2595" s="211">
        <f>IFERROR(
  IF(LOOKUP(2,1/($R$16:$R2595&lt;&gt;""),$R$16:$R2595)="12.2026",
    VLOOKUP(LOOKUP(2,1/($B$16:$B2595&lt;&gt;""),$B$16:$B2595), [1]Лист1!$C$12:$D$1205, 2, 0),
  IF(LOOKUP(2,1/($R$16:$R2595&lt;&gt;""),$R$16:$R2595)="12.2027",
    VLOOKUP(LOOKUP(2,1/($B$16:$B2595&lt;&gt;""),$B$16:$B2595), [1]Лист1!$C$1209:$D$2016, 2, 0),
  IF(LOOKUP(2,1/($R$16:$R2595&lt;&gt;""),$R$16:$R2595)="12.2028",
    VLOOKUP(LOOKUP(2,1/($B$16:$B2595&lt;&gt;""),$B$16:$B2595), [1]Лист1!$C$2020:$D$2907, 2, 0),
  ""))), "")</f>
        <v>5489509</v>
      </c>
      <c r="P2595" s="211">
        <f t="shared" si="790"/>
        <v>12862.017338331771</v>
      </c>
      <c r="Q2595" s="211">
        <v>9673</v>
      </c>
      <c r="R2595" s="218" t="s">
        <v>563</v>
      </c>
      <c r="S2595" s="166"/>
      <c r="T2595" s="49"/>
      <c r="U2595" s="49"/>
    </row>
    <row r="2596" spans="1:21" ht="30" customHeight="1" x14ac:dyDescent="0.25">
      <c r="A2596" s="212">
        <f>IF(B2596&lt;&gt;"",MAX(A$1:A2595)+1,"")</f>
        <v>2338</v>
      </c>
      <c r="B2596" s="193" t="s">
        <v>2569</v>
      </c>
      <c r="C2596" s="212">
        <v>1965</v>
      </c>
      <c r="D2596" s="212" t="s">
        <v>1844</v>
      </c>
      <c r="E2596" s="212" t="s">
        <v>16</v>
      </c>
      <c r="F2596" s="52">
        <v>2</v>
      </c>
      <c r="G2596" s="52">
        <v>2</v>
      </c>
      <c r="H2596" s="152">
        <v>434.3</v>
      </c>
      <c r="I2596" s="237">
        <v>0</v>
      </c>
      <c r="J2596" s="25">
        <v>387.3</v>
      </c>
      <c r="K2596" s="211">
        <f>SUM(L2596:O2596)</f>
        <v>3107750</v>
      </c>
      <c r="L2596" s="211">
        <v>0</v>
      </c>
      <c r="M2596" s="211">
        <v>0</v>
      </c>
      <c r="N2596" s="211">
        <v>0</v>
      </c>
      <c r="O2596" s="211">
        <f>IFERROR(
  IF(LOOKUP(2,1/($R$16:$R2596&lt;&gt;""),$R$16:$R2596)="12.2026",
    VLOOKUP(LOOKUP(2,1/($B$16:$B2596&lt;&gt;""),$B$16:$B2596), [1]Лист1!$C$12:$D$1205, 2, 0),
  IF(LOOKUP(2,1/($R$16:$R2596&lt;&gt;""),$R$16:$R2596)="12.2027",
    VLOOKUP(LOOKUP(2,1/($B$16:$B2596&lt;&gt;""),$B$16:$B2596), [1]Лист1!$C$1209:$D$2016, 2, 0),
  IF(LOOKUP(2,1/($R$16:$R2596&lt;&gt;""),$R$16:$R2596)="12.2028",
    VLOOKUP(LOOKUP(2,1/($B$16:$B2596&lt;&gt;""),$B$16:$B2596), [1]Лист1!$C$2020:$D$2907, 2, 0),
  ""))), "")</f>
        <v>3107750</v>
      </c>
      <c r="P2596" s="211">
        <f t="shared" si="790"/>
        <v>7155.7679023716328</v>
      </c>
      <c r="Q2596" s="211">
        <v>9673</v>
      </c>
      <c r="R2596" s="218" t="s">
        <v>563</v>
      </c>
      <c r="S2596" s="166"/>
      <c r="T2596" s="49"/>
      <c r="U2596" s="49"/>
    </row>
    <row r="2597" spans="1:21" ht="30" customHeight="1" x14ac:dyDescent="0.25">
      <c r="A2597" s="309">
        <f>IF(B2597&lt;&gt;"",MAX(A$1:A2596)+1,"")</f>
        <v>2339</v>
      </c>
      <c r="B2597" s="317" t="s">
        <v>2457</v>
      </c>
      <c r="C2597" s="309">
        <v>1966</v>
      </c>
      <c r="D2597" s="309" t="s">
        <v>1844</v>
      </c>
      <c r="E2597" s="309" t="s">
        <v>16</v>
      </c>
      <c r="F2597" s="342">
        <v>2</v>
      </c>
      <c r="G2597" s="342">
        <v>3</v>
      </c>
      <c r="H2597" s="383">
        <v>587</v>
      </c>
      <c r="I2597" s="348">
        <v>0</v>
      </c>
      <c r="J2597" s="337">
        <v>516.5</v>
      </c>
      <c r="K2597" s="211">
        <f t="shared" ref="K2597:K2598" si="791">SUM(L2597:O2597)</f>
        <v>4107500</v>
      </c>
      <c r="L2597" s="211">
        <v>0</v>
      </c>
      <c r="M2597" s="211">
        <v>0</v>
      </c>
      <c r="N2597" s="211">
        <v>0</v>
      </c>
      <c r="O2597" s="211">
        <f>IFERROR(
  IF(LOOKUP(2,1/($R$16:$R2597&lt;&gt;""),$R$16:$R2597)="12.2026",
    VLOOKUP(LOOKUP(2,1/($B$16:$B2597&lt;&gt;""),$B$16:$B2597), [1]Лист1!$C$12:$D$1205, 2, 0),
  IF(LOOKUP(2,1/($R$16:$R2597&lt;&gt;""),$R$16:$R2597)="12.2027",
    VLOOKUP(LOOKUP(2,1/($B$16:$B2597&lt;&gt;""),$B$16:$B2597), [1]Лист1!$C$1209:$D$2016, 2, 0),
  IF(LOOKUP(2,1/($R$16:$R2597&lt;&gt;""),$R$16:$R2597)="12.2028",
    VLOOKUP(LOOKUP(2,1/($B$16:$B2597&lt;&gt;""),$B$16:$B2597), [1]Лист1!$C$2020:$D$2907, 2, 0),
  ""))), "")</f>
        <v>4107500</v>
      </c>
      <c r="P2597" s="211">
        <f t="shared" si="784"/>
        <v>6997.4446337308345</v>
      </c>
      <c r="Q2597" s="237">
        <v>9673</v>
      </c>
      <c r="R2597" s="218" t="s">
        <v>565</v>
      </c>
      <c r="S2597" s="166"/>
      <c r="T2597" s="49"/>
      <c r="U2597" s="49"/>
    </row>
    <row r="2598" spans="1:21" ht="30" customHeight="1" x14ac:dyDescent="0.25">
      <c r="A2598" s="310"/>
      <c r="B2598" s="318"/>
      <c r="C2598" s="310"/>
      <c r="D2598" s="310"/>
      <c r="E2598" s="310"/>
      <c r="F2598" s="343"/>
      <c r="G2598" s="343"/>
      <c r="H2598" s="384"/>
      <c r="I2598" s="349"/>
      <c r="J2598" s="339"/>
      <c r="K2598" s="211">
        <f t="shared" si="791"/>
        <v>3167951</v>
      </c>
      <c r="L2598" s="211">
        <v>0</v>
      </c>
      <c r="M2598" s="211">
        <v>0</v>
      </c>
      <c r="N2598" s="211">
        <v>0</v>
      </c>
      <c r="O2598" s="211">
        <f>IFERROR(
  IF(LOOKUP(2,1/($R$16:$R2598&lt;&gt;""),$R$16:$R2598)="12.2026",
    VLOOKUP(LOOKUP(2,1/($B$16:$B2598&lt;&gt;""),$B$16:$B2598), [1]Лист1!$C$12:$D$1205, 2, 0),
  IF(LOOKUP(2,1/($R$16:$R2598&lt;&gt;""),$R$16:$R2598)="12.2027",
    VLOOKUP(LOOKUP(2,1/($B$16:$B2598&lt;&gt;""),$B$16:$B2598), [1]Лист1!$C$1209:$D$2016, 2, 0),
  IF(LOOKUP(2,1/($R$16:$R2598&lt;&gt;""),$R$16:$R2598)="12.2028",
    VLOOKUP(LOOKUP(2,1/($B$16:$B2598&lt;&gt;""),$B$16:$B2598), [1]Лист1!$C$2020:$D$2907, 2, 0),
  ""))), "")</f>
        <v>3167951</v>
      </c>
      <c r="P2598" s="211">
        <f>K2598/H2597</f>
        <v>5396.8500851788758</v>
      </c>
      <c r="Q2598" s="237">
        <v>9673</v>
      </c>
      <c r="R2598" s="218" t="s">
        <v>563</v>
      </c>
      <c r="S2598" s="166"/>
      <c r="T2598" s="49"/>
      <c r="U2598" s="49"/>
    </row>
    <row r="2599" spans="1:21" ht="30" customHeight="1" x14ac:dyDescent="0.25">
      <c r="A2599" s="212">
        <f>IF(B2599&lt;&gt;"",MAX(A$1:A2598)+1,"")</f>
        <v>2340</v>
      </c>
      <c r="B2599" s="223" t="s">
        <v>1711</v>
      </c>
      <c r="C2599" s="212">
        <v>1968</v>
      </c>
      <c r="D2599" s="212" t="s">
        <v>1844</v>
      </c>
      <c r="E2599" s="212" t="s">
        <v>16</v>
      </c>
      <c r="F2599" s="212">
        <v>2</v>
      </c>
      <c r="G2599" s="212">
        <v>3</v>
      </c>
      <c r="H2599" s="211">
        <v>524.5</v>
      </c>
      <c r="I2599" s="211">
        <v>0</v>
      </c>
      <c r="J2599" s="211">
        <v>459.9</v>
      </c>
      <c r="K2599" s="211">
        <f t="shared" ref="K2599:K2629" si="792">SUM(L2599:O2599)</f>
        <v>65673.95</v>
      </c>
      <c r="L2599" s="211">
        <v>0</v>
      </c>
      <c r="M2599" s="211">
        <v>0</v>
      </c>
      <c r="N2599" s="211">
        <v>0</v>
      </c>
      <c r="O2599" s="211">
        <f>IFERROR(
  IF(LOOKUP(2,1/($R$16:$R2599&lt;&gt;""),$R$16:$R2599)="12.2026",
    VLOOKUP(LOOKUP(2,1/($B$16:$B2599&lt;&gt;""),$B$16:$B2599), [1]Лист1!$C$12:$D$1205, 2, 0),
  IF(LOOKUP(2,1/($R$16:$R2599&lt;&gt;""),$R$16:$R2599)="12.2027",
    VLOOKUP(LOOKUP(2,1/($B$16:$B2599&lt;&gt;""),$B$16:$B2599), [1]Лист1!$C$1209:$D$2016, 2, 0),
  IF(LOOKUP(2,1/($R$16:$R2599&lt;&gt;""),$R$16:$R2599)="12.2028",
    VLOOKUP(LOOKUP(2,1/($B$16:$B2599&lt;&gt;""),$B$16:$B2599), [1]Лист1!$C$2020:$D$2907, 2, 0),
  ""))), "")</f>
        <v>65673.95</v>
      </c>
      <c r="P2599" s="211">
        <f t="shared" ref="P2599:P2629" si="793">K2599/H2599</f>
        <v>125.21248808388941</v>
      </c>
      <c r="Q2599" s="211">
        <v>9673</v>
      </c>
      <c r="R2599" s="218" t="s">
        <v>564</v>
      </c>
      <c r="S2599" s="166"/>
      <c r="T2599" s="49"/>
      <c r="U2599" s="49"/>
    </row>
    <row r="2600" spans="1:21" ht="30" customHeight="1" x14ac:dyDescent="0.25">
      <c r="A2600" s="212">
        <f>IF(B2600&lt;&gt;"",MAX(A$1:A2599)+1,"")</f>
        <v>2341</v>
      </c>
      <c r="B2600" s="223" t="s">
        <v>1712</v>
      </c>
      <c r="C2600" s="212">
        <v>1969</v>
      </c>
      <c r="D2600" s="212" t="s">
        <v>1844</v>
      </c>
      <c r="E2600" s="212" t="s">
        <v>16</v>
      </c>
      <c r="F2600" s="212">
        <v>2</v>
      </c>
      <c r="G2600" s="212">
        <v>3</v>
      </c>
      <c r="H2600" s="211">
        <v>533.5</v>
      </c>
      <c r="I2600" s="211">
        <v>0</v>
      </c>
      <c r="J2600" s="211">
        <v>471.1</v>
      </c>
      <c r="K2600" s="211">
        <f t="shared" si="792"/>
        <v>66648.23</v>
      </c>
      <c r="L2600" s="211">
        <v>0</v>
      </c>
      <c r="M2600" s="211">
        <v>0</v>
      </c>
      <c r="N2600" s="211">
        <v>0</v>
      </c>
      <c r="O2600" s="211">
        <f>IFERROR(
  IF(LOOKUP(2,1/($R$16:$R2600&lt;&gt;""),$R$16:$R2600)="12.2026",
    VLOOKUP(LOOKUP(2,1/($B$16:$B2600&lt;&gt;""),$B$16:$B2600), [1]Лист1!$C$12:$D$1205, 2, 0),
  IF(LOOKUP(2,1/($R$16:$R2600&lt;&gt;""),$R$16:$R2600)="12.2027",
    VLOOKUP(LOOKUP(2,1/($B$16:$B2600&lt;&gt;""),$B$16:$B2600), [1]Лист1!$C$1209:$D$2016, 2, 0),
  IF(LOOKUP(2,1/($R$16:$R2600&lt;&gt;""),$R$16:$R2600)="12.2028",
    VLOOKUP(LOOKUP(2,1/($B$16:$B2600&lt;&gt;""),$B$16:$B2600), [1]Лист1!$C$2020:$D$2907, 2, 0),
  ""))), "")</f>
        <v>66648.23</v>
      </c>
      <c r="P2600" s="211">
        <f t="shared" si="793"/>
        <v>124.92639175257732</v>
      </c>
      <c r="Q2600" s="211">
        <v>9673</v>
      </c>
      <c r="R2600" s="218" t="s">
        <v>564</v>
      </c>
      <c r="S2600" s="49"/>
      <c r="T2600" s="49"/>
      <c r="U2600" s="49"/>
    </row>
    <row r="2601" spans="1:21" ht="30" customHeight="1" x14ac:dyDescent="0.25">
      <c r="A2601" s="212">
        <f>IF(B2601&lt;&gt;"",MAX(A$1:A2600)+1,"")</f>
        <v>2342</v>
      </c>
      <c r="B2601" s="193" t="s">
        <v>2570</v>
      </c>
      <c r="C2601" s="212">
        <v>1964</v>
      </c>
      <c r="D2601" s="212" t="s">
        <v>1844</v>
      </c>
      <c r="E2601" s="212" t="s">
        <v>16</v>
      </c>
      <c r="F2601" s="52">
        <v>2</v>
      </c>
      <c r="G2601" s="52">
        <v>2</v>
      </c>
      <c r="H2601" s="152">
        <v>426.7</v>
      </c>
      <c r="I2601" s="237">
        <v>0</v>
      </c>
      <c r="J2601" s="25">
        <v>380.4</v>
      </c>
      <c r="K2601" s="211">
        <f t="shared" si="792"/>
        <v>5409929</v>
      </c>
      <c r="L2601" s="211">
        <v>0</v>
      </c>
      <c r="M2601" s="211">
        <v>0</v>
      </c>
      <c r="N2601" s="211">
        <v>0</v>
      </c>
      <c r="O2601" s="211">
        <f>IFERROR(
  IF(LOOKUP(2,1/($R$16:$R2601&lt;&gt;""),$R$16:$R2601)="12.2026",
    VLOOKUP(LOOKUP(2,1/($B$16:$B2601&lt;&gt;""),$B$16:$B2601), [1]Лист1!$C$12:$D$1205, 2, 0),
  IF(LOOKUP(2,1/($R$16:$R2601&lt;&gt;""),$R$16:$R2601)="12.2027",
    VLOOKUP(LOOKUP(2,1/($B$16:$B2601&lt;&gt;""),$B$16:$B2601), [1]Лист1!$C$1209:$D$2016, 2, 0),
  IF(LOOKUP(2,1/($R$16:$R2601&lt;&gt;""),$R$16:$R2601)="12.2028",
    VLOOKUP(LOOKUP(2,1/($B$16:$B2601&lt;&gt;""),$B$16:$B2601), [1]Лист1!$C$2020:$D$2907, 2, 0),
  ""))), "")</f>
        <v>5409929</v>
      </c>
      <c r="P2601" s="211">
        <f t="shared" si="793"/>
        <v>12678.530583548161</v>
      </c>
      <c r="Q2601" s="211">
        <v>9673</v>
      </c>
      <c r="R2601" s="218" t="s">
        <v>563</v>
      </c>
      <c r="S2601" s="166"/>
      <c r="T2601" s="49"/>
      <c r="U2601" s="49"/>
    </row>
    <row r="2602" spans="1:21" ht="30" customHeight="1" x14ac:dyDescent="0.25">
      <c r="A2602" s="212">
        <f>IF(B2602&lt;&gt;"",MAX(A$1:A2601)+1,"")</f>
        <v>2343</v>
      </c>
      <c r="B2602" s="193" t="s">
        <v>2571</v>
      </c>
      <c r="C2602" s="212">
        <v>1965</v>
      </c>
      <c r="D2602" s="212" t="s">
        <v>1844</v>
      </c>
      <c r="E2602" s="212" t="s">
        <v>16</v>
      </c>
      <c r="F2602" s="52">
        <v>2</v>
      </c>
      <c r="G2602" s="52">
        <v>2</v>
      </c>
      <c r="H2602" s="152">
        <v>423.7</v>
      </c>
      <c r="I2602" s="237">
        <v>0</v>
      </c>
      <c r="J2602" s="25">
        <v>380.3</v>
      </c>
      <c r="K2602" s="211">
        <f t="shared" si="792"/>
        <v>5453549</v>
      </c>
      <c r="L2602" s="211">
        <v>0</v>
      </c>
      <c r="M2602" s="211">
        <v>0</v>
      </c>
      <c r="N2602" s="211">
        <v>0</v>
      </c>
      <c r="O2602" s="211">
        <f>IFERROR(
  IF(LOOKUP(2,1/($R$16:$R2602&lt;&gt;""),$R$16:$R2602)="12.2026",
    VLOOKUP(LOOKUP(2,1/($B$16:$B2602&lt;&gt;""),$B$16:$B2602), [1]Лист1!$C$12:$D$1205, 2, 0),
  IF(LOOKUP(2,1/($R$16:$R2602&lt;&gt;""),$R$16:$R2602)="12.2027",
    VLOOKUP(LOOKUP(2,1/($B$16:$B2602&lt;&gt;""),$B$16:$B2602), [1]Лист1!$C$1209:$D$2016, 2, 0),
  IF(LOOKUP(2,1/($R$16:$R2602&lt;&gt;""),$R$16:$R2602)="12.2028",
    VLOOKUP(LOOKUP(2,1/($B$16:$B2602&lt;&gt;""),$B$16:$B2602), [1]Лист1!$C$2020:$D$2907, 2, 0),
  ""))), "")</f>
        <v>5453549</v>
      </c>
      <c r="P2602" s="211">
        <f t="shared" si="793"/>
        <v>12871.250885060184</v>
      </c>
      <c r="Q2602" s="211">
        <v>9673</v>
      </c>
      <c r="R2602" s="218" t="s">
        <v>563</v>
      </c>
      <c r="S2602" s="166"/>
      <c r="T2602" s="49"/>
      <c r="U2602" s="49"/>
    </row>
    <row r="2603" spans="1:21" s="21" customFormat="1" ht="30" customHeight="1" x14ac:dyDescent="0.25">
      <c r="A2603" s="285">
        <f>IF(B2603&lt;&gt;"",MAX(A$1:A2602)+1,"")</f>
        <v>2344</v>
      </c>
      <c r="B2603" s="283" t="s">
        <v>1713</v>
      </c>
      <c r="C2603" s="285">
        <v>1968</v>
      </c>
      <c r="D2603" s="285" t="s">
        <v>1844</v>
      </c>
      <c r="E2603" s="285" t="s">
        <v>16</v>
      </c>
      <c r="F2603" s="285">
        <v>2</v>
      </c>
      <c r="G2603" s="285">
        <v>2</v>
      </c>
      <c r="H2603" s="282">
        <v>420.2</v>
      </c>
      <c r="I2603" s="282">
        <v>0</v>
      </c>
      <c r="J2603" s="282">
        <v>377.4</v>
      </c>
      <c r="K2603" s="282">
        <f t="shared" si="792"/>
        <v>54383.05</v>
      </c>
      <c r="L2603" s="282">
        <v>0</v>
      </c>
      <c r="M2603" s="282">
        <v>0</v>
      </c>
      <c r="N2603" s="282">
        <v>0</v>
      </c>
      <c r="O2603" s="282">
        <f>IFERROR(
  IF(LOOKUP(2,1/($R$16:$R2603&lt;&gt;""),$R$16:$R2603)="12.2026",
    VLOOKUP(LOOKUP(2,1/($B$16:$B2603&lt;&gt;""),$B$16:$B2603), [1]Лист1!$C$12:$D$1205, 2, 0),
  IF(LOOKUP(2,1/($R$16:$R2603&lt;&gt;""),$R$16:$R2603)="12.2027",
    VLOOKUP(LOOKUP(2,1/($B$16:$B2603&lt;&gt;""),$B$16:$B2603), [1]Лист1!$C$1209:$D$2016, 2, 0),
  IF(LOOKUP(2,1/($R$16:$R2603&lt;&gt;""),$R$16:$R2603)="12.2028",
    VLOOKUP(LOOKUP(2,1/($B$16:$B2603&lt;&gt;""),$B$16:$B2603), [1]Лист1!$C$2020:$D$2907, 2, 0),
  ""))), "")</f>
        <v>54383.05</v>
      </c>
      <c r="P2603" s="282">
        <f t="shared" si="793"/>
        <v>129.42182294145647</v>
      </c>
      <c r="Q2603" s="282">
        <v>9673</v>
      </c>
      <c r="R2603" s="294" t="s">
        <v>564</v>
      </c>
      <c r="S2603" s="167"/>
    </row>
    <row r="2604" spans="1:21" ht="30" customHeight="1" x14ac:dyDescent="0.25">
      <c r="A2604" s="212">
        <f>IF(B2604&lt;&gt;"",MAX(A$1:A2603)+1,"")</f>
        <v>2345</v>
      </c>
      <c r="B2604" s="223" t="s">
        <v>1724</v>
      </c>
      <c r="C2604" s="212">
        <v>1971</v>
      </c>
      <c r="D2604" s="212" t="s">
        <v>1844</v>
      </c>
      <c r="E2604" s="212" t="s">
        <v>16</v>
      </c>
      <c r="F2604" s="212">
        <v>2</v>
      </c>
      <c r="G2604" s="212">
        <v>2</v>
      </c>
      <c r="H2604" s="211">
        <v>714.18</v>
      </c>
      <c r="I2604" s="211">
        <v>0</v>
      </c>
      <c r="J2604" s="211">
        <v>456.65</v>
      </c>
      <c r="K2604" s="211">
        <f t="shared" si="792"/>
        <v>9858577.7199999988</v>
      </c>
      <c r="L2604" s="211">
        <v>0</v>
      </c>
      <c r="M2604" s="211">
        <v>0</v>
      </c>
      <c r="N2604" s="211">
        <v>0</v>
      </c>
      <c r="O2604" s="211">
        <f>IFERROR(
  IF(LOOKUP(2,1/($R$16:$R2604&lt;&gt;""),$R$16:$R2604)="12.2026",
    VLOOKUP(LOOKUP(2,1/($B$16:$B2604&lt;&gt;""),$B$16:$B2604), [1]Лист1!$C$12:$D$1205, 2, 0),
  IF(LOOKUP(2,1/($R$16:$R2604&lt;&gt;""),$R$16:$R2604)="12.2027",
    VLOOKUP(LOOKUP(2,1/($B$16:$B2604&lt;&gt;""),$B$16:$B2604), [1]Лист1!$C$1209:$D$2016, 2, 0),
  IF(LOOKUP(2,1/($R$16:$R2604&lt;&gt;""),$R$16:$R2604)="12.2028",
    VLOOKUP(LOOKUP(2,1/($B$16:$B2604&lt;&gt;""),$B$16:$B2604), [1]Лист1!$C$2020:$D$2907, 2, 0),
  ""))), "")</f>
        <v>9858577.7199999988</v>
      </c>
      <c r="P2604" s="211">
        <f t="shared" si="793"/>
        <v>13804.051807667534</v>
      </c>
      <c r="Q2604" s="211">
        <v>9673</v>
      </c>
      <c r="R2604" s="218" t="s">
        <v>563</v>
      </c>
      <c r="S2604" s="49"/>
      <c r="T2604" s="49"/>
      <c r="U2604" s="49"/>
    </row>
    <row r="2605" spans="1:21" ht="30" customHeight="1" x14ac:dyDescent="0.25">
      <c r="A2605" s="212">
        <f>IF(B2605&lt;&gt;"",MAX(A$1:A2604)+1,"")</f>
        <v>2346</v>
      </c>
      <c r="B2605" s="223" t="s">
        <v>1714</v>
      </c>
      <c r="C2605" s="212">
        <v>1968</v>
      </c>
      <c r="D2605" s="212" t="s">
        <v>1844</v>
      </c>
      <c r="E2605" s="212" t="s">
        <v>16</v>
      </c>
      <c r="F2605" s="212">
        <v>2</v>
      </c>
      <c r="G2605" s="212">
        <v>2</v>
      </c>
      <c r="H2605" s="211">
        <v>488</v>
      </c>
      <c r="I2605" s="211">
        <v>0</v>
      </c>
      <c r="J2605" s="211">
        <v>426.22</v>
      </c>
      <c r="K2605" s="211">
        <f t="shared" si="792"/>
        <v>61722.68</v>
      </c>
      <c r="L2605" s="211">
        <v>0</v>
      </c>
      <c r="M2605" s="211">
        <v>0</v>
      </c>
      <c r="N2605" s="211">
        <v>0</v>
      </c>
      <c r="O2605" s="211">
        <f>IFERROR(
  IF(LOOKUP(2,1/($R$16:$R2605&lt;&gt;""),$R$16:$R2605)="12.2026",
    VLOOKUP(LOOKUP(2,1/($B$16:$B2605&lt;&gt;""),$B$16:$B2605), [1]Лист1!$C$12:$D$1205, 2, 0),
  IF(LOOKUP(2,1/($R$16:$R2605&lt;&gt;""),$R$16:$R2605)="12.2027",
    VLOOKUP(LOOKUP(2,1/($B$16:$B2605&lt;&gt;""),$B$16:$B2605), [1]Лист1!$C$1209:$D$2016, 2, 0),
  IF(LOOKUP(2,1/($R$16:$R2605&lt;&gt;""),$R$16:$R2605)="12.2028",
    VLOOKUP(LOOKUP(2,1/($B$16:$B2605&lt;&gt;""),$B$16:$B2605), [1]Лист1!$C$2020:$D$2907, 2, 0),
  ""))), "")</f>
        <v>61722.68</v>
      </c>
      <c r="P2605" s="211">
        <f t="shared" si="793"/>
        <v>126.48090163934427</v>
      </c>
      <c r="Q2605" s="211">
        <v>9673</v>
      </c>
      <c r="R2605" s="218" t="s">
        <v>564</v>
      </c>
      <c r="S2605" s="49"/>
      <c r="T2605" s="49"/>
      <c r="U2605" s="49"/>
    </row>
    <row r="2606" spans="1:21" s="21" customFormat="1" ht="30" customHeight="1" x14ac:dyDescent="0.25">
      <c r="A2606" s="212">
        <f>IF(B2606&lt;&gt;"",MAX(A$1:A2605)+1,"")</f>
        <v>2347</v>
      </c>
      <c r="B2606" s="223" t="s">
        <v>417</v>
      </c>
      <c r="C2606" s="212">
        <v>1963</v>
      </c>
      <c r="D2606" s="212" t="s">
        <v>1844</v>
      </c>
      <c r="E2606" s="212" t="s">
        <v>16</v>
      </c>
      <c r="F2606" s="212">
        <v>2</v>
      </c>
      <c r="G2606" s="212">
        <v>2</v>
      </c>
      <c r="H2606" s="211">
        <v>427.54</v>
      </c>
      <c r="I2606" s="211">
        <v>0</v>
      </c>
      <c r="J2606" s="211">
        <v>389.58</v>
      </c>
      <c r="K2606" s="211">
        <f t="shared" si="792"/>
        <v>55177.64</v>
      </c>
      <c r="L2606" s="211">
        <v>0</v>
      </c>
      <c r="M2606" s="211">
        <v>0</v>
      </c>
      <c r="N2606" s="211">
        <v>0</v>
      </c>
      <c r="O2606" s="211">
        <f>IFERROR(
  IF(LOOKUP(2,1/($R$16:$R2606&lt;&gt;""),$R$16:$R2606)="12.2026",
    VLOOKUP(LOOKUP(2,1/($B$16:$B2606&lt;&gt;""),$B$16:$B2606), [1]Лист1!$C$12:$D$1205, 2, 0),
  IF(LOOKUP(2,1/($R$16:$R2606&lt;&gt;""),$R$16:$R2606)="12.2027",
    VLOOKUP(LOOKUP(2,1/($B$16:$B2606&lt;&gt;""),$B$16:$B2606), [1]Лист1!$C$1209:$D$2016, 2, 0),
  IF(LOOKUP(2,1/($R$16:$R2606&lt;&gt;""),$R$16:$R2606)="12.2028",
    VLOOKUP(LOOKUP(2,1/($B$16:$B2606&lt;&gt;""),$B$16:$B2606), [1]Лист1!$C$2020:$D$2907, 2, 0),
  ""))), "")</f>
        <v>55177.64</v>
      </c>
      <c r="P2606" s="211">
        <f t="shared" si="793"/>
        <v>129.05842728165786</v>
      </c>
      <c r="Q2606" s="211">
        <v>9673</v>
      </c>
      <c r="R2606" s="218" t="s">
        <v>564</v>
      </c>
      <c r="S2606" s="167"/>
    </row>
    <row r="2607" spans="1:21" ht="30" customHeight="1" x14ac:dyDescent="0.25">
      <c r="A2607" s="212">
        <f>IF(B2607&lt;&gt;"",MAX(A$1:A2606)+1,"")</f>
        <v>2348</v>
      </c>
      <c r="B2607" s="223" t="s">
        <v>2630</v>
      </c>
      <c r="C2607" s="212">
        <v>1961</v>
      </c>
      <c r="D2607" s="212" t="s">
        <v>1844</v>
      </c>
      <c r="E2607" s="212" t="s">
        <v>418</v>
      </c>
      <c r="F2607" s="52">
        <v>2</v>
      </c>
      <c r="G2607" s="52">
        <v>1</v>
      </c>
      <c r="H2607" s="152">
        <v>221.62</v>
      </c>
      <c r="I2607" s="162">
        <v>0</v>
      </c>
      <c r="J2607" s="82">
        <v>193.18</v>
      </c>
      <c r="K2607" s="211">
        <f t="shared" si="792"/>
        <v>4445328.9800000004</v>
      </c>
      <c r="L2607" s="211">
        <v>0</v>
      </c>
      <c r="M2607" s="211">
        <v>0</v>
      </c>
      <c r="N2607" s="211">
        <v>0</v>
      </c>
      <c r="O2607" s="211">
        <f>IFERROR(
  IF(LOOKUP(2,1/($R$16:$R2607&lt;&gt;""),$R$16:$R2607)="12.2026",
    VLOOKUP(LOOKUP(2,1/($B$16:$B2607&lt;&gt;""),$B$16:$B2607), [1]Лист1!$C$12:$D$1205, 2, 0),
  IF(LOOKUP(2,1/($R$16:$R2607&lt;&gt;""),$R$16:$R2607)="12.2027",
    VLOOKUP(LOOKUP(2,1/($B$16:$B2607&lt;&gt;""),$B$16:$B2607), [1]Лист1!$C$1209:$D$2016, 2, 0),
  IF(LOOKUP(2,1/($R$16:$R2607&lt;&gt;""),$R$16:$R2607)="12.2028",
    VLOOKUP(LOOKUP(2,1/($B$16:$B2607&lt;&gt;""),$B$16:$B2607), [1]Лист1!$C$2020:$D$2907, 2, 0),
  ""))), "")</f>
        <v>4445328.9800000004</v>
      </c>
      <c r="P2607" s="211">
        <f t="shared" si="793"/>
        <v>20058.338507354933</v>
      </c>
      <c r="Q2607" s="211">
        <v>9673</v>
      </c>
      <c r="R2607" s="218" t="s">
        <v>565</v>
      </c>
      <c r="S2607" s="166"/>
      <c r="T2607" s="49"/>
      <c r="U2607" s="49"/>
    </row>
    <row r="2608" spans="1:21" ht="30" customHeight="1" x14ac:dyDescent="0.25">
      <c r="A2608" s="212">
        <f>IF(B2608&lt;&gt;"",MAX(A$1:A2607)+1,"")</f>
        <v>2349</v>
      </c>
      <c r="B2608" s="223" t="s">
        <v>1725</v>
      </c>
      <c r="C2608" s="212">
        <v>1970</v>
      </c>
      <c r="D2608" s="212" t="s">
        <v>1844</v>
      </c>
      <c r="E2608" s="212" t="s">
        <v>16</v>
      </c>
      <c r="F2608" s="212">
        <v>2</v>
      </c>
      <c r="G2608" s="212">
        <v>2</v>
      </c>
      <c r="H2608" s="211">
        <v>409.18</v>
      </c>
      <c r="I2608" s="211">
        <v>0</v>
      </c>
      <c r="J2608" s="211">
        <v>364.22</v>
      </c>
      <c r="K2608" s="211">
        <f t="shared" ref="K2608:K2609" si="794">SUM(L2608:O2608)</f>
        <v>5755107.7199999997</v>
      </c>
      <c r="L2608" s="211">
        <v>0</v>
      </c>
      <c r="M2608" s="211">
        <v>0</v>
      </c>
      <c r="N2608" s="211">
        <v>0</v>
      </c>
      <c r="O2608" s="211">
        <f>IFERROR(
  IF(LOOKUP(2,1/($R$16:$R2608&lt;&gt;""),$R$16:$R2608)="12.2026",
    VLOOKUP(LOOKUP(2,1/($B$16:$B2608&lt;&gt;""),$B$16:$B2608), [1]Лист1!$C$12:$D$1205, 2, 0),
  IF(LOOKUP(2,1/($R$16:$R2608&lt;&gt;""),$R$16:$R2608)="12.2027",
    VLOOKUP(LOOKUP(2,1/($B$16:$B2608&lt;&gt;""),$B$16:$B2608), [1]Лист1!$C$1209:$D$2016, 2, 0),
  IF(LOOKUP(2,1/($R$16:$R2608&lt;&gt;""),$R$16:$R2608)="12.2028",
    VLOOKUP(LOOKUP(2,1/($B$16:$B2608&lt;&gt;""),$B$16:$B2608), [1]Лист1!$C$2020:$D$2907, 2, 0),
  ""))), "")</f>
        <v>5755107.7199999997</v>
      </c>
      <c r="P2608" s="211">
        <f t="shared" ref="P2608:P2609" si="795">K2608/H2608</f>
        <v>14064.978053668312</v>
      </c>
      <c r="Q2608" s="211">
        <v>9673</v>
      </c>
      <c r="R2608" s="218" t="s">
        <v>563</v>
      </c>
      <c r="S2608" s="166"/>
      <c r="T2608" s="49"/>
      <c r="U2608" s="49"/>
    </row>
    <row r="2609" spans="1:21" ht="30" customHeight="1" x14ac:dyDescent="0.25">
      <c r="A2609" s="212">
        <f>IF(B2609&lt;&gt;"",MAX(A$1:A2608)+1,"")</f>
        <v>2350</v>
      </c>
      <c r="B2609" s="223" t="s">
        <v>2458</v>
      </c>
      <c r="C2609" s="198">
        <v>1964</v>
      </c>
      <c r="D2609" s="198" t="s">
        <v>1844</v>
      </c>
      <c r="E2609" s="198" t="s">
        <v>16</v>
      </c>
      <c r="F2609" s="229">
        <v>2</v>
      </c>
      <c r="G2609" s="229">
        <v>1</v>
      </c>
      <c r="H2609" s="230">
        <v>193.5</v>
      </c>
      <c r="I2609" s="195">
        <v>0</v>
      </c>
      <c r="J2609" s="224">
        <v>158.30000000000001</v>
      </c>
      <c r="K2609" s="211">
        <f t="shared" si="794"/>
        <v>3412635</v>
      </c>
      <c r="L2609" s="211">
        <v>0</v>
      </c>
      <c r="M2609" s="211">
        <v>0</v>
      </c>
      <c r="N2609" s="211">
        <v>0</v>
      </c>
      <c r="O2609" s="211">
        <f>IFERROR(
  IF(LOOKUP(2,1/($R$16:$R2609&lt;&gt;""),$R$16:$R2609)="12.2026",
    VLOOKUP(LOOKUP(2,1/($B$16:$B2609&lt;&gt;""),$B$16:$B2609), [1]Лист1!$C$12:$D$1205, 2, 0),
  IF(LOOKUP(2,1/($R$16:$R2609&lt;&gt;""),$R$16:$R2609)="12.2027",
    VLOOKUP(LOOKUP(2,1/($B$16:$B2609&lt;&gt;""),$B$16:$B2609), [1]Лист1!$C$1209:$D$2016, 2, 0),
  IF(LOOKUP(2,1/($R$16:$R2609&lt;&gt;""),$R$16:$R2609)="12.2028",
    VLOOKUP(LOOKUP(2,1/($B$16:$B2609&lt;&gt;""),$B$16:$B2609), [1]Лист1!$C$2020:$D$2907, 2, 0),
  ""))), "")</f>
        <v>3412635</v>
      </c>
      <c r="P2609" s="211">
        <f t="shared" si="795"/>
        <v>17636.356589147286</v>
      </c>
      <c r="Q2609" s="237">
        <v>9673</v>
      </c>
      <c r="R2609" s="218" t="s">
        <v>565</v>
      </c>
      <c r="S2609" s="49"/>
      <c r="T2609" s="49"/>
      <c r="U2609" s="49"/>
    </row>
    <row r="2610" spans="1:21" ht="30" customHeight="1" x14ac:dyDescent="0.25">
      <c r="A2610" s="212">
        <f>IF(B2610&lt;&gt;"",MAX(A$1:A2609)+1,"")</f>
        <v>2351</v>
      </c>
      <c r="B2610" s="223" t="s">
        <v>1715</v>
      </c>
      <c r="C2610" s="210">
        <v>1968</v>
      </c>
      <c r="D2610" s="212" t="s">
        <v>1844</v>
      </c>
      <c r="E2610" s="212" t="s">
        <v>16</v>
      </c>
      <c r="F2610" s="210">
        <v>2</v>
      </c>
      <c r="G2610" s="210">
        <v>2</v>
      </c>
      <c r="H2610" s="211">
        <v>782.5</v>
      </c>
      <c r="I2610" s="211">
        <v>24.5</v>
      </c>
      <c r="J2610" s="211">
        <v>724.3</v>
      </c>
      <c r="K2610" s="211">
        <f t="shared" si="792"/>
        <v>64360.69</v>
      </c>
      <c r="L2610" s="211">
        <v>0</v>
      </c>
      <c r="M2610" s="211">
        <v>0</v>
      </c>
      <c r="N2610" s="211">
        <v>0</v>
      </c>
      <c r="O2610" s="211">
        <f>IFERROR(
  IF(LOOKUP(2,1/($R$16:$R2610&lt;&gt;""),$R$16:$R2610)="12.2026",
    VLOOKUP(LOOKUP(2,1/($B$16:$B2610&lt;&gt;""),$B$16:$B2610), [1]Лист1!$C$12:$D$1205, 2, 0),
  IF(LOOKUP(2,1/($R$16:$R2610&lt;&gt;""),$R$16:$R2610)="12.2027",
    VLOOKUP(LOOKUP(2,1/($B$16:$B2610&lt;&gt;""),$B$16:$B2610), [1]Лист1!$C$1209:$D$2016, 2, 0),
  IF(LOOKUP(2,1/($R$16:$R2610&lt;&gt;""),$R$16:$R2610)="12.2028",
    VLOOKUP(LOOKUP(2,1/($B$16:$B2610&lt;&gt;""),$B$16:$B2610), [1]Лист1!$C$2020:$D$2907, 2, 0),
  ""))), "")</f>
        <v>64360.69</v>
      </c>
      <c r="P2610" s="211">
        <f t="shared" si="793"/>
        <v>82.25008306709266</v>
      </c>
      <c r="Q2610" s="211">
        <v>9673</v>
      </c>
      <c r="R2610" s="218" t="s">
        <v>564</v>
      </c>
      <c r="S2610" s="48"/>
    </row>
    <row r="2611" spans="1:21" ht="30" customHeight="1" x14ac:dyDescent="0.25">
      <c r="A2611" s="212">
        <f>IF(B2611&lt;&gt;"",MAX(A$1:A2610)+1,"")</f>
        <v>2352</v>
      </c>
      <c r="B2611" s="223" t="s">
        <v>1726</v>
      </c>
      <c r="C2611" s="212">
        <v>1970</v>
      </c>
      <c r="D2611" s="212" t="s">
        <v>1844</v>
      </c>
      <c r="E2611" s="212" t="s">
        <v>16</v>
      </c>
      <c r="F2611" s="212">
        <v>2</v>
      </c>
      <c r="G2611" s="212">
        <v>2</v>
      </c>
      <c r="H2611" s="211">
        <v>734.3</v>
      </c>
      <c r="I2611" s="211">
        <v>41</v>
      </c>
      <c r="J2611" s="211">
        <v>680.6</v>
      </c>
      <c r="K2611" s="211">
        <f t="shared" si="792"/>
        <v>10129272.199999999</v>
      </c>
      <c r="L2611" s="211">
        <v>0</v>
      </c>
      <c r="M2611" s="211">
        <v>0</v>
      </c>
      <c r="N2611" s="211">
        <v>0</v>
      </c>
      <c r="O2611" s="211">
        <f>IFERROR(
  IF(LOOKUP(2,1/($R$16:$R2611&lt;&gt;""),$R$16:$R2611)="12.2026",
    VLOOKUP(LOOKUP(2,1/($B$16:$B2611&lt;&gt;""),$B$16:$B2611), [1]Лист1!$C$12:$D$1205, 2, 0),
  IF(LOOKUP(2,1/($R$16:$R2611&lt;&gt;""),$R$16:$R2611)="12.2027",
    VLOOKUP(LOOKUP(2,1/($B$16:$B2611&lt;&gt;""),$B$16:$B2611), [1]Лист1!$C$1209:$D$2016, 2, 0),
  IF(LOOKUP(2,1/($R$16:$R2611&lt;&gt;""),$R$16:$R2611)="12.2028",
    VLOOKUP(LOOKUP(2,1/($B$16:$B2611&lt;&gt;""),$B$16:$B2611), [1]Лист1!$C$2020:$D$2907, 2, 0),
  ""))), "")</f>
        <v>10129272.199999999</v>
      </c>
      <c r="P2611" s="211">
        <f t="shared" si="793"/>
        <v>13794.460302328749</v>
      </c>
      <c r="Q2611" s="211">
        <v>9673</v>
      </c>
      <c r="R2611" s="218" t="s">
        <v>563</v>
      </c>
      <c r="S2611" s="166"/>
      <c r="T2611" s="49"/>
      <c r="U2611" s="49"/>
    </row>
    <row r="2612" spans="1:21" ht="30" customHeight="1" x14ac:dyDescent="0.25">
      <c r="A2612" s="212">
        <f>IF(B2612&lt;&gt;"",MAX(A$1:A2611)+1,"")</f>
        <v>2353</v>
      </c>
      <c r="B2612" s="223" t="s">
        <v>1716</v>
      </c>
      <c r="C2612" s="210">
        <v>1967</v>
      </c>
      <c r="D2612" s="212" t="s">
        <v>1844</v>
      </c>
      <c r="E2612" s="212" t="s">
        <v>16</v>
      </c>
      <c r="F2612" s="210">
        <v>2</v>
      </c>
      <c r="G2612" s="210">
        <v>2</v>
      </c>
      <c r="H2612" s="211">
        <v>423.7</v>
      </c>
      <c r="I2612" s="211">
        <v>0</v>
      </c>
      <c r="J2612" s="211">
        <v>274.3</v>
      </c>
      <c r="K2612" s="211">
        <f t="shared" si="792"/>
        <v>54761.94</v>
      </c>
      <c r="L2612" s="211">
        <v>0</v>
      </c>
      <c r="M2612" s="211">
        <v>0</v>
      </c>
      <c r="N2612" s="211">
        <v>0</v>
      </c>
      <c r="O2612" s="211">
        <f>IFERROR(
  IF(LOOKUP(2,1/($R$16:$R2612&lt;&gt;""),$R$16:$R2612)="12.2026",
    VLOOKUP(LOOKUP(2,1/($B$16:$B2612&lt;&gt;""),$B$16:$B2612), [1]Лист1!$C$12:$D$1205, 2, 0),
  IF(LOOKUP(2,1/($R$16:$R2612&lt;&gt;""),$R$16:$R2612)="12.2027",
    VLOOKUP(LOOKUP(2,1/($B$16:$B2612&lt;&gt;""),$B$16:$B2612), [1]Лист1!$C$1209:$D$2016, 2, 0),
  IF(LOOKUP(2,1/($R$16:$R2612&lt;&gt;""),$R$16:$R2612)="12.2028",
    VLOOKUP(LOOKUP(2,1/($B$16:$B2612&lt;&gt;""),$B$16:$B2612), [1]Лист1!$C$2020:$D$2907, 2, 0),
  ""))), "")</f>
        <v>54761.94</v>
      </c>
      <c r="P2612" s="211">
        <f t="shared" si="793"/>
        <v>129.24696719376919</v>
      </c>
      <c r="Q2612" s="211">
        <v>9673</v>
      </c>
      <c r="R2612" s="218" t="s">
        <v>564</v>
      </c>
      <c r="S2612" s="48"/>
    </row>
    <row r="2613" spans="1:21" ht="30" customHeight="1" x14ac:dyDescent="0.25">
      <c r="A2613" s="212">
        <f>IF(B2613&lt;&gt;"",MAX(A$1:A2612)+1,"")</f>
        <v>2354</v>
      </c>
      <c r="B2613" s="223" t="s">
        <v>2572</v>
      </c>
      <c r="C2613" s="212">
        <v>1955</v>
      </c>
      <c r="D2613" s="212" t="s">
        <v>1844</v>
      </c>
      <c r="E2613" s="212" t="s">
        <v>16</v>
      </c>
      <c r="F2613" s="52">
        <v>2</v>
      </c>
      <c r="G2613" s="52">
        <v>2</v>
      </c>
      <c r="H2613" s="152">
        <v>398.5</v>
      </c>
      <c r="I2613" s="237">
        <v>0</v>
      </c>
      <c r="J2613" s="25">
        <v>314.2</v>
      </c>
      <c r="K2613" s="211">
        <f t="shared" si="792"/>
        <v>1573864</v>
      </c>
      <c r="L2613" s="211">
        <v>0</v>
      </c>
      <c r="M2613" s="211">
        <v>0</v>
      </c>
      <c r="N2613" s="211">
        <v>0</v>
      </c>
      <c r="O2613" s="211">
        <f>IFERROR(
  IF(LOOKUP(2,1/($R$16:$R2613&lt;&gt;""),$R$16:$R2613)="12.2026",
    VLOOKUP(LOOKUP(2,1/($B$16:$B2613&lt;&gt;""),$B$16:$B2613), [1]Лист1!$C$12:$D$1205, 2, 0),
  IF(LOOKUP(2,1/($R$16:$R2613&lt;&gt;""),$R$16:$R2613)="12.2027",
    VLOOKUP(LOOKUP(2,1/($B$16:$B2613&lt;&gt;""),$B$16:$B2613), [1]Лист1!$C$1209:$D$2016, 2, 0),
  IF(LOOKUP(2,1/($R$16:$R2613&lt;&gt;""),$R$16:$R2613)="12.2028",
    VLOOKUP(LOOKUP(2,1/($B$16:$B2613&lt;&gt;""),$B$16:$B2613), [1]Лист1!$C$2020:$D$2907, 2, 0),
  ""))), "")</f>
        <v>1573864</v>
      </c>
      <c r="P2613" s="211">
        <f t="shared" si="793"/>
        <v>3949.4705144291092</v>
      </c>
      <c r="Q2613" s="211">
        <v>9673</v>
      </c>
      <c r="R2613" s="218" t="s">
        <v>563</v>
      </c>
      <c r="S2613" s="48"/>
    </row>
    <row r="2614" spans="1:21" ht="30" customHeight="1" x14ac:dyDescent="0.25">
      <c r="A2614" s="212">
        <f>IF(B2614&lt;&gt;"",MAX(A$1:A2613)+1,"")</f>
        <v>2355</v>
      </c>
      <c r="B2614" s="223" t="s">
        <v>419</v>
      </c>
      <c r="C2614" s="210">
        <v>1962</v>
      </c>
      <c r="D2614" s="212" t="s">
        <v>1844</v>
      </c>
      <c r="E2614" s="212" t="s">
        <v>16</v>
      </c>
      <c r="F2614" s="210">
        <v>2</v>
      </c>
      <c r="G2614" s="210">
        <v>1</v>
      </c>
      <c r="H2614" s="211">
        <v>294.89999999999998</v>
      </c>
      <c r="I2614" s="211">
        <v>0</v>
      </c>
      <c r="J2614" s="211">
        <v>274.3</v>
      </c>
      <c r="K2614" s="211">
        <f t="shared" si="792"/>
        <v>333104</v>
      </c>
      <c r="L2614" s="211">
        <v>0</v>
      </c>
      <c r="M2614" s="211">
        <v>0</v>
      </c>
      <c r="N2614" s="211">
        <v>0</v>
      </c>
      <c r="O2614" s="211">
        <f>IFERROR(
  IF(LOOKUP(2,1/($R$16:$R2614&lt;&gt;""),$R$16:$R2614)="12.2026",
    VLOOKUP(LOOKUP(2,1/($B$16:$B2614&lt;&gt;""),$B$16:$B2614), [1]Лист1!$C$12:$D$1205, 2, 0),
  IF(LOOKUP(2,1/($R$16:$R2614&lt;&gt;""),$R$16:$R2614)="12.2027",
    VLOOKUP(LOOKUP(2,1/($B$16:$B2614&lt;&gt;""),$B$16:$B2614), [1]Лист1!$C$1209:$D$2016, 2, 0),
  IF(LOOKUP(2,1/($R$16:$R2614&lt;&gt;""),$R$16:$R2614)="12.2028",
    VLOOKUP(LOOKUP(2,1/($B$16:$B2614&lt;&gt;""),$B$16:$B2614), [1]Лист1!$C$2020:$D$2907, 2, 0),
  ""))), "")</f>
        <v>333104</v>
      </c>
      <c r="P2614" s="211">
        <f t="shared" si="793"/>
        <v>1129.5489996609022</v>
      </c>
      <c r="Q2614" s="211">
        <v>9673</v>
      </c>
      <c r="R2614" s="218" t="s">
        <v>564</v>
      </c>
      <c r="S2614" s="48"/>
    </row>
    <row r="2615" spans="1:21" s="86" customFormat="1" ht="30" customHeight="1" x14ac:dyDescent="0.25">
      <c r="A2615" s="212">
        <f>IF(B2615&lt;&gt;"",MAX(A$1:A2614)+1,"")</f>
        <v>2356</v>
      </c>
      <c r="B2615" s="223" t="s">
        <v>420</v>
      </c>
      <c r="C2615" s="210">
        <v>1963</v>
      </c>
      <c r="D2615" s="212" t="s">
        <v>1844</v>
      </c>
      <c r="E2615" s="212" t="s">
        <v>16</v>
      </c>
      <c r="F2615" s="210">
        <v>2</v>
      </c>
      <c r="G2615" s="210">
        <v>2</v>
      </c>
      <c r="H2615" s="211">
        <v>401.7</v>
      </c>
      <c r="I2615" s="211">
        <v>0</v>
      </c>
      <c r="J2615" s="211">
        <v>356.21</v>
      </c>
      <c r="K2615" s="211">
        <f t="shared" si="792"/>
        <v>2017675</v>
      </c>
      <c r="L2615" s="211">
        <v>0</v>
      </c>
      <c r="M2615" s="211">
        <v>0</v>
      </c>
      <c r="N2615" s="211">
        <v>0</v>
      </c>
      <c r="O2615" s="211">
        <f>IFERROR(
  IF(LOOKUP(2,1/($R$16:$R2615&lt;&gt;""),$R$16:$R2615)="12.2026",
    VLOOKUP(LOOKUP(2,1/($B$16:$B2615&lt;&gt;""),$B$16:$B2615), [1]Лист1!$C$12:$D$1205, 2, 0),
  IF(LOOKUP(2,1/($R$16:$R2615&lt;&gt;""),$R$16:$R2615)="12.2027",
    VLOOKUP(LOOKUP(2,1/($B$16:$B2615&lt;&gt;""),$B$16:$B2615), [1]Лист1!$C$1209:$D$2016, 2, 0),
  IF(LOOKUP(2,1/($R$16:$R2615&lt;&gt;""),$R$16:$R2615)="12.2028",
    VLOOKUP(LOOKUP(2,1/($B$16:$B2615&lt;&gt;""),$B$16:$B2615), [1]Лист1!$C$2020:$D$2907, 2, 0),
  ""))), "")</f>
        <v>2017675</v>
      </c>
      <c r="P2615" s="211">
        <f t="shared" si="793"/>
        <v>5022.8404281802341</v>
      </c>
      <c r="Q2615" s="211">
        <v>9673</v>
      </c>
      <c r="R2615" s="218" t="s">
        <v>564</v>
      </c>
      <c r="S2615" s="115"/>
      <c r="T2615" s="85"/>
      <c r="U2615" s="85"/>
    </row>
    <row r="2616" spans="1:21" ht="30" customHeight="1" x14ac:dyDescent="0.25">
      <c r="A2616" s="212">
        <f>IF(B2616&lt;&gt;"",MAX(A$1:A2615)+1,"")</f>
        <v>2357</v>
      </c>
      <c r="B2616" s="223" t="s">
        <v>1727</v>
      </c>
      <c r="C2616" s="212">
        <v>1970</v>
      </c>
      <c r="D2616" s="212" t="s">
        <v>1844</v>
      </c>
      <c r="E2616" s="212" t="s">
        <v>16</v>
      </c>
      <c r="F2616" s="212">
        <v>2</v>
      </c>
      <c r="G2616" s="212">
        <v>1</v>
      </c>
      <c r="H2616" s="211">
        <v>330.9</v>
      </c>
      <c r="I2616" s="211">
        <v>0</v>
      </c>
      <c r="J2616" s="211">
        <v>301.3</v>
      </c>
      <c r="K2616" s="211">
        <f t="shared" si="792"/>
        <v>4700346.67</v>
      </c>
      <c r="L2616" s="211">
        <v>0</v>
      </c>
      <c r="M2616" s="211">
        <v>0</v>
      </c>
      <c r="N2616" s="211">
        <v>0</v>
      </c>
      <c r="O2616" s="211">
        <f>IFERROR(
  IF(LOOKUP(2,1/($R$16:$R2616&lt;&gt;""),$R$16:$R2616)="12.2026",
    VLOOKUP(LOOKUP(2,1/($B$16:$B2616&lt;&gt;""),$B$16:$B2616), [1]Лист1!$C$12:$D$1205, 2, 0),
  IF(LOOKUP(2,1/($R$16:$R2616&lt;&gt;""),$R$16:$R2616)="12.2027",
    VLOOKUP(LOOKUP(2,1/($B$16:$B2616&lt;&gt;""),$B$16:$B2616), [1]Лист1!$C$1209:$D$2016, 2, 0),
  IF(LOOKUP(2,1/($R$16:$R2616&lt;&gt;""),$R$16:$R2616)="12.2028",
    VLOOKUP(LOOKUP(2,1/($B$16:$B2616&lt;&gt;""),$B$16:$B2616), [1]Лист1!$C$2020:$D$2907, 2, 0),
  ""))), "")</f>
        <v>4700346.67</v>
      </c>
      <c r="P2616" s="211">
        <f t="shared" si="793"/>
        <v>14204.734572378362</v>
      </c>
      <c r="Q2616" s="211">
        <v>9673</v>
      </c>
      <c r="R2616" s="218" t="s">
        <v>563</v>
      </c>
      <c r="S2616" s="49"/>
      <c r="T2616" s="49"/>
      <c r="U2616" s="49"/>
    </row>
    <row r="2617" spans="1:21" ht="30" customHeight="1" x14ac:dyDescent="0.25">
      <c r="A2617" s="212">
        <f>IF(B2617&lt;&gt;"",MAX(A$1:A2616)+1,"")</f>
        <v>2358</v>
      </c>
      <c r="B2617" s="223" t="s">
        <v>1717</v>
      </c>
      <c r="C2617" s="212">
        <v>1968</v>
      </c>
      <c r="D2617" s="212" t="s">
        <v>1844</v>
      </c>
      <c r="E2617" s="212" t="s">
        <v>16</v>
      </c>
      <c r="F2617" s="212">
        <v>2</v>
      </c>
      <c r="G2617" s="212">
        <v>1</v>
      </c>
      <c r="H2617" s="211">
        <v>266.89999999999998</v>
      </c>
      <c r="I2617" s="211">
        <v>0</v>
      </c>
      <c r="J2617" s="211">
        <v>245.8</v>
      </c>
      <c r="K2617" s="211">
        <f t="shared" si="792"/>
        <v>41061</v>
      </c>
      <c r="L2617" s="211">
        <v>0</v>
      </c>
      <c r="M2617" s="211">
        <v>0</v>
      </c>
      <c r="N2617" s="211">
        <v>0</v>
      </c>
      <c r="O2617" s="211">
        <f>IFERROR(
  IF(LOOKUP(2,1/($R$16:$R2617&lt;&gt;""),$R$16:$R2617)="12.2026",
    VLOOKUP(LOOKUP(2,1/($B$16:$B2617&lt;&gt;""),$B$16:$B2617), [1]Лист1!$C$12:$D$1205, 2, 0),
  IF(LOOKUP(2,1/($R$16:$R2617&lt;&gt;""),$R$16:$R2617)="12.2027",
    VLOOKUP(LOOKUP(2,1/($B$16:$B2617&lt;&gt;""),$B$16:$B2617), [1]Лист1!$C$1209:$D$2016, 2, 0),
  IF(LOOKUP(2,1/($R$16:$R2617&lt;&gt;""),$R$16:$R2617)="12.2028",
    VLOOKUP(LOOKUP(2,1/($B$16:$B2617&lt;&gt;""),$B$16:$B2617), [1]Лист1!$C$2020:$D$2907, 2, 0),
  ""))), "")</f>
        <v>41061</v>
      </c>
      <c r="P2617" s="211">
        <f t="shared" si="793"/>
        <v>153.84413638066692</v>
      </c>
      <c r="Q2617" s="211">
        <v>9673</v>
      </c>
      <c r="R2617" s="218" t="s">
        <v>564</v>
      </c>
      <c r="S2617" s="49"/>
      <c r="T2617" s="49"/>
      <c r="U2617" s="49"/>
    </row>
    <row r="2618" spans="1:21" ht="30" customHeight="1" x14ac:dyDescent="0.25">
      <c r="A2618" s="212">
        <f>IF(B2618&lt;&gt;"",MAX(A$1:A2617)+1,"")</f>
        <v>2359</v>
      </c>
      <c r="B2618" s="223" t="s">
        <v>2573</v>
      </c>
      <c r="C2618" s="212">
        <v>1964</v>
      </c>
      <c r="D2618" s="212" t="s">
        <v>1844</v>
      </c>
      <c r="E2618" s="212" t="s">
        <v>16</v>
      </c>
      <c r="F2618" s="52">
        <v>2</v>
      </c>
      <c r="G2618" s="52">
        <v>2</v>
      </c>
      <c r="H2618" s="168">
        <v>433.4</v>
      </c>
      <c r="I2618" s="25">
        <v>54.2</v>
      </c>
      <c r="J2618" s="25">
        <v>391.6</v>
      </c>
      <c r="K2618" s="211">
        <f t="shared" si="792"/>
        <v>5417074</v>
      </c>
      <c r="L2618" s="211">
        <v>0</v>
      </c>
      <c r="M2618" s="211">
        <v>0</v>
      </c>
      <c r="N2618" s="211">
        <v>0</v>
      </c>
      <c r="O2618" s="211">
        <f>IFERROR(
  IF(LOOKUP(2,1/($R$16:$R2618&lt;&gt;""),$R$16:$R2618)="12.2026",
    VLOOKUP(LOOKUP(2,1/($B$16:$B2618&lt;&gt;""),$B$16:$B2618), [1]Лист1!$C$12:$D$1205, 2, 0),
  IF(LOOKUP(2,1/($R$16:$R2618&lt;&gt;""),$R$16:$R2618)="12.2027",
    VLOOKUP(LOOKUP(2,1/($B$16:$B2618&lt;&gt;""),$B$16:$B2618), [1]Лист1!$C$1209:$D$2016, 2, 0),
  IF(LOOKUP(2,1/($R$16:$R2618&lt;&gt;""),$R$16:$R2618)="12.2028",
    VLOOKUP(LOOKUP(2,1/($B$16:$B2618&lt;&gt;""),$B$16:$B2618), [1]Лист1!$C$2020:$D$2907, 2, 0),
  ""))), "")</f>
        <v>5417074</v>
      </c>
      <c r="P2618" s="211">
        <f t="shared" si="793"/>
        <v>12499.017074296264</v>
      </c>
      <c r="Q2618" s="211">
        <v>9673</v>
      </c>
      <c r="R2618" s="218" t="s">
        <v>563</v>
      </c>
      <c r="S2618" s="49"/>
      <c r="T2618" s="49"/>
      <c r="U2618" s="49"/>
    </row>
    <row r="2619" spans="1:21" ht="30" customHeight="1" x14ac:dyDescent="0.25">
      <c r="A2619" s="212">
        <f>IF(B2619&lt;&gt;"",MAX(A$1:A2618)+1,"")</f>
        <v>2360</v>
      </c>
      <c r="B2619" s="223" t="s">
        <v>2574</v>
      </c>
      <c r="C2619" s="212">
        <v>1964</v>
      </c>
      <c r="D2619" s="212" t="s">
        <v>1844</v>
      </c>
      <c r="E2619" s="212" t="s">
        <v>16</v>
      </c>
      <c r="F2619" s="52">
        <v>2</v>
      </c>
      <c r="G2619" s="52">
        <v>3</v>
      </c>
      <c r="H2619" s="168">
        <v>579.4</v>
      </c>
      <c r="I2619" s="237">
        <v>0</v>
      </c>
      <c r="J2619" s="25">
        <v>520.70000000000005</v>
      </c>
      <c r="K2619" s="211">
        <f t="shared" si="792"/>
        <v>6921969</v>
      </c>
      <c r="L2619" s="211">
        <v>0</v>
      </c>
      <c r="M2619" s="211">
        <v>0</v>
      </c>
      <c r="N2619" s="211">
        <v>0</v>
      </c>
      <c r="O2619" s="211">
        <f>IFERROR(
  IF(LOOKUP(2,1/($R$16:$R2619&lt;&gt;""),$R$16:$R2619)="12.2026",
    VLOOKUP(LOOKUP(2,1/($B$16:$B2619&lt;&gt;""),$B$16:$B2619), [1]Лист1!$C$12:$D$1205, 2, 0),
  IF(LOOKUP(2,1/($R$16:$R2619&lt;&gt;""),$R$16:$R2619)="12.2027",
    VLOOKUP(LOOKUP(2,1/($B$16:$B2619&lt;&gt;""),$B$16:$B2619), [1]Лист1!$C$1209:$D$2016, 2, 0),
  IF(LOOKUP(2,1/($R$16:$R2619&lt;&gt;""),$R$16:$R2619)="12.2028",
    VLOOKUP(LOOKUP(2,1/($B$16:$B2619&lt;&gt;""),$B$16:$B2619), [1]Лист1!$C$2020:$D$2907, 2, 0),
  ""))), "")</f>
        <v>6921969</v>
      </c>
      <c r="P2619" s="211">
        <f t="shared" si="793"/>
        <v>11946.788056610287</v>
      </c>
      <c r="Q2619" s="211">
        <v>9673</v>
      </c>
      <c r="R2619" s="218" t="s">
        <v>563</v>
      </c>
      <c r="S2619" s="49"/>
      <c r="T2619" s="49"/>
      <c r="U2619" s="49"/>
    </row>
    <row r="2620" spans="1:21" ht="30" customHeight="1" x14ac:dyDescent="0.25">
      <c r="A2620" s="212">
        <f>IF(B2620&lt;&gt;"",MAX(A$1:A2619)+1,"")</f>
        <v>2361</v>
      </c>
      <c r="B2620" s="223" t="s">
        <v>1728</v>
      </c>
      <c r="C2620" s="210">
        <v>1974</v>
      </c>
      <c r="D2620" s="212" t="s">
        <v>1844</v>
      </c>
      <c r="E2620" s="212" t="s">
        <v>16</v>
      </c>
      <c r="F2620" s="210">
        <v>2</v>
      </c>
      <c r="G2620" s="210">
        <v>2</v>
      </c>
      <c r="H2620" s="211">
        <v>489.5</v>
      </c>
      <c r="I2620" s="211">
        <v>0</v>
      </c>
      <c r="J2620" s="211">
        <v>489.5</v>
      </c>
      <c r="K2620" s="211">
        <f t="shared" si="792"/>
        <v>2158747.5</v>
      </c>
      <c r="L2620" s="211">
        <v>0</v>
      </c>
      <c r="M2620" s="211">
        <v>0</v>
      </c>
      <c r="N2620" s="211">
        <v>0</v>
      </c>
      <c r="O2620" s="211">
        <f>IFERROR(
  IF(LOOKUP(2,1/($R$16:$R2620&lt;&gt;""),$R$16:$R2620)="12.2026",
    VLOOKUP(LOOKUP(2,1/($B$16:$B2620&lt;&gt;""),$B$16:$B2620), [1]Лист1!$C$12:$D$1205, 2, 0),
  IF(LOOKUP(2,1/($R$16:$R2620&lt;&gt;""),$R$16:$R2620)="12.2027",
    VLOOKUP(LOOKUP(2,1/($B$16:$B2620&lt;&gt;""),$B$16:$B2620), [1]Лист1!$C$1209:$D$2016, 2, 0),
  IF(LOOKUP(2,1/($R$16:$R2620&lt;&gt;""),$R$16:$R2620)="12.2028",
    VLOOKUP(LOOKUP(2,1/($B$16:$B2620&lt;&gt;""),$B$16:$B2620), [1]Лист1!$C$2020:$D$2907, 2, 0),
  ""))), "")</f>
        <v>2158747.5</v>
      </c>
      <c r="P2620" s="211">
        <f t="shared" si="793"/>
        <v>4410.1072522982631</v>
      </c>
      <c r="Q2620" s="211">
        <v>9673</v>
      </c>
      <c r="R2620" s="218" t="s">
        <v>563</v>
      </c>
      <c r="S2620" s="48"/>
    </row>
    <row r="2621" spans="1:21" ht="30" customHeight="1" x14ac:dyDescent="0.25">
      <c r="A2621" s="212">
        <f>IF(B2621&lt;&gt;"",MAX(A$1:A2620)+1,"")</f>
        <v>2362</v>
      </c>
      <c r="B2621" s="223" t="s">
        <v>1729</v>
      </c>
      <c r="C2621" s="210">
        <v>1980</v>
      </c>
      <c r="D2621" s="212" t="s">
        <v>1844</v>
      </c>
      <c r="E2621" s="212" t="s">
        <v>16</v>
      </c>
      <c r="F2621" s="210">
        <v>2</v>
      </c>
      <c r="G2621" s="210">
        <v>1</v>
      </c>
      <c r="H2621" s="211">
        <v>342.7</v>
      </c>
      <c r="I2621" s="211">
        <v>0</v>
      </c>
      <c r="J2621" s="211">
        <v>307.3</v>
      </c>
      <c r="K2621" s="211">
        <f t="shared" si="792"/>
        <v>1823284.1</v>
      </c>
      <c r="L2621" s="211">
        <v>0</v>
      </c>
      <c r="M2621" s="211">
        <v>0</v>
      </c>
      <c r="N2621" s="211">
        <v>0</v>
      </c>
      <c r="O2621" s="211">
        <f>IFERROR(
  IF(LOOKUP(2,1/($R$16:$R2621&lt;&gt;""),$R$16:$R2621)="12.2026",
    VLOOKUP(LOOKUP(2,1/($B$16:$B2621&lt;&gt;""),$B$16:$B2621), [1]Лист1!$C$12:$D$1205, 2, 0),
  IF(LOOKUP(2,1/($R$16:$R2621&lt;&gt;""),$R$16:$R2621)="12.2027",
    VLOOKUP(LOOKUP(2,1/($B$16:$B2621&lt;&gt;""),$B$16:$B2621), [1]Лист1!$C$1209:$D$2016, 2, 0),
  IF(LOOKUP(2,1/($R$16:$R2621&lt;&gt;""),$R$16:$R2621)="12.2028",
    VLOOKUP(LOOKUP(2,1/($B$16:$B2621&lt;&gt;""),$B$16:$B2621), [1]Лист1!$C$2020:$D$2907, 2, 0),
  ""))), "")</f>
        <v>1823284.1</v>
      </c>
      <c r="P2621" s="211">
        <f t="shared" si="793"/>
        <v>5320.3504522906333</v>
      </c>
      <c r="Q2621" s="211">
        <v>9673</v>
      </c>
      <c r="R2621" s="218" t="s">
        <v>563</v>
      </c>
      <c r="S2621" s="48"/>
    </row>
    <row r="2622" spans="1:21" ht="30" customHeight="1" x14ac:dyDescent="0.25">
      <c r="A2622" s="212">
        <f>IF(B2622&lt;&gt;"",MAX(A$1:A2621)+1,"")</f>
        <v>2363</v>
      </c>
      <c r="B2622" s="223" t="s">
        <v>1730</v>
      </c>
      <c r="C2622" s="210">
        <v>1970</v>
      </c>
      <c r="D2622" s="212" t="s">
        <v>1844</v>
      </c>
      <c r="E2622" s="212" t="s">
        <v>16</v>
      </c>
      <c r="F2622" s="210">
        <v>2</v>
      </c>
      <c r="G2622" s="210">
        <v>2</v>
      </c>
      <c r="H2622" s="211">
        <v>820.57</v>
      </c>
      <c r="I2622" s="211">
        <v>0</v>
      </c>
      <c r="J2622" s="211">
        <v>755.03</v>
      </c>
      <c r="K2622" s="211">
        <f t="shared" si="792"/>
        <v>11289948.780000001</v>
      </c>
      <c r="L2622" s="211">
        <v>0</v>
      </c>
      <c r="M2622" s="211">
        <v>0</v>
      </c>
      <c r="N2622" s="211">
        <v>0</v>
      </c>
      <c r="O2622" s="211">
        <f>IFERROR(
  IF(LOOKUP(2,1/($R$16:$R2622&lt;&gt;""),$R$16:$R2622)="12.2026",
    VLOOKUP(LOOKUP(2,1/($B$16:$B2622&lt;&gt;""),$B$16:$B2622), [1]Лист1!$C$12:$D$1205, 2, 0),
  IF(LOOKUP(2,1/($R$16:$R2622&lt;&gt;""),$R$16:$R2622)="12.2027",
    VLOOKUP(LOOKUP(2,1/($B$16:$B2622&lt;&gt;""),$B$16:$B2622), [1]Лист1!$C$1209:$D$2016, 2, 0),
  IF(LOOKUP(2,1/($R$16:$R2622&lt;&gt;""),$R$16:$R2622)="12.2028",
    VLOOKUP(LOOKUP(2,1/($B$16:$B2622&lt;&gt;""),$B$16:$B2622), [1]Лист1!$C$2020:$D$2907, 2, 0),
  ""))), "")</f>
        <v>11289948.780000001</v>
      </c>
      <c r="P2622" s="211">
        <f t="shared" si="793"/>
        <v>13758.66626856941</v>
      </c>
      <c r="Q2622" s="211">
        <v>9673</v>
      </c>
      <c r="R2622" s="218" t="s">
        <v>563</v>
      </c>
      <c r="S2622" s="48"/>
    </row>
    <row r="2623" spans="1:21" s="86" customFormat="1" ht="30" customHeight="1" x14ac:dyDescent="0.25">
      <c r="A2623" s="212">
        <f>IF(B2623&lt;&gt;"",MAX(A$1:A2622)+1,"")</f>
        <v>2364</v>
      </c>
      <c r="B2623" s="223" t="s">
        <v>1731</v>
      </c>
      <c r="C2623" s="210">
        <v>1972</v>
      </c>
      <c r="D2623" s="212" t="s">
        <v>1844</v>
      </c>
      <c r="E2623" s="212" t="s">
        <v>16</v>
      </c>
      <c r="F2623" s="210">
        <v>2</v>
      </c>
      <c r="G2623" s="210">
        <v>2</v>
      </c>
      <c r="H2623" s="211">
        <v>754.79</v>
      </c>
      <c r="I2623" s="211">
        <v>0</v>
      </c>
      <c r="J2623" s="211">
        <v>691.57</v>
      </c>
      <c r="K2623" s="211">
        <f t="shared" si="792"/>
        <v>10404944.66</v>
      </c>
      <c r="L2623" s="211">
        <v>0</v>
      </c>
      <c r="M2623" s="211">
        <v>0</v>
      </c>
      <c r="N2623" s="211">
        <v>0</v>
      </c>
      <c r="O2623" s="211">
        <f>IFERROR(
  IF(LOOKUP(2,1/($R$16:$R2623&lt;&gt;""),$R$16:$R2623)="12.2026",
    VLOOKUP(LOOKUP(2,1/($B$16:$B2623&lt;&gt;""),$B$16:$B2623), [1]Лист1!$C$12:$D$1205, 2, 0),
  IF(LOOKUP(2,1/($R$16:$R2623&lt;&gt;""),$R$16:$R2623)="12.2027",
    VLOOKUP(LOOKUP(2,1/($B$16:$B2623&lt;&gt;""),$B$16:$B2623), [1]Лист1!$C$1209:$D$2016, 2, 0),
  IF(LOOKUP(2,1/($R$16:$R2623&lt;&gt;""),$R$16:$R2623)="12.2028",
    VLOOKUP(LOOKUP(2,1/($B$16:$B2623&lt;&gt;""),$B$16:$B2623), [1]Лист1!$C$2020:$D$2907, 2, 0),
  ""))), "")</f>
        <v>10404944.66</v>
      </c>
      <c r="P2623" s="211">
        <f t="shared" si="793"/>
        <v>13785.217954662887</v>
      </c>
      <c r="Q2623" s="211">
        <v>9673</v>
      </c>
      <c r="R2623" s="218" t="s">
        <v>563</v>
      </c>
      <c r="S2623" s="115"/>
      <c r="T2623" s="85"/>
      <c r="U2623" s="85"/>
    </row>
    <row r="2624" spans="1:21" s="86" customFormat="1" ht="30" customHeight="1" x14ac:dyDescent="0.25">
      <c r="A2624" s="212">
        <f>IF(B2624&lt;&gt;"",MAX(A$1:A2623)+1,"")</f>
        <v>2365</v>
      </c>
      <c r="B2624" s="223" t="s">
        <v>1718</v>
      </c>
      <c r="C2624" s="210">
        <v>1966</v>
      </c>
      <c r="D2624" s="212" t="s">
        <v>1844</v>
      </c>
      <c r="E2624" s="212" t="s">
        <v>16</v>
      </c>
      <c r="F2624" s="210">
        <v>2</v>
      </c>
      <c r="G2624" s="210">
        <v>2</v>
      </c>
      <c r="H2624" s="211">
        <v>616.79999999999995</v>
      </c>
      <c r="I2624" s="211">
        <v>0</v>
      </c>
      <c r="J2624" s="211">
        <v>561</v>
      </c>
      <c r="K2624" s="211">
        <f t="shared" si="792"/>
        <v>75665.789999999994</v>
      </c>
      <c r="L2624" s="211">
        <v>0</v>
      </c>
      <c r="M2624" s="211">
        <v>0</v>
      </c>
      <c r="N2624" s="211">
        <v>0</v>
      </c>
      <c r="O2624" s="211">
        <f>IFERROR(
  IF(LOOKUP(2,1/($R$16:$R2624&lt;&gt;""),$R$16:$R2624)="12.2026",
    VLOOKUP(LOOKUP(2,1/($B$16:$B2624&lt;&gt;""),$B$16:$B2624), [1]Лист1!$C$12:$D$1205, 2, 0),
  IF(LOOKUP(2,1/($R$16:$R2624&lt;&gt;""),$R$16:$R2624)="12.2027",
    VLOOKUP(LOOKUP(2,1/($B$16:$B2624&lt;&gt;""),$B$16:$B2624), [1]Лист1!$C$1209:$D$2016, 2, 0),
  IF(LOOKUP(2,1/($R$16:$R2624&lt;&gt;""),$R$16:$R2624)="12.2028",
    VLOOKUP(LOOKUP(2,1/($B$16:$B2624&lt;&gt;""),$B$16:$B2624), [1]Лист1!$C$2020:$D$2907, 2, 0),
  ""))), "")</f>
        <v>75665.789999999994</v>
      </c>
      <c r="P2624" s="211">
        <f t="shared" si="793"/>
        <v>122.67475680933852</v>
      </c>
      <c r="Q2624" s="211">
        <v>9673</v>
      </c>
      <c r="R2624" s="218" t="s">
        <v>564</v>
      </c>
      <c r="S2624" s="115"/>
      <c r="T2624" s="85"/>
      <c r="U2624" s="85"/>
    </row>
    <row r="2625" spans="1:21" s="112" customFormat="1" ht="30" customHeight="1" x14ac:dyDescent="0.25">
      <c r="A2625" s="212">
        <f>IF(B2625&lt;&gt;"",MAX(A$1:A2624)+1,"")</f>
        <v>2366</v>
      </c>
      <c r="B2625" s="223" t="s">
        <v>1719</v>
      </c>
      <c r="C2625" s="212">
        <v>1967</v>
      </c>
      <c r="D2625" s="212" t="s">
        <v>1844</v>
      </c>
      <c r="E2625" s="212" t="s">
        <v>16</v>
      </c>
      <c r="F2625" s="212">
        <v>2</v>
      </c>
      <c r="G2625" s="212">
        <v>1</v>
      </c>
      <c r="H2625" s="211">
        <v>173</v>
      </c>
      <c r="I2625" s="211">
        <v>0</v>
      </c>
      <c r="J2625" s="211">
        <v>170.8</v>
      </c>
      <c r="K2625" s="211">
        <f t="shared" si="792"/>
        <v>28639.88</v>
      </c>
      <c r="L2625" s="211">
        <v>0</v>
      </c>
      <c r="M2625" s="211">
        <v>0</v>
      </c>
      <c r="N2625" s="211">
        <v>0</v>
      </c>
      <c r="O2625" s="211">
        <f>IFERROR(
  IF(LOOKUP(2,1/($R$16:$R2625&lt;&gt;""),$R$16:$R2625)="12.2026",
    VLOOKUP(LOOKUP(2,1/($B$16:$B2625&lt;&gt;""),$B$16:$B2625), [1]Лист1!$C$12:$D$1205, 2, 0),
  IF(LOOKUP(2,1/($R$16:$R2625&lt;&gt;""),$R$16:$R2625)="12.2027",
    VLOOKUP(LOOKUP(2,1/($B$16:$B2625&lt;&gt;""),$B$16:$B2625), [1]Лист1!$C$1209:$D$2016, 2, 0),
  IF(LOOKUP(2,1/($R$16:$R2625&lt;&gt;""),$R$16:$R2625)="12.2028",
    VLOOKUP(LOOKUP(2,1/($B$16:$B2625&lt;&gt;""),$B$16:$B2625), [1]Лист1!$C$2020:$D$2907, 2, 0),
  ""))), "")</f>
        <v>28639.88</v>
      </c>
      <c r="P2625" s="211">
        <f t="shared" si="793"/>
        <v>165.54843930635838</v>
      </c>
      <c r="Q2625" s="211">
        <v>9673</v>
      </c>
      <c r="R2625" s="218" t="s">
        <v>564</v>
      </c>
    </row>
    <row r="2626" spans="1:21" ht="30" customHeight="1" x14ac:dyDescent="0.25">
      <c r="A2626" s="212">
        <f>IF(B2626&lt;&gt;"",MAX(A$1:A2625)+1,"")</f>
        <v>2367</v>
      </c>
      <c r="B2626" s="194" t="s">
        <v>1706</v>
      </c>
      <c r="C2626" s="190">
        <v>1960</v>
      </c>
      <c r="D2626" s="199" t="s">
        <v>1844</v>
      </c>
      <c r="E2626" s="190" t="s">
        <v>16</v>
      </c>
      <c r="F2626" s="190">
        <v>2</v>
      </c>
      <c r="G2626" s="190">
        <v>1</v>
      </c>
      <c r="H2626" s="192">
        <v>367.8</v>
      </c>
      <c r="I2626" s="192">
        <v>0</v>
      </c>
      <c r="J2626" s="192">
        <v>337.9</v>
      </c>
      <c r="K2626" s="192">
        <f t="shared" si="792"/>
        <v>8493.11</v>
      </c>
      <c r="L2626" s="192">
        <v>0</v>
      </c>
      <c r="M2626" s="192">
        <v>0</v>
      </c>
      <c r="N2626" s="192">
        <v>0</v>
      </c>
      <c r="O2626" s="211">
        <f>IFERROR(
  IF(LOOKUP(2,1/($R$16:$R2626&lt;&gt;""),$R$16:$R2626)="12.2026",
    VLOOKUP(LOOKUP(2,1/($B$16:$B2626&lt;&gt;""),$B$16:$B2626), [1]Лист1!$C$12:$D$1205, 2, 0),
  IF(LOOKUP(2,1/($R$16:$R2626&lt;&gt;""),$R$16:$R2626)="12.2027",
    VLOOKUP(LOOKUP(2,1/($B$16:$B2626&lt;&gt;""),$B$16:$B2626), [1]Лист1!$C$1209:$D$2016, 2, 0),
  IF(LOOKUP(2,1/($R$16:$R2626&lt;&gt;""),$R$16:$R2626)="12.2028",
    VLOOKUP(LOOKUP(2,1/($B$16:$B2626&lt;&gt;""),$B$16:$B2626), [1]Лист1!$C$2020:$D$2907, 2, 0),
  ""))), "")</f>
        <v>8493.11</v>
      </c>
      <c r="P2626" s="192">
        <f t="shared" si="793"/>
        <v>23.091653072321915</v>
      </c>
      <c r="Q2626" s="192">
        <v>9673</v>
      </c>
      <c r="R2626" s="188" t="s">
        <v>565</v>
      </c>
      <c r="S2626" s="49"/>
      <c r="T2626" s="49"/>
      <c r="U2626" s="49"/>
    </row>
    <row r="2627" spans="1:21" s="86" customFormat="1" ht="30" customHeight="1" x14ac:dyDescent="0.25">
      <c r="A2627" s="212">
        <f>IF(B2627&lt;&gt;"",MAX(A$1:A2626)+1,"")</f>
        <v>2368</v>
      </c>
      <c r="B2627" s="223" t="s">
        <v>1707</v>
      </c>
      <c r="C2627" s="210">
        <v>1876</v>
      </c>
      <c r="D2627" s="212" t="s">
        <v>1844</v>
      </c>
      <c r="E2627" s="210" t="s">
        <v>16</v>
      </c>
      <c r="F2627" s="210">
        <v>2</v>
      </c>
      <c r="G2627" s="210">
        <v>1</v>
      </c>
      <c r="H2627" s="211">
        <v>196.8</v>
      </c>
      <c r="I2627" s="211">
        <v>0</v>
      </c>
      <c r="J2627" s="211">
        <v>164.6</v>
      </c>
      <c r="K2627" s="211">
        <f t="shared" si="792"/>
        <v>4709.22</v>
      </c>
      <c r="L2627" s="211">
        <v>0</v>
      </c>
      <c r="M2627" s="211">
        <v>0</v>
      </c>
      <c r="N2627" s="211">
        <v>0</v>
      </c>
      <c r="O2627" s="211">
        <f>IFERROR(
  IF(LOOKUP(2,1/($R$16:$R2627&lt;&gt;""),$R$16:$R2627)="12.2026",
    VLOOKUP(LOOKUP(2,1/($B$16:$B2627&lt;&gt;""),$B$16:$B2627), [1]Лист1!$C$12:$D$1205, 2, 0),
  IF(LOOKUP(2,1/($R$16:$R2627&lt;&gt;""),$R$16:$R2627)="12.2027",
    VLOOKUP(LOOKUP(2,1/($B$16:$B2627&lt;&gt;""),$B$16:$B2627), [1]Лист1!$C$1209:$D$2016, 2, 0),
  IF(LOOKUP(2,1/($R$16:$R2627&lt;&gt;""),$R$16:$R2627)="12.2028",
    VLOOKUP(LOOKUP(2,1/($B$16:$B2627&lt;&gt;""),$B$16:$B2627), [1]Лист1!$C$2020:$D$2907, 2, 0),
  ""))), "")</f>
        <v>4709.22</v>
      </c>
      <c r="P2627" s="211">
        <f t="shared" si="793"/>
        <v>23.928963414634147</v>
      </c>
      <c r="Q2627" s="211">
        <v>9673</v>
      </c>
      <c r="R2627" s="218" t="s">
        <v>565</v>
      </c>
      <c r="S2627" s="115"/>
      <c r="T2627" s="85"/>
      <c r="U2627" s="85"/>
    </row>
    <row r="2628" spans="1:21" s="112" customFormat="1" ht="30" customHeight="1" x14ac:dyDescent="0.25">
      <c r="A2628" s="212">
        <f>IF(B2628&lt;&gt;"",MAX(A$1:A2627)+1,"")</f>
        <v>2369</v>
      </c>
      <c r="B2628" s="223" t="s">
        <v>1720</v>
      </c>
      <c r="C2628" s="212">
        <v>1966</v>
      </c>
      <c r="D2628" s="212" t="s">
        <v>1844</v>
      </c>
      <c r="E2628" s="212" t="s">
        <v>16</v>
      </c>
      <c r="F2628" s="212">
        <v>2</v>
      </c>
      <c r="G2628" s="212">
        <v>2</v>
      </c>
      <c r="H2628" s="211">
        <v>402.2</v>
      </c>
      <c r="I2628" s="211">
        <v>0</v>
      </c>
      <c r="J2628" s="211">
        <v>352.5</v>
      </c>
      <c r="K2628" s="211">
        <f t="shared" si="792"/>
        <v>52434.48</v>
      </c>
      <c r="L2628" s="211">
        <v>0</v>
      </c>
      <c r="M2628" s="211">
        <v>0</v>
      </c>
      <c r="N2628" s="211">
        <v>0</v>
      </c>
      <c r="O2628" s="211">
        <f>IFERROR(
  IF(LOOKUP(2,1/($R$16:$R2628&lt;&gt;""),$R$16:$R2628)="12.2026",
    VLOOKUP(LOOKUP(2,1/($B$16:$B2628&lt;&gt;""),$B$16:$B2628), [1]Лист1!$C$12:$D$1205, 2, 0),
  IF(LOOKUP(2,1/($R$16:$R2628&lt;&gt;""),$R$16:$R2628)="12.2027",
    VLOOKUP(LOOKUP(2,1/($B$16:$B2628&lt;&gt;""),$B$16:$B2628), [1]Лист1!$C$1209:$D$2016, 2, 0),
  IF(LOOKUP(2,1/($R$16:$R2628&lt;&gt;""),$R$16:$R2628)="12.2028",
    VLOOKUP(LOOKUP(2,1/($B$16:$B2628&lt;&gt;""),$B$16:$B2628), [1]Лист1!$C$2020:$D$2907, 2, 0),
  ""))), "")</f>
        <v>52434.48</v>
      </c>
      <c r="P2628" s="211">
        <f t="shared" si="793"/>
        <v>130.36916956737943</v>
      </c>
      <c r="Q2628" s="211">
        <v>9673</v>
      </c>
      <c r="R2628" s="218" t="s">
        <v>564</v>
      </c>
    </row>
    <row r="2629" spans="1:21" ht="30" customHeight="1" x14ac:dyDescent="0.25">
      <c r="A2629" s="212">
        <f>IF(B2629&lt;&gt;"",MAX(A$1:A2628)+1,"")</f>
        <v>2370</v>
      </c>
      <c r="B2629" s="194" t="s">
        <v>1721</v>
      </c>
      <c r="C2629" s="199">
        <v>1966</v>
      </c>
      <c r="D2629" s="199" t="s">
        <v>1844</v>
      </c>
      <c r="E2629" s="199" t="s">
        <v>16</v>
      </c>
      <c r="F2629" s="199">
        <v>2</v>
      </c>
      <c r="G2629" s="199">
        <v>2</v>
      </c>
      <c r="H2629" s="192">
        <v>463.3</v>
      </c>
      <c r="I2629" s="192">
        <v>0</v>
      </c>
      <c r="J2629" s="192">
        <v>418.1</v>
      </c>
      <c r="K2629" s="192">
        <f t="shared" si="792"/>
        <v>59048.800000000003</v>
      </c>
      <c r="L2629" s="192">
        <v>0</v>
      </c>
      <c r="M2629" s="192">
        <v>0</v>
      </c>
      <c r="N2629" s="192">
        <v>0</v>
      </c>
      <c r="O2629" s="211">
        <f>IFERROR(
  IF(LOOKUP(2,1/($R$16:$R2629&lt;&gt;""),$R$16:$R2629)="12.2026",
    VLOOKUP(LOOKUP(2,1/($B$16:$B2629&lt;&gt;""),$B$16:$B2629), [1]Лист1!$C$12:$D$1205, 2, 0),
  IF(LOOKUP(2,1/($R$16:$R2629&lt;&gt;""),$R$16:$R2629)="12.2027",
    VLOOKUP(LOOKUP(2,1/($B$16:$B2629&lt;&gt;""),$B$16:$B2629), [1]Лист1!$C$1209:$D$2016, 2, 0),
  IF(LOOKUP(2,1/($R$16:$R2629&lt;&gt;""),$R$16:$R2629)="12.2028",
    VLOOKUP(LOOKUP(2,1/($B$16:$B2629&lt;&gt;""),$B$16:$B2629), [1]Лист1!$C$2020:$D$2907, 2, 0),
  ""))), "")</f>
        <v>59048.800000000003</v>
      </c>
      <c r="P2629" s="192">
        <f t="shared" si="793"/>
        <v>127.45262249082668</v>
      </c>
      <c r="Q2629" s="192">
        <v>9673</v>
      </c>
      <c r="R2629" s="188" t="s">
        <v>564</v>
      </c>
      <c r="S2629" s="49"/>
      <c r="T2629" s="49"/>
      <c r="U2629" s="49"/>
    </row>
    <row r="2630" spans="1:21" s="20" customFormat="1" ht="30" customHeight="1" x14ac:dyDescent="0.25">
      <c r="A2630" s="182" t="s">
        <v>2113</v>
      </c>
      <c r="B2630" s="182"/>
      <c r="C2630" s="182"/>
      <c r="D2630" s="182"/>
      <c r="E2630" s="182"/>
      <c r="F2630" s="182"/>
      <c r="G2630" s="182"/>
      <c r="H2630" s="182"/>
      <c r="I2630" s="182"/>
      <c r="J2630" s="182"/>
      <c r="K2630" s="182"/>
      <c r="L2630" s="182"/>
      <c r="M2630" s="182"/>
      <c r="N2630" s="182"/>
      <c r="O2630" s="182"/>
      <c r="P2630" s="182"/>
      <c r="Q2630" s="182"/>
      <c r="R2630" s="182"/>
      <c r="S2630" s="19"/>
    </row>
    <row r="2631" spans="1:21" ht="45.75" customHeight="1" x14ac:dyDescent="0.25">
      <c r="A2631" s="382" t="s">
        <v>2114</v>
      </c>
      <c r="B2631" s="382"/>
      <c r="C2631" s="217" t="s">
        <v>17</v>
      </c>
      <c r="D2631" s="61" t="s">
        <v>17</v>
      </c>
      <c r="E2631" s="217" t="s">
        <v>17</v>
      </c>
      <c r="F2631" s="217" t="s">
        <v>17</v>
      </c>
      <c r="G2631" s="217" t="s">
        <v>17</v>
      </c>
      <c r="H2631" s="27">
        <f>SUM(H2632:H2634)</f>
        <v>944.5</v>
      </c>
      <c r="I2631" s="27">
        <f t="shared" ref="I2631:O2631" si="796">SUM(I2632:I2634)</f>
        <v>0</v>
      </c>
      <c r="J2631" s="27">
        <f t="shared" si="796"/>
        <v>824.3</v>
      </c>
      <c r="K2631" s="27">
        <f t="shared" si="796"/>
        <v>8121135.5999999996</v>
      </c>
      <c r="L2631" s="27">
        <f t="shared" si="796"/>
        <v>0</v>
      </c>
      <c r="M2631" s="27">
        <f t="shared" si="796"/>
        <v>0</v>
      </c>
      <c r="N2631" s="27">
        <f t="shared" si="796"/>
        <v>0</v>
      </c>
      <c r="O2631" s="27">
        <f t="shared" si="796"/>
        <v>8121135.5999999996</v>
      </c>
      <c r="P2631" s="27">
        <f>K2631/H2631</f>
        <v>8598.3436739015342</v>
      </c>
      <c r="Q2631" s="27" t="s">
        <v>17</v>
      </c>
      <c r="R2631" s="78" t="s">
        <v>17</v>
      </c>
      <c r="S2631" s="48"/>
    </row>
    <row r="2632" spans="1:21" ht="30" customHeight="1" x14ac:dyDescent="0.25">
      <c r="A2632" s="212">
        <f>IF(B2632&lt;&gt;"",MAX(A$1:A2631)+1,"")</f>
        <v>2371</v>
      </c>
      <c r="B2632" s="223" t="s">
        <v>1732</v>
      </c>
      <c r="C2632" s="212">
        <v>1967</v>
      </c>
      <c r="D2632" s="212">
        <v>2010</v>
      </c>
      <c r="E2632" s="210" t="s">
        <v>16</v>
      </c>
      <c r="F2632" s="210">
        <v>2</v>
      </c>
      <c r="G2632" s="210">
        <v>2</v>
      </c>
      <c r="H2632" s="211">
        <v>360.3</v>
      </c>
      <c r="I2632" s="211">
        <v>0</v>
      </c>
      <c r="J2632" s="211">
        <v>281</v>
      </c>
      <c r="K2632" s="211">
        <f>SUM(L2632:O2632)</f>
        <v>20485.2</v>
      </c>
      <c r="L2632" s="211">
        <v>0</v>
      </c>
      <c r="M2632" s="211">
        <v>0</v>
      </c>
      <c r="N2632" s="211">
        <v>0</v>
      </c>
      <c r="O2632" s="211">
        <f>IFERROR(
  IF(LOOKUP(2,1/($R$16:$R2632&lt;&gt;""),$R$16:$R2632)="12.2026",
    VLOOKUP(LOOKUP(2,1/($B$16:$B2632&lt;&gt;""),$B$16:$B2632), [1]Лист1!$C$12:$D$1205, 2, 0),
  IF(LOOKUP(2,1/($R$16:$R2632&lt;&gt;""),$R$16:$R2632)="12.2027",
    VLOOKUP(LOOKUP(2,1/($B$16:$B2632&lt;&gt;""),$B$16:$B2632), [1]Лист1!$C$1209:$D$2016, 2, 0),
  IF(LOOKUP(2,1/($R$16:$R2632&lt;&gt;""),$R$16:$R2632)="12.2028",
    VLOOKUP(LOOKUP(2,1/($B$16:$B2632&lt;&gt;""),$B$16:$B2632), [1]Лист1!$C$2020:$D$2907, 2, 0),
  ""))), "")</f>
        <v>20485.2</v>
      </c>
      <c r="P2632" s="211">
        <f>K2632/H2632</f>
        <v>56.855953372189845</v>
      </c>
      <c r="Q2632" s="211">
        <v>9673</v>
      </c>
      <c r="R2632" s="218" t="s">
        <v>565</v>
      </c>
    </row>
    <row r="2633" spans="1:21" ht="30" customHeight="1" x14ac:dyDescent="0.25">
      <c r="A2633" s="212">
        <f>IF(B2633&lt;&gt;"",MAX(A$1:A2632)+1,"")</f>
        <v>2372</v>
      </c>
      <c r="B2633" s="223" t="s">
        <v>2575</v>
      </c>
      <c r="C2633" s="212">
        <v>1966</v>
      </c>
      <c r="D2633" s="212">
        <v>2010</v>
      </c>
      <c r="E2633" s="212" t="s">
        <v>16</v>
      </c>
      <c r="F2633" s="212">
        <v>2</v>
      </c>
      <c r="G2633" s="212">
        <v>1</v>
      </c>
      <c r="H2633" s="211">
        <v>312.39999999999998</v>
      </c>
      <c r="I2633" s="211">
        <v>0</v>
      </c>
      <c r="J2633" s="211">
        <v>271.5</v>
      </c>
      <c r="K2633" s="211">
        <f>SUM(L2633:O2633)</f>
        <v>4166710</v>
      </c>
      <c r="L2633" s="211">
        <v>0</v>
      </c>
      <c r="M2633" s="211">
        <v>0</v>
      </c>
      <c r="N2633" s="211">
        <v>0</v>
      </c>
      <c r="O2633" s="211">
        <f>IFERROR(
  IF(LOOKUP(2,1/($R$16:$R2633&lt;&gt;""),$R$16:$R2633)="12.2026",
    VLOOKUP(LOOKUP(2,1/($B$16:$B2633&lt;&gt;""),$B$16:$B2633), [1]Лист1!$C$12:$D$1205, 2, 0),
  IF(LOOKUP(2,1/($R$16:$R2633&lt;&gt;""),$R$16:$R2633)="12.2027",
    VLOOKUP(LOOKUP(2,1/($B$16:$B2633&lt;&gt;""),$B$16:$B2633), [1]Лист1!$C$1209:$D$2016, 2, 0),
  IF(LOOKUP(2,1/($R$16:$R2633&lt;&gt;""),$R$16:$R2633)="12.2028",
    VLOOKUP(LOOKUP(2,1/($B$16:$B2633&lt;&gt;""),$B$16:$B2633), [1]Лист1!$C$2020:$D$2907, 2, 0),
  ""))), "")</f>
        <v>4166710</v>
      </c>
      <c r="P2633" s="211">
        <f>K2633/H2633</f>
        <v>13337.740076824584</v>
      </c>
      <c r="Q2633" s="211">
        <v>9673</v>
      </c>
      <c r="R2633" s="218" t="s">
        <v>563</v>
      </c>
    </row>
    <row r="2634" spans="1:21" ht="30" customHeight="1" x14ac:dyDescent="0.25">
      <c r="A2634" s="212">
        <f>IF(B2634&lt;&gt;"",MAX(A$1:A2633)+1,"")</f>
        <v>2373</v>
      </c>
      <c r="B2634" s="223" t="s">
        <v>2576</v>
      </c>
      <c r="C2634" s="212">
        <v>1964</v>
      </c>
      <c r="D2634" s="212">
        <v>2009</v>
      </c>
      <c r="E2634" s="212" t="s">
        <v>16</v>
      </c>
      <c r="F2634" s="212">
        <v>2</v>
      </c>
      <c r="G2634" s="212">
        <v>1</v>
      </c>
      <c r="H2634" s="211">
        <v>271.8</v>
      </c>
      <c r="I2634" s="211">
        <v>0</v>
      </c>
      <c r="J2634" s="211">
        <v>271.8</v>
      </c>
      <c r="K2634" s="211">
        <f>SUM(L2634:O2634)</f>
        <v>3933940.4</v>
      </c>
      <c r="L2634" s="211">
        <v>0</v>
      </c>
      <c r="M2634" s="211">
        <v>0</v>
      </c>
      <c r="N2634" s="211">
        <v>0</v>
      </c>
      <c r="O2634" s="211">
        <f>IFERROR(
  IF(LOOKUP(2,1/($R$16:$R2634&lt;&gt;""),$R$16:$R2634)="12.2026",
    VLOOKUP(LOOKUP(2,1/($B$16:$B2634&lt;&gt;""),$B$16:$B2634), [1]Лист1!$C$12:$D$1205, 2, 0),
  IF(LOOKUP(2,1/($R$16:$R2634&lt;&gt;""),$R$16:$R2634)="12.2027",
    VLOOKUP(LOOKUP(2,1/($B$16:$B2634&lt;&gt;""),$B$16:$B2634), [1]Лист1!$C$1209:$D$2016, 2, 0),
  IF(LOOKUP(2,1/($R$16:$R2634&lt;&gt;""),$R$16:$R2634)="12.2028",
    VLOOKUP(LOOKUP(2,1/($B$16:$B2634&lt;&gt;""),$B$16:$B2634), [1]Лист1!$C$2020:$D$2907, 2, 0),
  ""))), "")</f>
        <v>3933940.4</v>
      </c>
      <c r="P2634" s="211">
        <f>K2634/H2634</f>
        <v>14473.658572479764</v>
      </c>
      <c r="Q2634" s="211">
        <v>9673</v>
      </c>
      <c r="R2634" s="218" t="s">
        <v>563</v>
      </c>
    </row>
    <row r="2635" spans="1:21" s="20" customFormat="1" ht="30" customHeight="1" x14ac:dyDescent="0.25">
      <c r="A2635" s="182" t="s">
        <v>2115</v>
      </c>
      <c r="B2635" s="182"/>
      <c r="C2635" s="182"/>
      <c r="D2635" s="182"/>
      <c r="E2635" s="182"/>
      <c r="F2635" s="182"/>
      <c r="G2635" s="182"/>
      <c r="H2635" s="182"/>
      <c r="I2635" s="182"/>
      <c r="J2635" s="182"/>
      <c r="K2635" s="182"/>
      <c r="L2635" s="182"/>
      <c r="M2635" s="182"/>
      <c r="N2635" s="182"/>
      <c r="O2635" s="182"/>
      <c r="P2635" s="182"/>
      <c r="Q2635" s="182"/>
      <c r="R2635" s="182"/>
      <c r="S2635" s="19"/>
    </row>
    <row r="2636" spans="1:21" ht="30" customHeight="1" x14ac:dyDescent="0.25">
      <c r="A2636" s="382" t="s">
        <v>2116</v>
      </c>
      <c r="B2636" s="382"/>
      <c r="C2636" s="217" t="s">
        <v>17</v>
      </c>
      <c r="D2636" s="61" t="s">
        <v>17</v>
      </c>
      <c r="E2636" s="217" t="s">
        <v>17</v>
      </c>
      <c r="F2636" s="217" t="s">
        <v>17</v>
      </c>
      <c r="G2636" s="217" t="s">
        <v>17</v>
      </c>
      <c r="H2636" s="27">
        <f>SUM(H2637:H2659)</f>
        <v>13611.230000000003</v>
      </c>
      <c r="I2636" s="27">
        <f t="shared" ref="I2636:O2636" si="797">SUM(I2637:I2659)</f>
        <v>711.65000000000009</v>
      </c>
      <c r="J2636" s="27">
        <f t="shared" si="797"/>
        <v>12427.01</v>
      </c>
      <c r="K2636" s="27">
        <f t="shared" si="797"/>
        <v>83043545.459999993</v>
      </c>
      <c r="L2636" s="27">
        <f t="shared" si="797"/>
        <v>0</v>
      </c>
      <c r="M2636" s="27">
        <f t="shared" si="797"/>
        <v>0</v>
      </c>
      <c r="N2636" s="27">
        <f t="shared" si="797"/>
        <v>0</v>
      </c>
      <c r="O2636" s="27">
        <f t="shared" si="797"/>
        <v>83043545.459999993</v>
      </c>
      <c r="P2636" s="27">
        <f t="shared" ref="P2636:P2659" si="798">K2636/H2636</f>
        <v>6101.1051506733756</v>
      </c>
      <c r="Q2636" s="27" t="s">
        <v>17</v>
      </c>
      <c r="R2636" s="78" t="s">
        <v>17</v>
      </c>
      <c r="S2636" s="48"/>
    </row>
    <row r="2637" spans="1:21" s="21" customFormat="1" ht="30" customHeight="1" x14ac:dyDescent="0.25">
      <c r="A2637" s="212">
        <f>IF(B2637&lt;&gt;"",MAX(A$1:A2636)+1,"")</f>
        <v>2374</v>
      </c>
      <c r="B2637" s="169" t="s">
        <v>1734</v>
      </c>
      <c r="C2637" s="210">
        <v>1966</v>
      </c>
      <c r="D2637" s="212" t="s">
        <v>1844</v>
      </c>
      <c r="E2637" s="212" t="s">
        <v>16</v>
      </c>
      <c r="F2637" s="210">
        <v>2</v>
      </c>
      <c r="G2637" s="210">
        <v>1</v>
      </c>
      <c r="H2637" s="211">
        <v>344</v>
      </c>
      <c r="I2637" s="211">
        <v>0</v>
      </c>
      <c r="J2637" s="211">
        <v>344</v>
      </c>
      <c r="K2637" s="211">
        <f t="shared" ref="K2637:K2659" si="799">SUM(L2637:O2637)</f>
        <v>46134.1</v>
      </c>
      <c r="L2637" s="211">
        <v>0</v>
      </c>
      <c r="M2637" s="211">
        <v>0</v>
      </c>
      <c r="N2637" s="211">
        <v>0</v>
      </c>
      <c r="O2637" s="211">
        <f>IFERROR(
  IF(LOOKUP(2,1/($R$16:$R2637&lt;&gt;""),$R$16:$R2637)="12.2026",
    VLOOKUP(LOOKUP(2,1/($B$16:$B2637&lt;&gt;""),$B$16:$B2637), [1]Лист1!$C$12:$D$1205, 2, 0),
  IF(LOOKUP(2,1/($R$16:$R2637&lt;&gt;""),$R$16:$R2637)="12.2027",
    VLOOKUP(LOOKUP(2,1/($B$16:$B2637&lt;&gt;""),$B$16:$B2637), [1]Лист1!$C$1209:$D$2016, 2, 0),
  IF(LOOKUP(2,1/($R$16:$R2637&lt;&gt;""),$R$16:$R2637)="12.2028",
    VLOOKUP(LOOKUP(2,1/($B$16:$B2637&lt;&gt;""),$B$16:$B2637), [1]Лист1!$C$2020:$D$2907, 2, 0),
  ""))), "")</f>
        <v>46134.1</v>
      </c>
      <c r="P2637" s="211">
        <f t="shared" si="798"/>
        <v>134.11075581395349</v>
      </c>
      <c r="Q2637" s="211">
        <v>9673</v>
      </c>
      <c r="R2637" s="218" t="s">
        <v>564</v>
      </c>
      <c r="S2637" s="38"/>
      <c r="T2637" s="20"/>
      <c r="U2637" s="20"/>
    </row>
    <row r="2638" spans="1:21" s="21" customFormat="1" ht="30" customHeight="1" x14ac:dyDescent="0.25">
      <c r="A2638" s="212">
        <f>IF(B2638&lt;&gt;"",MAX(A$1:A2637)+1,"")</f>
        <v>2375</v>
      </c>
      <c r="B2638" s="169" t="s">
        <v>1735</v>
      </c>
      <c r="C2638" s="210">
        <v>1964</v>
      </c>
      <c r="D2638" s="212" t="s">
        <v>1844</v>
      </c>
      <c r="E2638" s="212" t="s">
        <v>16</v>
      </c>
      <c r="F2638" s="210">
        <v>2</v>
      </c>
      <c r="G2638" s="210">
        <v>2</v>
      </c>
      <c r="H2638" s="211">
        <v>345</v>
      </c>
      <c r="I2638" s="211">
        <v>0</v>
      </c>
      <c r="J2638" s="211">
        <v>312.8</v>
      </c>
      <c r="K2638" s="211">
        <f t="shared" si="799"/>
        <v>46242.35</v>
      </c>
      <c r="L2638" s="211">
        <v>0</v>
      </c>
      <c r="M2638" s="211">
        <v>0</v>
      </c>
      <c r="N2638" s="211">
        <v>0</v>
      </c>
      <c r="O2638" s="211">
        <f>IFERROR(
  IF(LOOKUP(2,1/($R$16:$R2638&lt;&gt;""),$R$16:$R2638)="12.2026",
    VLOOKUP(LOOKUP(2,1/($B$16:$B2638&lt;&gt;""),$B$16:$B2638), [1]Лист1!$C$12:$D$1205, 2, 0),
  IF(LOOKUP(2,1/($R$16:$R2638&lt;&gt;""),$R$16:$R2638)="12.2027",
    VLOOKUP(LOOKUP(2,1/($B$16:$B2638&lt;&gt;""),$B$16:$B2638), [1]Лист1!$C$1209:$D$2016, 2, 0),
  IF(LOOKUP(2,1/($R$16:$R2638&lt;&gt;""),$R$16:$R2638)="12.2028",
    VLOOKUP(LOOKUP(2,1/($B$16:$B2638&lt;&gt;""),$B$16:$B2638), [1]Лист1!$C$2020:$D$2907, 2, 0),
  ""))), "")</f>
        <v>46242.35</v>
      </c>
      <c r="P2638" s="211">
        <f t="shared" si="798"/>
        <v>134.03579710144928</v>
      </c>
      <c r="Q2638" s="211">
        <v>9673</v>
      </c>
      <c r="R2638" s="218" t="s">
        <v>564</v>
      </c>
      <c r="S2638" s="38"/>
      <c r="T2638" s="20"/>
      <c r="U2638" s="20"/>
    </row>
    <row r="2639" spans="1:21" s="21" customFormat="1" ht="25.5" customHeight="1" x14ac:dyDescent="0.25">
      <c r="A2639" s="212">
        <f>IF(B2639&lt;&gt;"",MAX(A$1:A2638)+1,"")</f>
        <v>2376</v>
      </c>
      <c r="B2639" s="223" t="s">
        <v>448</v>
      </c>
      <c r="C2639" s="210">
        <v>1964</v>
      </c>
      <c r="D2639" s="212" t="s">
        <v>1844</v>
      </c>
      <c r="E2639" s="212" t="s">
        <v>16</v>
      </c>
      <c r="F2639" s="210">
        <v>2</v>
      </c>
      <c r="G2639" s="210">
        <v>2</v>
      </c>
      <c r="H2639" s="211">
        <v>347.4</v>
      </c>
      <c r="I2639" s="211">
        <v>0</v>
      </c>
      <c r="J2639" s="211">
        <v>340</v>
      </c>
      <c r="K2639" s="211">
        <f t="shared" si="799"/>
        <v>46502.16</v>
      </c>
      <c r="L2639" s="211">
        <v>0</v>
      </c>
      <c r="M2639" s="211">
        <v>0</v>
      </c>
      <c r="N2639" s="211">
        <v>0</v>
      </c>
      <c r="O2639" s="211">
        <f>IFERROR(
  IF(LOOKUP(2,1/($R$16:$R2639&lt;&gt;""),$R$16:$R2639)="12.2026",
    VLOOKUP(LOOKUP(2,1/($B$16:$B2639&lt;&gt;""),$B$16:$B2639), [1]Лист1!$C$12:$D$1205, 2, 0),
  IF(LOOKUP(2,1/($R$16:$R2639&lt;&gt;""),$R$16:$R2639)="12.2027",
    VLOOKUP(LOOKUP(2,1/($B$16:$B2639&lt;&gt;""),$B$16:$B2639), [1]Лист1!$C$1209:$D$2016, 2, 0),
  IF(LOOKUP(2,1/($R$16:$R2639&lt;&gt;""),$R$16:$R2639)="12.2028",
    VLOOKUP(LOOKUP(2,1/($B$16:$B2639&lt;&gt;""),$B$16:$B2639), [1]Лист1!$C$2020:$D$2907, 2, 0),
  ""))), "")</f>
        <v>46502.16</v>
      </c>
      <c r="P2639" s="211">
        <f t="shared" si="798"/>
        <v>133.85768566493957</v>
      </c>
      <c r="Q2639" s="211">
        <v>9673</v>
      </c>
      <c r="R2639" s="218" t="s">
        <v>564</v>
      </c>
      <c r="S2639" s="38"/>
      <c r="T2639" s="20"/>
      <c r="U2639" s="20"/>
    </row>
    <row r="2640" spans="1:21" s="21" customFormat="1" ht="30" customHeight="1" x14ac:dyDescent="0.25">
      <c r="A2640" s="212">
        <f>IF(B2640&lt;&gt;"",MAX(A$1:A2639)+1,"")</f>
        <v>2377</v>
      </c>
      <c r="B2640" s="223" t="s">
        <v>1926</v>
      </c>
      <c r="C2640" s="212">
        <v>1985</v>
      </c>
      <c r="D2640" s="212" t="s">
        <v>1844</v>
      </c>
      <c r="E2640" s="212" t="s">
        <v>18</v>
      </c>
      <c r="F2640" s="210">
        <v>2</v>
      </c>
      <c r="G2640" s="210">
        <v>2</v>
      </c>
      <c r="H2640" s="211">
        <v>550</v>
      </c>
      <c r="I2640" s="211">
        <v>0</v>
      </c>
      <c r="J2640" s="211">
        <v>485.9</v>
      </c>
      <c r="K2640" s="211">
        <f t="shared" si="799"/>
        <v>22216.32</v>
      </c>
      <c r="L2640" s="211">
        <v>0</v>
      </c>
      <c r="M2640" s="211">
        <v>0</v>
      </c>
      <c r="N2640" s="211">
        <v>0</v>
      </c>
      <c r="O2640" s="211">
        <f>IFERROR(
  IF(LOOKUP(2,1/($R$16:$R2640&lt;&gt;""),$R$16:$R2640)="12.2026",
    VLOOKUP(LOOKUP(2,1/($B$16:$B2640&lt;&gt;""),$B$16:$B2640), [1]Лист1!$C$12:$D$1205, 2, 0),
  IF(LOOKUP(2,1/($R$16:$R2640&lt;&gt;""),$R$16:$R2640)="12.2027",
    VLOOKUP(LOOKUP(2,1/($B$16:$B2640&lt;&gt;""),$B$16:$B2640), [1]Лист1!$C$1209:$D$2016, 2, 0),
  IF(LOOKUP(2,1/($R$16:$R2640&lt;&gt;""),$R$16:$R2640)="12.2028",
    VLOOKUP(LOOKUP(2,1/($B$16:$B2640&lt;&gt;""),$B$16:$B2640), [1]Лист1!$C$2020:$D$2907, 2, 0),
  ""))), "")</f>
        <v>22216.32</v>
      </c>
      <c r="P2640" s="211">
        <f t="shared" si="798"/>
        <v>40.393309090909092</v>
      </c>
      <c r="Q2640" s="211">
        <v>9673</v>
      </c>
      <c r="R2640" s="218" t="s">
        <v>565</v>
      </c>
      <c r="S2640" s="38"/>
      <c r="T2640" s="20"/>
      <c r="U2640" s="20"/>
    </row>
    <row r="2641" spans="1:21" s="21" customFormat="1" ht="27" customHeight="1" x14ac:dyDescent="0.25">
      <c r="A2641" s="212">
        <f>IF(B2641&lt;&gt;"",MAX(A$1:A2640)+1,"")</f>
        <v>2378</v>
      </c>
      <c r="B2641" s="223" t="s">
        <v>1737</v>
      </c>
      <c r="C2641" s="212">
        <v>1988</v>
      </c>
      <c r="D2641" s="212" t="s">
        <v>1844</v>
      </c>
      <c r="E2641" s="212" t="s">
        <v>109</v>
      </c>
      <c r="F2641" s="212">
        <v>4</v>
      </c>
      <c r="G2641" s="212">
        <v>4</v>
      </c>
      <c r="H2641" s="211">
        <v>2282.6</v>
      </c>
      <c r="I2641" s="211">
        <f>H2641-J2641</f>
        <v>319.09999999999991</v>
      </c>
      <c r="J2641" s="211">
        <v>1963.5</v>
      </c>
      <c r="K2641" s="211">
        <f t="shared" si="799"/>
        <v>4686236</v>
      </c>
      <c r="L2641" s="211">
        <v>0</v>
      </c>
      <c r="M2641" s="211">
        <v>0</v>
      </c>
      <c r="N2641" s="211">
        <v>0</v>
      </c>
      <c r="O2641" s="211">
        <f>IFERROR(
  IF(LOOKUP(2,1/($R$16:$R2641&lt;&gt;""),$R$16:$R2641)="12.2026",
    VLOOKUP(LOOKUP(2,1/($B$16:$B2641&lt;&gt;""),$B$16:$B2641), [1]Лист1!$C$12:$D$1205, 2, 0),
  IF(LOOKUP(2,1/($R$16:$R2641&lt;&gt;""),$R$16:$R2641)="12.2027",
    VLOOKUP(LOOKUP(2,1/($B$16:$B2641&lt;&gt;""),$B$16:$B2641), [1]Лист1!$C$1209:$D$2016, 2, 0),
  IF(LOOKUP(2,1/($R$16:$R2641&lt;&gt;""),$R$16:$R2641)="12.2028",
    VLOOKUP(LOOKUP(2,1/($B$16:$B2641&lt;&gt;""),$B$16:$B2641), [1]Лист1!$C$2020:$D$2907, 2, 0),
  ""))), "")</f>
        <v>4686236</v>
      </c>
      <c r="P2641" s="211">
        <f t="shared" si="798"/>
        <v>2053.0254972399894</v>
      </c>
      <c r="Q2641" s="211">
        <v>9673</v>
      </c>
      <c r="R2641" s="218" t="s">
        <v>563</v>
      </c>
      <c r="S2641" s="38"/>
      <c r="T2641" s="20"/>
      <c r="U2641" s="20"/>
    </row>
    <row r="2642" spans="1:21" s="21" customFormat="1" ht="30" customHeight="1" x14ac:dyDescent="0.25">
      <c r="A2642" s="285">
        <f>IF(B2642&lt;&gt;"",MAX(A$1:A2641)+1,"")</f>
        <v>2379</v>
      </c>
      <c r="B2642" s="283" t="s">
        <v>1736</v>
      </c>
      <c r="C2642" s="285">
        <v>1968</v>
      </c>
      <c r="D2642" s="285" t="s">
        <v>1844</v>
      </c>
      <c r="E2642" s="285" t="s">
        <v>16</v>
      </c>
      <c r="F2642" s="285">
        <v>2</v>
      </c>
      <c r="G2642" s="285">
        <v>2</v>
      </c>
      <c r="H2642" s="282">
        <v>784.69</v>
      </c>
      <c r="I2642" s="282">
        <f>H2642-J2642</f>
        <v>60.170000000000073</v>
      </c>
      <c r="J2642" s="282">
        <v>724.52</v>
      </c>
      <c r="K2642" s="282">
        <f t="shared" si="799"/>
        <v>64512.27</v>
      </c>
      <c r="L2642" s="282">
        <v>0</v>
      </c>
      <c r="M2642" s="282">
        <v>0</v>
      </c>
      <c r="N2642" s="282">
        <v>0</v>
      </c>
      <c r="O2642" s="282">
        <f>IFERROR(
  IF(LOOKUP(2,1/($R$16:$R2642&lt;&gt;""),$R$16:$R2642)="12.2026",
    VLOOKUP(LOOKUP(2,1/($B$16:$B2642&lt;&gt;""),$B$16:$B2642), [1]Лист1!$C$12:$D$1205, 2, 0),
  IF(LOOKUP(2,1/($R$16:$R2642&lt;&gt;""),$R$16:$R2642)="12.2027",
    VLOOKUP(LOOKUP(2,1/($B$16:$B2642&lt;&gt;""),$B$16:$B2642), [1]Лист1!$C$1209:$D$2016, 2, 0),
  IF(LOOKUP(2,1/($R$16:$R2642&lt;&gt;""),$R$16:$R2642)="12.2028",
    VLOOKUP(LOOKUP(2,1/($B$16:$B2642&lt;&gt;""),$B$16:$B2642), [1]Лист1!$C$2020:$D$2907, 2, 0),
  ""))), "")</f>
        <v>64512.27</v>
      </c>
      <c r="P2642" s="282">
        <f t="shared" si="798"/>
        <v>82.213702226356901</v>
      </c>
      <c r="Q2642" s="282">
        <v>9673</v>
      </c>
      <c r="R2642" s="294" t="s">
        <v>564</v>
      </c>
      <c r="S2642" s="38"/>
      <c r="T2642" s="20"/>
      <c r="U2642" s="20"/>
    </row>
    <row r="2643" spans="1:21" s="21" customFormat="1" ht="30" customHeight="1" x14ac:dyDescent="0.25">
      <c r="A2643" s="212">
        <f>IF(B2643&lt;&gt;"",MAX(A$1:A2642)+1,"")</f>
        <v>2380</v>
      </c>
      <c r="B2643" s="223" t="s">
        <v>421</v>
      </c>
      <c r="C2643" s="212">
        <v>1963</v>
      </c>
      <c r="D2643" s="212" t="s">
        <v>1844</v>
      </c>
      <c r="E2643" s="212" t="s">
        <v>16</v>
      </c>
      <c r="F2643" s="210">
        <v>2</v>
      </c>
      <c r="G2643" s="210">
        <v>2</v>
      </c>
      <c r="H2643" s="211">
        <v>352</v>
      </c>
      <c r="I2643" s="211">
        <f>H2643-J2643</f>
        <v>0</v>
      </c>
      <c r="J2643" s="211">
        <v>352</v>
      </c>
      <c r="K2643" s="211">
        <f t="shared" si="799"/>
        <v>1558615.52</v>
      </c>
      <c r="L2643" s="211">
        <v>0</v>
      </c>
      <c r="M2643" s="211">
        <v>0</v>
      </c>
      <c r="N2643" s="211">
        <v>0</v>
      </c>
      <c r="O2643" s="211">
        <f>IFERROR(
  IF(LOOKUP(2,1/($R$16:$R2643&lt;&gt;""),$R$16:$R2643)="12.2026",
    VLOOKUP(LOOKUP(2,1/($B$16:$B2643&lt;&gt;""),$B$16:$B2643), [1]Лист1!$C$12:$D$1205, 2, 0),
  IF(LOOKUP(2,1/($R$16:$R2643&lt;&gt;""),$R$16:$R2643)="12.2027",
    VLOOKUP(LOOKUP(2,1/($B$16:$B2643&lt;&gt;""),$B$16:$B2643), [1]Лист1!$C$1209:$D$2016, 2, 0),
  IF(LOOKUP(2,1/($R$16:$R2643&lt;&gt;""),$R$16:$R2643)="12.2028",
    VLOOKUP(LOOKUP(2,1/($B$16:$B2643&lt;&gt;""),$B$16:$B2643), [1]Лист1!$C$2020:$D$2907, 2, 0),
  ""))), "")</f>
        <v>1558615.52</v>
      </c>
      <c r="P2643" s="211">
        <f t="shared" si="798"/>
        <v>4427.8850000000002</v>
      </c>
      <c r="Q2643" s="211">
        <v>9673</v>
      </c>
      <c r="R2643" s="218" t="s">
        <v>564</v>
      </c>
      <c r="S2643" s="38"/>
      <c r="T2643" s="20"/>
      <c r="U2643" s="20"/>
    </row>
    <row r="2644" spans="1:21" s="21" customFormat="1" ht="30" customHeight="1" x14ac:dyDescent="0.25">
      <c r="A2644" s="212">
        <f>IF(B2644&lt;&gt;"",MAX(A$1:A2643)+1,"")</f>
        <v>2381</v>
      </c>
      <c r="B2644" s="223" t="s">
        <v>1927</v>
      </c>
      <c r="C2644" s="212">
        <v>1981</v>
      </c>
      <c r="D2644" s="212" t="s">
        <v>1844</v>
      </c>
      <c r="E2644" s="212" t="s">
        <v>16</v>
      </c>
      <c r="F2644" s="210">
        <v>2</v>
      </c>
      <c r="G2644" s="210">
        <v>3</v>
      </c>
      <c r="H2644" s="211">
        <v>889.8</v>
      </c>
      <c r="I2644" s="211">
        <v>0</v>
      </c>
      <c r="J2644" s="211">
        <v>800.58</v>
      </c>
      <c r="K2644" s="211">
        <f t="shared" si="799"/>
        <v>5967500</v>
      </c>
      <c r="L2644" s="211">
        <v>0</v>
      </c>
      <c r="M2644" s="211">
        <v>0</v>
      </c>
      <c r="N2644" s="211">
        <v>0</v>
      </c>
      <c r="O2644" s="211">
        <f>IFERROR(
  IF(LOOKUP(2,1/($R$16:$R2644&lt;&gt;""),$R$16:$R2644)="12.2026",
    VLOOKUP(LOOKUP(2,1/($B$16:$B2644&lt;&gt;""),$B$16:$B2644), [1]Лист1!$C$12:$D$1205, 2, 0),
  IF(LOOKUP(2,1/($R$16:$R2644&lt;&gt;""),$R$16:$R2644)="12.2027",
    VLOOKUP(LOOKUP(2,1/($B$16:$B2644&lt;&gt;""),$B$16:$B2644), [1]Лист1!$C$1209:$D$2016, 2, 0),
  IF(LOOKUP(2,1/($R$16:$R2644&lt;&gt;""),$R$16:$R2644)="12.2028",
    VLOOKUP(LOOKUP(2,1/($B$16:$B2644&lt;&gt;""),$B$16:$B2644), [1]Лист1!$C$2020:$D$2907, 2, 0),
  ""))), "")</f>
        <v>5967500</v>
      </c>
      <c r="P2644" s="211">
        <f t="shared" si="798"/>
        <v>6706.5632726455387</v>
      </c>
      <c r="Q2644" s="211">
        <v>9673</v>
      </c>
      <c r="R2644" s="218" t="s">
        <v>565</v>
      </c>
      <c r="S2644" s="38"/>
      <c r="T2644" s="20"/>
      <c r="U2644" s="20"/>
    </row>
    <row r="2645" spans="1:21" s="21" customFormat="1" ht="30" customHeight="1" x14ac:dyDescent="0.25">
      <c r="A2645" s="212">
        <f>IF(B2645&lt;&gt;"",MAX(A$1:A2644)+1,"")</f>
        <v>2382</v>
      </c>
      <c r="B2645" s="223" t="s">
        <v>2710</v>
      </c>
      <c r="C2645" s="212">
        <v>1969</v>
      </c>
      <c r="D2645" s="212" t="s">
        <v>1844</v>
      </c>
      <c r="E2645" s="210" t="s">
        <v>16</v>
      </c>
      <c r="F2645" s="238">
        <v>2</v>
      </c>
      <c r="G2645" s="238">
        <v>2</v>
      </c>
      <c r="H2645" s="25">
        <v>555.87</v>
      </c>
      <c r="I2645" s="25">
        <v>48.59</v>
      </c>
      <c r="J2645" s="25">
        <v>507.28</v>
      </c>
      <c r="K2645" s="211">
        <f t="shared" si="799"/>
        <v>7727784.9699999997</v>
      </c>
      <c r="L2645" s="211">
        <v>0</v>
      </c>
      <c r="M2645" s="211">
        <v>0</v>
      </c>
      <c r="N2645" s="211">
        <v>0</v>
      </c>
      <c r="O2645" s="211">
        <f>IFERROR(
  IF(LOOKUP(2,1/($R$16:$R2645&lt;&gt;""),$R$16:$R2645)="12.2026",
    VLOOKUP(LOOKUP(2,1/($B$16:$B2645&lt;&gt;""),$B$16:$B2645), [1]Лист1!$C$12:$D$1205, 2, 0),
  IF(LOOKUP(2,1/($R$16:$R2645&lt;&gt;""),$R$16:$R2645)="12.2027",
    VLOOKUP(LOOKUP(2,1/($B$16:$B2645&lt;&gt;""),$B$16:$B2645), [1]Лист1!$C$1209:$D$2016, 2, 0),
  IF(LOOKUP(2,1/($R$16:$R2645&lt;&gt;""),$R$16:$R2645)="12.2028",
    VLOOKUP(LOOKUP(2,1/($B$16:$B2645&lt;&gt;""),$B$16:$B2645), [1]Лист1!$C$2020:$D$2907, 2, 0),
  ""))), "")</f>
        <v>7727784.9699999997</v>
      </c>
      <c r="P2645" s="211">
        <f t="shared" si="798"/>
        <v>13902.144332307913</v>
      </c>
      <c r="Q2645" s="211">
        <v>9673</v>
      </c>
      <c r="R2645" s="218" t="s">
        <v>563</v>
      </c>
      <c r="S2645" s="38"/>
      <c r="T2645" s="20"/>
      <c r="U2645" s="20"/>
    </row>
    <row r="2646" spans="1:21" s="21" customFormat="1" ht="30" customHeight="1" x14ac:dyDescent="0.25">
      <c r="A2646" s="212">
        <f>IF(B2646&lt;&gt;"",MAX(A$1:A2645)+1,"")</f>
        <v>2383</v>
      </c>
      <c r="B2646" s="223" t="s">
        <v>2711</v>
      </c>
      <c r="C2646" s="212">
        <v>1966</v>
      </c>
      <c r="D2646" s="212" t="s">
        <v>1844</v>
      </c>
      <c r="E2646" s="210" t="s">
        <v>16</v>
      </c>
      <c r="F2646" s="238">
        <v>2</v>
      </c>
      <c r="G2646" s="238">
        <v>2</v>
      </c>
      <c r="H2646" s="25">
        <v>555.87</v>
      </c>
      <c r="I2646" s="25">
        <v>48.59</v>
      </c>
      <c r="J2646" s="25">
        <v>507.28</v>
      </c>
      <c r="K2646" s="211">
        <f t="shared" si="799"/>
        <v>7933035.9699999997</v>
      </c>
      <c r="L2646" s="211">
        <v>0</v>
      </c>
      <c r="M2646" s="211">
        <v>0</v>
      </c>
      <c r="N2646" s="211">
        <v>0</v>
      </c>
      <c r="O2646" s="211">
        <f>IFERROR(
  IF(LOOKUP(2,1/($R$16:$R2646&lt;&gt;""),$R$16:$R2646)="12.2026",
    VLOOKUP(LOOKUP(2,1/($B$16:$B2646&lt;&gt;""),$B$16:$B2646), [1]Лист1!$C$12:$D$1205, 2, 0),
  IF(LOOKUP(2,1/($R$16:$R2646&lt;&gt;""),$R$16:$R2646)="12.2027",
    VLOOKUP(LOOKUP(2,1/($B$16:$B2646&lt;&gt;""),$B$16:$B2646), [1]Лист1!$C$1209:$D$2016, 2, 0),
  IF(LOOKUP(2,1/($R$16:$R2646&lt;&gt;""),$R$16:$R2646)="12.2028",
    VLOOKUP(LOOKUP(2,1/($B$16:$B2646&lt;&gt;""),$B$16:$B2646), [1]Лист1!$C$2020:$D$2907, 2, 0),
  ""))), "")</f>
        <v>7933035.9699999997</v>
      </c>
      <c r="P2646" s="211">
        <f t="shared" si="798"/>
        <v>14271.387140878262</v>
      </c>
      <c r="Q2646" s="211">
        <v>9673</v>
      </c>
      <c r="R2646" s="218" t="s">
        <v>563</v>
      </c>
      <c r="S2646" s="38"/>
      <c r="T2646" s="20"/>
      <c r="U2646" s="20"/>
    </row>
    <row r="2647" spans="1:21" s="21" customFormat="1" ht="30" customHeight="1" x14ac:dyDescent="0.25">
      <c r="A2647" s="309">
        <f>IF(B2647&lt;&gt;"",MAX(A$1:A2646)+1,"")</f>
        <v>2384</v>
      </c>
      <c r="B2647" s="317" t="s">
        <v>2654</v>
      </c>
      <c r="C2647" s="309">
        <v>1961</v>
      </c>
      <c r="D2647" s="309" t="s">
        <v>1844</v>
      </c>
      <c r="E2647" s="307" t="s">
        <v>16</v>
      </c>
      <c r="F2647" s="331">
        <v>2</v>
      </c>
      <c r="G2647" s="331">
        <v>2</v>
      </c>
      <c r="H2647" s="337">
        <v>565.70000000000005</v>
      </c>
      <c r="I2647" s="337">
        <v>0</v>
      </c>
      <c r="J2647" s="337">
        <v>498.3</v>
      </c>
      <c r="K2647" s="211">
        <f t="shared" si="799"/>
        <v>2400640</v>
      </c>
      <c r="L2647" s="211">
        <v>0</v>
      </c>
      <c r="M2647" s="211">
        <v>0</v>
      </c>
      <c r="N2647" s="211">
        <v>0</v>
      </c>
      <c r="O2647" s="211">
        <f>IFERROR(
  IF(LOOKUP(2,1/($R$16:$R2647&lt;&gt;""),$R$16:$R2647)="12.2026",
    VLOOKUP(LOOKUP(2,1/($B$16:$B2647&lt;&gt;""),$B$16:$B2647), [1]Лист1!$C$12:$D$1205, 2, 0),
  IF(LOOKUP(2,1/($R$16:$R2647&lt;&gt;""),$R$16:$R2647)="12.2027",
    VLOOKUP(LOOKUP(2,1/($B$16:$B2647&lt;&gt;""),$B$16:$B2647), [1]Лист1!$C$1209:$D$2016, 2, 0),
  IF(LOOKUP(2,1/($R$16:$R2647&lt;&gt;""),$R$16:$R2647)="12.2028",
    VLOOKUP(LOOKUP(2,1/($B$16:$B2647&lt;&gt;""),$B$16:$B2647), [1]Лист1!$C$2020:$D$2907, 2, 0),
  ""))), "")</f>
        <v>2400640</v>
      </c>
      <c r="P2647" s="211">
        <f t="shared" si="798"/>
        <v>4243.6627187555241</v>
      </c>
      <c r="Q2647" s="211">
        <v>9673</v>
      </c>
      <c r="R2647" s="218" t="s">
        <v>565</v>
      </c>
      <c r="S2647" s="38"/>
      <c r="T2647" s="20"/>
      <c r="U2647" s="20"/>
    </row>
    <row r="2648" spans="1:21" s="21" customFormat="1" ht="30" customHeight="1" x14ac:dyDescent="0.25">
      <c r="A2648" s="323"/>
      <c r="B2648" s="335"/>
      <c r="C2648" s="323"/>
      <c r="D2648" s="323"/>
      <c r="E2648" s="327"/>
      <c r="F2648" s="336"/>
      <c r="G2648" s="336"/>
      <c r="H2648" s="338"/>
      <c r="I2648" s="338"/>
      <c r="J2648" s="338"/>
      <c r="K2648" s="211">
        <f t="shared" si="799"/>
        <v>1925187</v>
      </c>
      <c r="L2648" s="211">
        <v>0</v>
      </c>
      <c r="M2648" s="211">
        <v>0</v>
      </c>
      <c r="N2648" s="211">
        <v>0</v>
      </c>
      <c r="O2648" s="211">
        <f>IFERROR(
  IF(LOOKUP(2,1/($R$16:$R2648&lt;&gt;""),$R$16:$R2648)="12.2026",
    VLOOKUP(LOOKUP(2,1/($B$16:$B2648&lt;&gt;""),$B$16:$B2648), [1]Лист1!$C$12:$D$1205, 2, 0),
  IF(LOOKUP(2,1/($R$16:$R2648&lt;&gt;""),$R$16:$R2648)="12.2027",
    VLOOKUP(LOOKUP(2,1/($B$16:$B2648&lt;&gt;""),$B$16:$B2648), [1]Лист1!$C$1209:$D$2016, 2, 0),
  IF(LOOKUP(2,1/($R$16:$R2648&lt;&gt;""),$R$16:$R2648)="12.2028",
    VLOOKUP(LOOKUP(2,1/($B$16:$B2648&lt;&gt;""),$B$16:$B2648), [1]Лист1!$C$2020:$D$2907, 2, 0),
  ""))), "")</f>
        <v>1925187</v>
      </c>
      <c r="P2648" s="211">
        <f>K2648/H2647</f>
        <v>3403.1942725826407</v>
      </c>
      <c r="Q2648" s="211">
        <v>9673</v>
      </c>
      <c r="R2648" s="218" t="s">
        <v>564</v>
      </c>
      <c r="S2648" s="38"/>
      <c r="T2648" s="20"/>
      <c r="U2648" s="20"/>
    </row>
    <row r="2649" spans="1:21" s="21" customFormat="1" ht="30" customHeight="1" x14ac:dyDescent="0.25">
      <c r="A2649" s="310"/>
      <c r="B2649" s="318"/>
      <c r="C2649" s="310"/>
      <c r="D2649" s="310"/>
      <c r="E2649" s="308"/>
      <c r="F2649" s="332"/>
      <c r="G2649" s="332"/>
      <c r="H2649" s="339"/>
      <c r="I2649" s="339"/>
      <c r="J2649" s="339"/>
      <c r="K2649" s="211">
        <f t="shared" si="799"/>
        <v>2712500</v>
      </c>
      <c r="L2649" s="211">
        <v>0</v>
      </c>
      <c r="M2649" s="211">
        <v>0</v>
      </c>
      <c r="N2649" s="211">
        <v>0</v>
      </c>
      <c r="O2649" s="211">
        <f>IFERROR(
  IF(LOOKUP(2,1/($R$16:$R2649&lt;&gt;""),$R$16:$R2649)="12.2026",
    VLOOKUP(LOOKUP(2,1/($B$16:$B2649&lt;&gt;""),$B$16:$B2649), [1]Лист1!$C$12:$D$1205, 2, 0),
  IF(LOOKUP(2,1/($R$16:$R2649&lt;&gt;""),$R$16:$R2649)="12.2027",
    VLOOKUP(LOOKUP(2,1/($B$16:$B2649&lt;&gt;""),$B$16:$B2649), [1]Лист1!$C$1209:$D$2016, 2, 0),
  IF(LOOKUP(2,1/($R$16:$R2649&lt;&gt;""),$R$16:$R2649)="12.2028",
    VLOOKUP(LOOKUP(2,1/($B$16:$B2649&lt;&gt;""),$B$16:$B2649), [1]Лист1!$C$2020:$D$2907, 2, 0),
  ""))), "")</f>
        <v>2712500</v>
      </c>
      <c r="P2649" s="211">
        <f>K2649/H2647</f>
        <v>4794.9443167756754</v>
      </c>
      <c r="Q2649" s="211">
        <v>9673</v>
      </c>
      <c r="R2649" s="218" t="s">
        <v>563</v>
      </c>
      <c r="S2649" s="38"/>
      <c r="T2649" s="20"/>
      <c r="U2649" s="20"/>
    </row>
    <row r="2650" spans="1:21" s="21" customFormat="1" ht="30" customHeight="1" x14ac:dyDescent="0.25">
      <c r="A2650" s="212">
        <f>IF(B2650&lt;&gt;"",MAX(A$1:A2649)+1,"")</f>
        <v>2385</v>
      </c>
      <c r="B2650" s="223" t="s">
        <v>1929</v>
      </c>
      <c r="C2650" s="212">
        <v>1967</v>
      </c>
      <c r="D2650" s="212" t="s">
        <v>1844</v>
      </c>
      <c r="E2650" s="212" t="s">
        <v>16</v>
      </c>
      <c r="F2650" s="210">
        <v>2</v>
      </c>
      <c r="G2650" s="210">
        <v>2</v>
      </c>
      <c r="H2650" s="211">
        <v>573.47</v>
      </c>
      <c r="I2650" s="211">
        <v>0</v>
      </c>
      <c r="J2650" s="211">
        <v>522.82000000000005</v>
      </c>
      <c r="K2650" s="211">
        <f t="shared" si="799"/>
        <v>3793349.2800000003</v>
      </c>
      <c r="L2650" s="211">
        <v>0</v>
      </c>
      <c r="M2650" s="211">
        <v>0</v>
      </c>
      <c r="N2650" s="211">
        <v>0</v>
      </c>
      <c r="O2650" s="211">
        <f>IFERROR(
  IF(LOOKUP(2,1/($R$16:$R2650&lt;&gt;""),$R$16:$R2650)="12.2026",
    VLOOKUP(LOOKUP(2,1/($B$16:$B2650&lt;&gt;""),$B$16:$B2650), [1]Лист1!$C$12:$D$1205, 2, 0),
  IF(LOOKUP(2,1/($R$16:$R2650&lt;&gt;""),$R$16:$R2650)="12.2027",
    VLOOKUP(LOOKUP(2,1/($B$16:$B2650&lt;&gt;""),$B$16:$B2650), [1]Лист1!$C$1209:$D$2016, 2, 0),
  IF(LOOKUP(2,1/($R$16:$R2650&lt;&gt;""),$R$16:$R2650)="12.2028",
    VLOOKUP(LOOKUP(2,1/($B$16:$B2650&lt;&gt;""),$B$16:$B2650), [1]Лист1!$C$2020:$D$2907, 2, 0),
  ""))), "")</f>
        <v>3793349.2800000003</v>
      </c>
      <c r="P2650" s="211">
        <f t="shared" si="798"/>
        <v>6614.7301166582383</v>
      </c>
      <c r="Q2650" s="211">
        <v>9673</v>
      </c>
      <c r="R2650" s="218" t="s">
        <v>563</v>
      </c>
      <c r="S2650" s="38"/>
      <c r="T2650" s="20"/>
      <c r="U2650" s="20"/>
    </row>
    <row r="2651" spans="1:21" s="21" customFormat="1" ht="30" customHeight="1" x14ac:dyDescent="0.25">
      <c r="A2651" s="309">
        <f>IF(B2651&lt;&gt;"",MAX(A$1:A2650)+1,"")</f>
        <v>2386</v>
      </c>
      <c r="B2651" s="317" t="s">
        <v>2631</v>
      </c>
      <c r="C2651" s="309">
        <v>1967</v>
      </c>
      <c r="D2651" s="309" t="s">
        <v>1844</v>
      </c>
      <c r="E2651" s="307" t="s">
        <v>16</v>
      </c>
      <c r="F2651" s="331">
        <v>2</v>
      </c>
      <c r="G2651" s="331">
        <v>2</v>
      </c>
      <c r="H2651" s="337">
        <v>799.61</v>
      </c>
      <c r="I2651" s="340">
        <v>62.4</v>
      </c>
      <c r="J2651" s="340">
        <v>737.21</v>
      </c>
      <c r="K2651" s="211">
        <f t="shared" ref="K2651" si="800">SUM(L2651:O2651)</f>
        <v>2813250</v>
      </c>
      <c r="L2651" s="211">
        <v>0</v>
      </c>
      <c r="M2651" s="211">
        <v>0</v>
      </c>
      <c r="N2651" s="211">
        <v>0</v>
      </c>
      <c r="O2651" s="211">
        <f>IFERROR(
  IF(LOOKUP(2,1/($R$16:$R2651&lt;&gt;""),$R$16:$R2651)="12.2026",
    VLOOKUP(LOOKUP(2,1/($B$16:$B2651&lt;&gt;""),$B$16:$B2651), [1]Лист1!$C$12:$D$1205, 2, 0),
  IF(LOOKUP(2,1/($R$16:$R2651&lt;&gt;""),$R$16:$R2651)="12.2027",
    VLOOKUP(LOOKUP(2,1/($B$16:$B2651&lt;&gt;""),$B$16:$B2651), [1]Лист1!$C$1209:$D$2016, 2, 0),
  IF(LOOKUP(2,1/($R$16:$R2651&lt;&gt;""),$R$16:$R2651)="12.2028",
    VLOOKUP(LOOKUP(2,1/($B$16:$B2651&lt;&gt;""),$B$16:$B2651), [1]Лист1!$C$2020:$D$2907, 2, 0),
  ""))), "")</f>
        <v>2813250</v>
      </c>
      <c r="P2651" s="211">
        <f t="shared" ref="P2651" si="801">K2651/H2651</f>
        <v>3518.2776603594252</v>
      </c>
      <c r="Q2651" s="211">
        <v>9673</v>
      </c>
      <c r="R2651" s="218" t="s">
        <v>565</v>
      </c>
      <c r="S2651" s="38"/>
      <c r="T2651" s="20"/>
      <c r="U2651" s="20"/>
    </row>
    <row r="2652" spans="1:21" s="21" customFormat="1" ht="30" customHeight="1" x14ac:dyDescent="0.25">
      <c r="A2652" s="310"/>
      <c r="B2652" s="318"/>
      <c r="C2652" s="310"/>
      <c r="D2652" s="310"/>
      <c r="E2652" s="308"/>
      <c r="F2652" s="332"/>
      <c r="G2652" s="332"/>
      <c r="H2652" s="339"/>
      <c r="I2652" s="341"/>
      <c r="J2652" s="341"/>
      <c r="K2652" s="211">
        <f t="shared" si="799"/>
        <v>2734215</v>
      </c>
      <c r="L2652" s="211">
        <v>0</v>
      </c>
      <c r="M2652" s="211">
        <v>0</v>
      </c>
      <c r="N2652" s="211">
        <v>0</v>
      </c>
      <c r="O2652" s="211">
        <f>IFERROR(
  IF(LOOKUP(2,1/($R$16:$R2652&lt;&gt;""),$R$16:$R2652)="12.2026",
    VLOOKUP(LOOKUP(2,1/($B$16:$B2652&lt;&gt;""),$B$16:$B2652), [1]Лист1!$C$12:$D$1205, 2, 0),
  IF(LOOKUP(2,1/($R$16:$R2652&lt;&gt;""),$R$16:$R2652)="12.2027",
    VLOOKUP(LOOKUP(2,1/($B$16:$B2652&lt;&gt;""),$B$16:$B2652), [1]Лист1!$C$1209:$D$2016, 2, 0),
  IF(LOOKUP(2,1/($R$16:$R2652&lt;&gt;""),$R$16:$R2652)="12.2028",
    VLOOKUP(LOOKUP(2,1/($B$16:$B2652&lt;&gt;""),$B$16:$B2652), [1]Лист1!$C$2020:$D$2907, 2, 0),
  ""))), "")</f>
        <v>2734215</v>
      </c>
      <c r="P2652" s="211">
        <f>K2652/H2651</f>
        <v>3419.4357249158966</v>
      </c>
      <c r="Q2652" s="211">
        <v>9673</v>
      </c>
      <c r="R2652" s="218" t="s">
        <v>564</v>
      </c>
      <c r="S2652" s="38"/>
      <c r="T2652" s="20"/>
      <c r="U2652" s="20"/>
    </row>
    <row r="2653" spans="1:21" s="21" customFormat="1" ht="30" customHeight="1" x14ac:dyDescent="0.25">
      <c r="A2653" s="212">
        <f>IF(B2653&lt;&gt;"",MAX(A$1:A2652)+1,"")</f>
        <v>2387</v>
      </c>
      <c r="B2653" s="223" t="s">
        <v>1733</v>
      </c>
      <c r="C2653" s="212">
        <v>1969</v>
      </c>
      <c r="D2653" s="212" t="s">
        <v>1844</v>
      </c>
      <c r="E2653" s="212" t="s">
        <v>16</v>
      </c>
      <c r="F2653" s="210">
        <v>2</v>
      </c>
      <c r="G2653" s="210">
        <v>2</v>
      </c>
      <c r="H2653" s="211">
        <v>790.2</v>
      </c>
      <c r="I2653" s="211">
        <f>H2653-J2653</f>
        <v>64.100000000000023</v>
      </c>
      <c r="J2653" s="211">
        <v>726.1</v>
      </c>
      <c r="K2653" s="211">
        <f t="shared" si="799"/>
        <v>27219.040000000001</v>
      </c>
      <c r="L2653" s="211">
        <v>0</v>
      </c>
      <c r="M2653" s="211">
        <v>0</v>
      </c>
      <c r="N2653" s="211">
        <v>0</v>
      </c>
      <c r="O2653" s="211">
        <f>IFERROR(
  IF(LOOKUP(2,1/($R$16:$R2653&lt;&gt;""),$R$16:$R2653)="12.2026",
    VLOOKUP(LOOKUP(2,1/($B$16:$B2653&lt;&gt;""),$B$16:$B2653), [1]Лист1!$C$12:$D$1205, 2, 0),
  IF(LOOKUP(2,1/($R$16:$R2653&lt;&gt;""),$R$16:$R2653)="12.2027",
    VLOOKUP(LOOKUP(2,1/($B$16:$B2653&lt;&gt;""),$B$16:$B2653), [1]Лист1!$C$1209:$D$2016, 2, 0),
  IF(LOOKUP(2,1/($R$16:$R2653&lt;&gt;""),$R$16:$R2653)="12.2028",
    VLOOKUP(LOOKUP(2,1/($B$16:$B2653&lt;&gt;""),$B$16:$B2653), [1]Лист1!$C$2020:$D$2907, 2, 0),
  ""))), "")</f>
        <v>27219.040000000001</v>
      </c>
      <c r="P2653" s="211">
        <f t="shared" si="798"/>
        <v>34.445760566945076</v>
      </c>
      <c r="Q2653" s="211">
        <v>9673</v>
      </c>
      <c r="R2653" s="218" t="s">
        <v>565</v>
      </c>
      <c r="S2653" s="38"/>
      <c r="T2653" s="20"/>
      <c r="U2653" s="20"/>
    </row>
    <row r="2654" spans="1:21" s="21" customFormat="1" ht="30" customHeight="1" x14ac:dyDescent="0.25">
      <c r="A2654" s="212">
        <f>IF(B2654&lt;&gt;"",MAX(A$1:A2653)+1,"")</f>
        <v>2388</v>
      </c>
      <c r="B2654" s="223" t="s">
        <v>1738</v>
      </c>
      <c r="C2654" s="212">
        <v>1970</v>
      </c>
      <c r="D2654" s="212" t="s">
        <v>1844</v>
      </c>
      <c r="E2654" s="212" t="s">
        <v>16</v>
      </c>
      <c r="F2654" s="210">
        <v>2</v>
      </c>
      <c r="G2654" s="210">
        <v>2</v>
      </c>
      <c r="H2654" s="211">
        <v>553.85</v>
      </c>
      <c r="I2654" s="211">
        <f>H2654-J2654</f>
        <v>50.600000000000023</v>
      </c>
      <c r="J2654" s="211">
        <v>503.25</v>
      </c>
      <c r="K2654" s="211">
        <f t="shared" si="799"/>
        <v>7035415.4000000004</v>
      </c>
      <c r="L2654" s="211">
        <v>0</v>
      </c>
      <c r="M2654" s="211">
        <v>0</v>
      </c>
      <c r="N2654" s="211">
        <v>0</v>
      </c>
      <c r="O2654" s="211">
        <f>IFERROR(
  IF(LOOKUP(2,1/($R$16:$R2654&lt;&gt;""),$R$16:$R2654)="12.2026",
    VLOOKUP(LOOKUP(2,1/($B$16:$B2654&lt;&gt;""),$B$16:$B2654), [1]Лист1!$C$12:$D$1205, 2, 0),
  IF(LOOKUP(2,1/($R$16:$R2654&lt;&gt;""),$R$16:$R2654)="12.2027",
    VLOOKUP(LOOKUP(2,1/($B$16:$B2654&lt;&gt;""),$B$16:$B2654), [1]Лист1!$C$1209:$D$2016, 2, 0),
  IF(LOOKUP(2,1/($R$16:$R2654&lt;&gt;""),$R$16:$R2654)="12.2028",
    VLOOKUP(LOOKUP(2,1/($B$16:$B2654&lt;&gt;""),$B$16:$B2654), [1]Лист1!$C$2020:$D$2907, 2, 0),
  ""))), "")</f>
        <v>7035415.4000000004</v>
      </c>
      <c r="P2654" s="211">
        <f t="shared" si="798"/>
        <v>12702.745147603142</v>
      </c>
      <c r="Q2654" s="211">
        <v>9673</v>
      </c>
      <c r="R2654" s="218" t="s">
        <v>563</v>
      </c>
      <c r="S2654" s="38"/>
      <c r="T2654" s="20"/>
      <c r="U2654" s="20"/>
    </row>
    <row r="2655" spans="1:21" s="21" customFormat="1" ht="30" customHeight="1" x14ac:dyDescent="0.25">
      <c r="A2655" s="212">
        <f>IF(B2655&lt;&gt;"",MAX(A$1:A2654)+1,"")</f>
        <v>2389</v>
      </c>
      <c r="B2655" s="223" t="s">
        <v>1739</v>
      </c>
      <c r="C2655" s="212">
        <v>1973</v>
      </c>
      <c r="D2655" s="212" t="s">
        <v>1844</v>
      </c>
      <c r="E2655" s="212" t="s">
        <v>16</v>
      </c>
      <c r="F2655" s="210">
        <v>2</v>
      </c>
      <c r="G2655" s="210">
        <v>2</v>
      </c>
      <c r="H2655" s="211">
        <v>772.37</v>
      </c>
      <c r="I2655" s="211">
        <f>H2655-J2655</f>
        <v>58.100000000000023</v>
      </c>
      <c r="J2655" s="211">
        <v>714.27</v>
      </c>
      <c r="K2655" s="211">
        <f t="shared" si="799"/>
        <v>9258688.879999999</v>
      </c>
      <c r="L2655" s="211">
        <v>0</v>
      </c>
      <c r="M2655" s="211">
        <v>0</v>
      </c>
      <c r="N2655" s="211">
        <v>0</v>
      </c>
      <c r="O2655" s="211">
        <f>IFERROR(
  IF(LOOKUP(2,1/($R$16:$R2655&lt;&gt;""),$R$16:$R2655)="12.2026",
    VLOOKUP(LOOKUP(2,1/($B$16:$B2655&lt;&gt;""),$B$16:$B2655), [1]Лист1!$C$12:$D$1205, 2, 0),
  IF(LOOKUP(2,1/($R$16:$R2655&lt;&gt;""),$R$16:$R2655)="12.2027",
    VLOOKUP(LOOKUP(2,1/($B$16:$B2655&lt;&gt;""),$B$16:$B2655), [1]Лист1!$C$1209:$D$2016, 2, 0),
  IF(LOOKUP(2,1/($R$16:$R2655&lt;&gt;""),$R$16:$R2655)="12.2028",
    VLOOKUP(LOOKUP(2,1/($B$16:$B2655&lt;&gt;""),$B$16:$B2655), [1]Лист1!$C$2020:$D$2907, 2, 0),
  ""))), "")</f>
        <v>9258688.879999999</v>
      </c>
      <c r="P2655" s="211">
        <f t="shared" si="798"/>
        <v>11987.375066354207</v>
      </c>
      <c r="Q2655" s="211">
        <v>9673</v>
      </c>
      <c r="R2655" s="218" t="s">
        <v>563</v>
      </c>
      <c r="S2655" s="38"/>
      <c r="T2655" s="20"/>
      <c r="U2655" s="20"/>
    </row>
    <row r="2656" spans="1:21" s="21" customFormat="1" ht="30" customHeight="1" x14ac:dyDescent="0.25">
      <c r="A2656" s="212">
        <f>IF(B2656&lt;&gt;"",MAX(A$1:A2655)+1,"")</f>
        <v>2390</v>
      </c>
      <c r="B2656" s="223" t="s">
        <v>1740</v>
      </c>
      <c r="C2656" s="212">
        <v>1972</v>
      </c>
      <c r="D2656" s="212" t="s">
        <v>1844</v>
      </c>
      <c r="E2656" s="212" t="s">
        <v>16</v>
      </c>
      <c r="F2656" s="210">
        <v>2</v>
      </c>
      <c r="G2656" s="210">
        <v>1</v>
      </c>
      <c r="H2656" s="211">
        <v>359.8</v>
      </c>
      <c r="I2656" s="211">
        <v>0</v>
      </c>
      <c r="J2656" s="211">
        <v>359.8</v>
      </c>
      <c r="K2656" s="211">
        <f t="shared" si="799"/>
        <v>4162066.4</v>
      </c>
      <c r="L2656" s="211">
        <v>0</v>
      </c>
      <c r="M2656" s="211">
        <v>0</v>
      </c>
      <c r="N2656" s="211">
        <v>0</v>
      </c>
      <c r="O2656" s="211">
        <f>IFERROR(
  IF(LOOKUP(2,1/($R$16:$R2656&lt;&gt;""),$R$16:$R2656)="12.2026",
    VLOOKUP(LOOKUP(2,1/($B$16:$B2656&lt;&gt;""),$B$16:$B2656), [1]Лист1!$C$12:$D$1205, 2, 0),
  IF(LOOKUP(2,1/($R$16:$R2656&lt;&gt;""),$R$16:$R2656)="12.2027",
    VLOOKUP(LOOKUP(2,1/($B$16:$B2656&lt;&gt;""),$B$16:$B2656), [1]Лист1!$C$1209:$D$2016, 2, 0),
  IF(LOOKUP(2,1/($R$16:$R2656&lt;&gt;""),$R$16:$R2656)="12.2028",
    VLOOKUP(LOOKUP(2,1/($B$16:$B2656&lt;&gt;""),$B$16:$B2656), [1]Лист1!$C$2020:$D$2907, 2, 0),
  ""))), "")</f>
        <v>4162066.4</v>
      </c>
      <c r="P2656" s="211">
        <f t="shared" si="798"/>
        <v>11567.722067815452</v>
      </c>
      <c r="Q2656" s="211">
        <v>9673</v>
      </c>
      <c r="R2656" s="218" t="s">
        <v>563</v>
      </c>
      <c r="S2656" s="38"/>
      <c r="T2656" s="20"/>
      <c r="U2656" s="20"/>
    </row>
    <row r="2657" spans="1:207" s="21" customFormat="1" ht="30" customHeight="1" x14ac:dyDescent="0.25">
      <c r="A2657" s="212">
        <f>IF(B2657&lt;&gt;"",MAX(A$1:A2656)+1,"")</f>
        <v>2391</v>
      </c>
      <c r="B2657" s="223" t="s">
        <v>1741</v>
      </c>
      <c r="C2657" s="212">
        <v>1973</v>
      </c>
      <c r="D2657" s="212" t="s">
        <v>1844</v>
      </c>
      <c r="E2657" s="212" t="s">
        <v>16</v>
      </c>
      <c r="F2657" s="210">
        <v>2</v>
      </c>
      <c r="G2657" s="210">
        <v>2</v>
      </c>
      <c r="H2657" s="211">
        <v>484.7</v>
      </c>
      <c r="I2657" s="211">
        <v>0</v>
      </c>
      <c r="J2657" s="211">
        <v>484.7</v>
      </c>
      <c r="K2657" s="211">
        <f t="shared" si="799"/>
        <v>6612234.7999999998</v>
      </c>
      <c r="L2657" s="211">
        <v>0</v>
      </c>
      <c r="M2657" s="211">
        <v>0</v>
      </c>
      <c r="N2657" s="211">
        <v>0</v>
      </c>
      <c r="O2657" s="211">
        <f>IFERROR(
  IF(LOOKUP(2,1/($R$16:$R2657&lt;&gt;""),$R$16:$R2657)="12.2026",
    VLOOKUP(LOOKUP(2,1/($B$16:$B2657&lt;&gt;""),$B$16:$B2657), [1]Лист1!$C$12:$D$1205, 2, 0),
  IF(LOOKUP(2,1/($R$16:$R2657&lt;&gt;""),$R$16:$R2657)="12.2027",
    VLOOKUP(LOOKUP(2,1/($B$16:$B2657&lt;&gt;""),$B$16:$B2657), [1]Лист1!$C$1209:$D$2016, 2, 0),
  IF(LOOKUP(2,1/($R$16:$R2657&lt;&gt;""),$R$16:$R2657)="12.2028",
    VLOOKUP(LOOKUP(2,1/($B$16:$B2657&lt;&gt;""),$B$16:$B2657), [1]Лист1!$C$2020:$D$2907, 2, 0),
  ""))), "")</f>
        <v>6612234.7999999998</v>
      </c>
      <c r="P2657" s="211">
        <f t="shared" si="798"/>
        <v>13641.912110583866</v>
      </c>
      <c r="Q2657" s="211">
        <v>9673</v>
      </c>
      <c r="R2657" s="218" t="s">
        <v>563</v>
      </c>
      <c r="S2657" s="38"/>
      <c r="T2657" s="20"/>
      <c r="U2657" s="20"/>
    </row>
    <row r="2658" spans="1:207" s="21" customFormat="1" ht="30" customHeight="1" x14ac:dyDescent="0.25">
      <c r="A2658" s="212">
        <f>IF(B2658&lt;&gt;"",MAX(A$1:A2657)+1,"")</f>
        <v>2392</v>
      </c>
      <c r="B2658" s="223" t="s">
        <v>2632</v>
      </c>
      <c r="C2658" s="212">
        <v>1981</v>
      </c>
      <c r="D2658" s="212" t="s">
        <v>1844</v>
      </c>
      <c r="E2658" s="212" t="s">
        <v>75</v>
      </c>
      <c r="F2658" s="210">
        <v>2</v>
      </c>
      <c r="G2658" s="210">
        <v>3</v>
      </c>
      <c r="H2658" s="211">
        <v>844.7</v>
      </c>
      <c r="I2658" s="211">
        <v>0</v>
      </c>
      <c r="J2658" s="211">
        <v>770</v>
      </c>
      <c r="K2658" s="211">
        <f t="shared" si="799"/>
        <v>5735000</v>
      </c>
      <c r="L2658" s="211">
        <v>0</v>
      </c>
      <c r="M2658" s="211">
        <v>0</v>
      </c>
      <c r="N2658" s="211">
        <v>0</v>
      </c>
      <c r="O2658" s="211">
        <f>IFERROR(
  IF(LOOKUP(2,1/($R$16:$R2658&lt;&gt;""),$R$16:$R2658)="12.2026",
    VLOOKUP(LOOKUP(2,1/($B$16:$B2658&lt;&gt;""),$B$16:$B2658), [1]Лист1!$C$12:$D$1205, 2, 0),
  IF(LOOKUP(2,1/($R$16:$R2658&lt;&gt;""),$R$16:$R2658)="12.2027",
    VLOOKUP(LOOKUP(2,1/($B$16:$B2658&lt;&gt;""),$B$16:$B2658), [1]Лист1!$C$1209:$D$2016, 2, 0),
  IF(LOOKUP(2,1/($R$16:$R2658&lt;&gt;""),$R$16:$R2658)="12.2028",
    VLOOKUP(LOOKUP(2,1/($B$16:$B2658&lt;&gt;""),$B$16:$B2658), [1]Лист1!$C$2020:$D$2907, 2, 0),
  ""))), "")</f>
        <v>5735000</v>
      </c>
      <c r="P2658" s="211">
        <f t="shared" si="798"/>
        <v>6789.3926837930621</v>
      </c>
      <c r="Q2658" s="211">
        <v>9673</v>
      </c>
      <c r="R2658" s="218" t="s">
        <v>565</v>
      </c>
      <c r="S2658" s="38"/>
      <c r="T2658" s="20"/>
      <c r="U2658" s="20"/>
    </row>
    <row r="2659" spans="1:207" s="21" customFormat="1" ht="30" customHeight="1" x14ac:dyDescent="0.25">
      <c r="A2659" s="212">
        <f>IF(B2659&lt;&gt;"",MAX(A$1:A2658)+1,"")</f>
        <v>2393</v>
      </c>
      <c r="B2659" s="223" t="s">
        <v>1928</v>
      </c>
      <c r="C2659" s="212">
        <v>1980</v>
      </c>
      <c r="D2659" s="212" t="s">
        <v>1844</v>
      </c>
      <c r="E2659" s="212" t="s">
        <v>75</v>
      </c>
      <c r="F2659" s="210">
        <v>2</v>
      </c>
      <c r="G2659" s="210">
        <v>3</v>
      </c>
      <c r="H2659" s="211">
        <v>859.6</v>
      </c>
      <c r="I2659" s="211">
        <v>0</v>
      </c>
      <c r="J2659" s="211">
        <v>772.7</v>
      </c>
      <c r="K2659" s="211">
        <f t="shared" si="799"/>
        <v>5735000</v>
      </c>
      <c r="L2659" s="211">
        <v>0</v>
      </c>
      <c r="M2659" s="211">
        <v>0</v>
      </c>
      <c r="N2659" s="211">
        <v>0</v>
      </c>
      <c r="O2659" s="211">
        <f>IFERROR(
  IF(LOOKUP(2,1/($R$16:$R2659&lt;&gt;""),$R$16:$R2659)="12.2026",
    VLOOKUP(LOOKUP(2,1/($B$16:$B2659&lt;&gt;""),$B$16:$B2659), [1]Лист1!$C$12:$D$1205, 2, 0),
  IF(LOOKUP(2,1/($R$16:$R2659&lt;&gt;""),$R$16:$R2659)="12.2027",
    VLOOKUP(LOOKUP(2,1/($B$16:$B2659&lt;&gt;""),$B$16:$B2659), [1]Лист1!$C$1209:$D$2016, 2, 0),
  IF(LOOKUP(2,1/($R$16:$R2659&lt;&gt;""),$R$16:$R2659)="12.2028",
    VLOOKUP(LOOKUP(2,1/($B$16:$B2659&lt;&gt;""),$B$16:$B2659), [1]Лист1!$C$2020:$D$2907, 2, 0),
  ""))), "")</f>
        <v>5735000</v>
      </c>
      <c r="P2659" s="211">
        <f t="shared" si="798"/>
        <v>6671.7077710563053</v>
      </c>
      <c r="Q2659" s="211">
        <v>9673</v>
      </c>
      <c r="R2659" s="218" t="s">
        <v>565</v>
      </c>
      <c r="S2659" s="38"/>
      <c r="T2659" s="20"/>
      <c r="U2659" s="20"/>
    </row>
    <row r="2660" spans="1:207" s="20" customFormat="1" ht="30" customHeight="1" x14ac:dyDescent="0.25">
      <c r="A2660" s="182" t="s">
        <v>2117</v>
      </c>
      <c r="B2660" s="182"/>
      <c r="C2660" s="182"/>
      <c r="D2660" s="182"/>
      <c r="E2660" s="182"/>
      <c r="F2660" s="182"/>
      <c r="G2660" s="182"/>
      <c r="H2660" s="182"/>
      <c r="I2660" s="182"/>
      <c r="J2660" s="182"/>
      <c r="K2660" s="182"/>
      <c r="L2660" s="182"/>
      <c r="M2660" s="182"/>
      <c r="N2660" s="182"/>
      <c r="O2660" s="182"/>
      <c r="P2660" s="182"/>
      <c r="Q2660" s="182"/>
      <c r="R2660" s="182"/>
      <c r="S2660" s="38"/>
      <c r="V2660" s="21"/>
      <c r="W2660" s="21"/>
      <c r="X2660" s="21"/>
      <c r="Y2660" s="21"/>
      <c r="Z2660" s="21"/>
      <c r="AA2660" s="21"/>
      <c r="AB2660" s="21"/>
      <c r="AC2660" s="21"/>
      <c r="AD2660" s="21"/>
      <c r="AE2660" s="21"/>
      <c r="AF2660" s="21"/>
      <c r="AG2660" s="21"/>
      <c r="AH2660" s="21"/>
      <c r="AI2660" s="21"/>
      <c r="AJ2660" s="21"/>
      <c r="AK2660" s="21"/>
      <c r="AL2660" s="21"/>
      <c r="AM2660" s="21"/>
      <c r="AN2660" s="21"/>
      <c r="AO2660" s="21"/>
      <c r="AP2660" s="21"/>
      <c r="AQ2660" s="21"/>
      <c r="AR2660" s="21"/>
      <c r="AS2660" s="21"/>
      <c r="AT2660" s="21"/>
      <c r="AU2660" s="21"/>
      <c r="AV2660" s="21"/>
      <c r="AW2660" s="21"/>
      <c r="AX2660" s="21"/>
      <c r="AY2660" s="21"/>
      <c r="AZ2660" s="21"/>
      <c r="BA2660" s="21"/>
      <c r="BB2660" s="21"/>
      <c r="BC2660" s="21"/>
      <c r="BD2660" s="21"/>
      <c r="BE2660" s="21"/>
      <c r="BF2660" s="21"/>
      <c r="BG2660" s="21"/>
      <c r="BH2660" s="21"/>
      <c r="BI2660" s="21"/>
      <c r="BJ2660" s="21"/>
      <c r="BK2660" s="21"/>
      <c r="BL2660" s="21"/>
      <c r="BM2660" s="21"/>
      <c r="BN2660" s="21"/>
      <c r="BO2660" s="21"/>
      <c r="BP2660" s="21"/>
      <c r="BQ2660" s="21"/>
      <c r="BR2660" s="21"/>
      <c r="BS2660" s="21"/>
      <c r="BT2660" s="21"/>
      <c r="BU2660" s="21"/>
      <c r="BV2660" s="21"/>
      <c r="BW2660" s="21"/>
      <c r="BX2660" s="21"/>
      <c r="BY2660" s="21"/>
      <c r="BZ2660" s="21"/>
      <c r="CA2660" s="21"/>
      <c r="CB2660" s="21"/>
      <c r="CC2660" s="21"/>
      <c r="CD2660" s="21"/>
      <c r="CE2660" s="21"/>
      <c r="CF2660" s="21"/>
      <c r="CG2660" s="21"/>
      <c r="CH2660" s="21"/>
      <c r="CI2660" s="21"/>
      <c r="CJ2660" s="21"/>
      <c r="CK2660" s="21"/>
      <c r="CL2660" s="21"/>
      <c r="CM2660" s="21"/>
      <c r="CN2660" s="21"/>
      <c r="CO2660" s="21"/>
      <c r="CP2660" s="21"/>
      <c r="CQ2660" s="21"/>
      <c r="CR2660" s="21"/>
      <c r="CS2660" s="21"/>
      <c r="CT2660" s="21"/>
      <c r="CU2660" s="21"/>
      <c r="CV2660" s="21"/>
      <c r="CW2660" s="21"/>
      <c r="CX2660" s="21"/>
      <c r="CY2660" s="21"/>
      <c r="CZ2660" s="21"/>
      <c r="DA2660" s="21"/>
      <c r="DB2660" s="21"/>
      <c r="DC2660" s="21"/>
      <c r="DD2660" s="21"/>
      <c r="DE2660" s="21"/>
      <c r="DF2660" s="21"/>
      <c r="DG2660" s="21"/>
      <c r="DH2660" s="21"/>
      <c r="DI2660" s="21"/>
      <c r="DJ2660" s="21"/>
      <c r="DK2660" s="21"/>
      <c r="DL2660" s="21"/>
      <c r="DM2660" s="21"/>
      <c r="DN2660" s="21"/>
      <c r="DO2660" s="21"/>
      <c r="DP2660" s="21"/>
      <c r="DQ2660" s="21"/>
      <c r="DR2660" s="21"/>
      <c r="DS2660" s="21"/>
      <c r="DT2660" s="21"/>
      <c r="DU2660" s="21"/>
      <c r="DV2660" s="21"/>
      <c r="DW2660" s="21"/>
      <c r="DX2660" s="21"/>
      <c r="DY2660" s="21"/>
      <c r="DZ2660" s="21"/>
      <c r="EA2660" s="21"/>
      <c r="EB2660" s="21"/>
      <c r="EC2660" s="21"/>
      <c r="ED2660" s="21"/>
      <c r="EE2660" s="21"/>
      <c r="EF2660" s="21"/>
      <c r="EG2660" s="21"/>
      <c r="EH2660" s="21"/>
      <c r="EI2660" s="21"/>
      <c r="EJ2660" s="21"/>
      <c r="EK2660" s="21"/>
      <c r="EL2660" s="21"/>
      <c r="EM2660" s="21"/>
      <c r="EN2660" s="21"/>
      <c r="EO2660" s="21"/>
      <c r="EP2660" s="21"/>
      <c r="EQ2660" s="21"/>
      <c r="ER2660" s="21"/>
      <c r="ES2660" s="21"/>
      <c r="ET2660" s="21"/>
      <c r="EU2660" s="21"/>
      <c r="EV2660" s="21"/>
      <c r="EW2660" s="21"/>
      <c r="EX2660" s="21"/>
      <c r="EY2660" s="21"/>
      <c r="EZ2660" s="21"/>
      <c r="FA2660" s="21"/>
      <c r="FB2660" s="21"/>
      <c r="FC2660" s="21"/>
      <c r="FD2660" s="21"/>
      <c r="FE2660" s="21"/>
      <c r="FF2660" s="21"/>
      <c r="FG2660" s="21"/>
      <c r="FH2660" s="21"/>
      <c r="FI2660" s="21"/>
      <c r="FJ2660" s="21"/>
      <c r="FK2660" s="21"/>
      <c r="FL2660" s="21"/>
      <c r="FM2660" s="21"/>
      <c r="FN2660" s="21"/>
      <c r="FO2660" s="21"/>
      <c r="FP2660" s="21"/>
      <c r="FQ2660" s="21"/>
      <c r="FR2660" s="21"/>
      <c r="FS2660" s="21"/>
      <c r="FT2660" s="21"/>
      <c r="FU2660" s="21"/>
      <c r="FV2660" s="21"/>
      <c r="FW2660" s="21"/>
      <c r="FX2660" s="21"/>
      <c r="FY2660" s="21"/>
      <c r="FZ2660" s="21"/>
      <c r="GA2660" s="21"/>
      <c r="GB2660" s="21"/>
      <c r="GC2660" s="21"/>
      <c r="GD2660" s="21"/>
      <c r="GE2660" s="21"/>
      <c r="GF2660" s="21"/>
      <c r="GG2660" s="21"/>
      <c r="GH2660" s="21"/>
      <c r="GI2660" s="21"/>
      <c r="GJ2660" s="21"/>
      <c r="GK2660" s="21"/>
      <c r="GL2660" s="21"/>
      <c r="GM2660" s="21"/>
      <c r="GN2660" s="21"/>
      <c r="GO2660" s="21"/>
      <c r="GP2660" s="21"/>
      <c r="GQ2660" s="21"/>
      <c r="GR2660" s="21"/>
      <c r="GS2660" s="21"/>
      <c r="GT2660" s="21"/>
      <c r="GU2660" s="21"/>
      <c r="GV2660" s="21"/>
      <c r="GW2660" s="21"/>
      <c r="GX2660" s="21"/>
      <c r="GY2660" s="21"/>
    </row>
    <row r="2661" spans="1:207" s="212" customFormat="1" ht="48.75" customHeight="1" x14ac:dyDescent="0.25">
      <c r="A2661" s="382" t="s">
        <v>2118</v>
      </c>
      <c r="B2661" s="382"/>
      <c r="C2661" s="217" t="s">
        <v>17</v>
      </c>
      <c r="D2661" s="61" t="s">
        <v>17</v>
      </c>
      <c r="E2661" s="217" t="s">
        <v>17</v>
      </c>
      <c r="F2661" s="217" t="s">
        <v>17</v>
      </c>
      <c r="G2661" s="217" t="s">
        <v>17</v>
      </c>
      <c r="H2661" s="27">
        <f>SUM(H2662:H2676)</f>
        <v>18482.5</v>
      </c>
      <c r="I2661" s="27">
        <f t="shared" ref="I2661:O2661" si="802">SUM(I2662:I2676)</f>
        <v>4320.3</v>
      </c>
      <c r="J2661" s="27">
        <f t="shared" si="802"/>
        <v>11641.199999999999</v>
      </c>
      <c r="K2661" s="27">
        <f t="shared" si="802"/>
        <v>59260134.610000007</v>
      </c>
      <c r="L2661" s="27">
        <f t="shared" si="802"/>
        <v>0</v>
      </c>
      <c r="M2661" s="27">
        <f t="shared" si="802"/>
        <v>0</v>
      </c>
      <c r="N2661" s="27">
        <f t="shared" si="802"/>
        <v>0</v>
      </c>
      <c r="O2661" s="27">
        <f t="shared" si="802"/>
        <v>59260134.610000007</v>
      </c>
      <c r="P2661" s="27">
        <f>K2661/H2661</f>
        <v>3206.2834903286898</v>
      </c>
      <c r="Q2661" s="27" t="s">
        <v>17</v>
      </c>
      <c r="R2661" s="78" t="s">
        <v>17</v>
      </c>
      <c r="S2661" s="170"/>
      <c r="T2661" s="171"/>
      <c r="U2661" s="171"/>
      <c r="V2661" s="42"/>
      <c r="W2661" s="42"/>
      <c r="X2661" s="42"/>
      <c r="Y2661" s="42"/>
      <c r="Z2661" s="42"/>
      <c r="AA2661" s="42"/>
      <c r="AB2661" s="42"/>
      <c r="AC2661" s="42"/>
      <c r="AD2661" s="42"/>
      <c r="AE2661" s="42"/>
      <c r="AF2661" s="42"/>
      <c r="AG2661" s="42"/>
      <c r="AH2661" s="42"/>
      <c r="AI2661" s="42"/>
      <c r="AJ2661" s="42"/>
      <c r="AK2661" s="42"/>
      <c r="AL2661" s="42"/>
      <c r="AM2661" s="42"/>
      <c r="AN2661" s="42"/>
      <c r="AO2661" s="42"/>
      <c r="AP2661" s="42"/>
      <c r="AQ2661" s="42"/>
      <c r="AR2661" s="42"/>
      <c r="AS2661" s="42"/>
      <c r="AT2661" s="42"/>
      <c r="AU2661" s="42"/>
      <c r="AV2661" s="42"/>
      <c r="AW2661" s="42"/>
      <c r="AX2661" s="42"/>
      <c r="AY2661" s="42"/>
      <c r="AZ2661" s="42"/>
      <c r="BA2661" s="42"/>
      <c r="BB2661" s="42"/>
      <c r="BC2661" s="42"/>
      <c r="BD2661" s="42"/>
      <c r="BE2661" s="42"/>
      <c r="BF2661" s="42"/>
      <c r="BG2661" s="42"/>
      <c r="BH2661" s="42"/>
      <c r="BI2661" s="42"/>
      <c r="BJ2661" s="42"/>
      <c r="BK2661" s="42"/>
      <c r="BL2661" s="42"/>
      <c r="BM2661" s="42"/>
      <c r="BN2661" s="42"/>
      <c r="BO2661" s="42"/>
      <c r="BP2661" s="42"/>
      <c r="BQ2661" s="42"/>
      <c r="BR2661" s="42"/>
      <c r="BS2661" s="42"/>
      <c r="BT2661" s="42"/>
      <c r="BU2661" s="42"/>
      <c r="BV2661" s="42"/>
      <c r="BW2661" s="42"/>
      <c r="BX2661" s="42"/>
      <c r="BY2661" s="42"/>
      <c r="BZ2661" s="42"/>
      <c r="CA2661" s="42"/>
      <c r="CB2661" s="42"/>
      <c r="CC2661" s="42"/>
      <c r="CD2661" s="42"/>
      <c r="CE2661" s="42"/>
      <c r="CF2661" s="42"/>
      <c r="CG2661" s="42"/>
      <c r="CH2661" s="42"/>
      <c r="CI2661" s="42"/>
      <c r="CJ2661" s="42"/>
      <c r="CK2661" s="42"/>
      <c r="CL2661" s="42"/>
      <c r="CM2661" s="42"/>
      <c r="CN2661" s="42"/>
      <c r="CO2661" s="42"/>
      <c r="CP2661" s="42"/>
      <c r="CQ2661" s="42"/>
      <c r="CR2661" s="42"/>
      <c r="CS2661" s="42"/>
      <c r="CT2661" s="42"/>
      <c r="CU2661" s="42"/>
      <c r="CV2661" s="42"/>
      <c r="CW2661" s="42"/>
      <c r="CX2661" s="42"/>
      <c r="CY2661" s="42"/>
      <c r="CZ2661" s="42"/>
      <c r="DA2661" s="42"/>
      <c r="DB2661" s="42"/>
      <c r="DC2661" s="42"/>
      <c r="DD2661" s="42"/>
      <c r="DE2661" s="42"/>
      <c r="DF2661" s="42"/>
      <c r="DG2661" s="42"/>
      <c r="DH2661" s="42"/>
      <c r="DI2661" s="42"/>
      <c r="DJ2661" s="42"/>
      <c r="DK2661" s="42"/>
      <c r="DL2661" s="42"/>
      <c r="DM2661" s="42"/>
      <c r="DN2661" s="42"/>
      <c r="DO2661" s="42"/>
      <c r="DP2661" s="42"/>
      <c r="DQ2661" s="42"/>
      <c r="DR2661" s="42"/>
      <c r="DS2661" s="42"/>
      <c r="DT2661" s="42"/>
      <c r="DU2661" s="42"/>
      <c r="DV2661" s="42"/>
      <c r="DW2661" s="42"/>
      <c r="DX2661" s="42"/>
      <c r="DY2661" s="42"/>
      <c r="DZ2661" s="42"/>
      <c r="EA2661" s="42"/>
      <c r="EB2661" s="42"/>
      <c r="EC2661" s="42"/>
      <c r="ED2661" s="42"/>
      <c r="EE2661" s="42"/>
      <c r="EF2661" s="42"/>
      <c r="EG2661" s="42"/>
      <c r="EH2661" s="42"/>
      <c r="EI2661" s="42"/>
      <c r="EJ2661" s="42"/>
      <c r="EK2661" s="42"/>
      <c r="EL2661" s="42"/>
      <c r="EM2661" s="42"/>
      <c r="EN2661" s="42"/>
      <c r="EO2661" s="42"/>
      <c r="EP2661" s="42"/>
      <c r="EQ2661" s="42"/>
      <c r="ER2661" s="42"/>
      <c r="ES2661" s="42"/>
      <c r="ET2661" s="42"/>
      <c r="EU2661" s="42"/>
      <c r="EV2661" s="42"/>
      <c r="EW2661" s="42"/>
      <c r="EX2661" s="42"/>
      <c r="EY2661" s="42"/>
      <c r="EZ2661" s="42"/>
      <c r="FA2661" s="42"/>
      <c r="FB2661" s="42"/>
      <c r="FC2661" s="42"/>
      <c r="FD2661" s="42"/>
      <c r="FE2661" s="42"/>
      <c r="FF2661" s="42"/>
      <c r="FG2661" s="42"/>
      <c r="FH2661" s="42"/>
      <c r="FI2661" s="42"/>
      <c r="FJ2661" s="42"/>
      <c r="FK2661" s="42"/>
      <c r="FL2661" s="42"/>
      <c r="FM2661" s="42"/>
      <c r="FN2661" s="42"/>
      <c r="FO2661" s="42"/>
      <c r="FP2661" s="42"/>
      <c r="FQ2661" s="42"/>
      <c r="FR2661" s="42"/>
      <c r="FS2661" s="42"/>
      <c r="FT2661" s="42"/>
      <c r="FU2661" s="42"/>
      <c r="FV2661" s="42"/>
      <c r="FW2661" s="42"/>
      <c r="FX2661" s="42"/>
      <c r="FY2661" s="42"/>
      <c r="FZ2661" s="42"/>
      <c r="GA2661" s="42"/>
      <c r="GB2661" s="42"/>
      <c r="GC2661" s="42"/>
      <c r="GD2661" s="42"/>
      <c r="GE2661" s="42"/>
      <c r="GF2661" s="42"/>
      <c r="GG2661" s="42"/>
      <c r="GH2661" s="42"/>
      <c r="GI2661" s="42"/>
      <c r="GJ2661" s="42"/>
      <c r="GK2661" s="42"/>
      <c r="GL2661" s="42"/>
      <c r="GM2661" s="42"/>
      <c r="GN2661" s="42"/>
      <c r="GO2661" s="42"/>
      <c r="GP2661" s="42"/>
      <c r="GQ2661" s="42"/>
      <c r="GR2661" s="42"/>
      <c r="GS2661" s="42"/>
      <c r="GT2661" s="42"/>
      <c r="GU2661" s="42"/>
      <c r="GV2661" s="42"/>
      <c r="GW2661" s="42"/>
      <c r="GX2661" s="42"/>
      <c r="GY2661" s="42"/>
    </row>
    <row r="2662" spans="1:207" s="21" customFormat="1" ht="27" customHeight="1" x14ac:dyDescent="0.25">
      <c r="A2662" s="212">
        <f>IF(B2662&lt;&gt;"",MAX(A$1:A2661)+1,"")</f>
        <v>2394</v>
      </c>
      <c r="B2662" s="223" t="s">
        <v>1746</v>
      </c>
      <c r="C2662" s="212">
        <v>1969</v>
      </c>
      <c r="D2662" s="212" t="s">
        <v>1844</v>
      </c>
      <c r="E2662" s="210" t="s">
        <v>16</v>
      </c>
      <c r="F2662" s="210">
        <v>2</v>
      </c>
      <c r="G2662" s="210">
        <v>2</v>
      </c>
      <c r="H2662" s="211">
        <v>972.6</v>
      </c>
      <c r="I2662" s="211">
        <v>0</v>
      </c>
      <c r="J2662" s="211">
        <v>733.9</v>
      </c>
      <c r="K2662" s="211">
        <f t="shared" ref="K2662" si="803">SUM(L2662:O2662)</f>
        <v>75951.78</v>
      </c>
      <c r="L2662" s="211">
        <v>0</v>
      </c>
      <c r="M2662" s="211">
        <v>0</v>
      </c>
      <c r="N2662" s="211">
        <v>0</v>
      </c>
      <c r="O2662" s="211">
        <f>IFERROR(
  IF(LOOKUP(2,1/($R$16:$R2662&lt;&gt;""),$R$16:$R2662)="12.2026",
    VLOOKUP(LOOKUP(2,1/($B$16:$B2662&lt;&gt;""),$B$16:$B2662), [1]Лист1!$C$12:$D$1205, 2, 0),
  IF(LOOKUP(2,1/($R$16:$R2662&lt;&gt;""),$R$16:$R2662)="12.2027",
    VLOOKUP(LOOKUP(2,1/($B$16:$B2662&lt;&gt;""),$B$16:$B2662), [1]Лист1!$C$1209:$D$2016, 2, 0),
  IF(LOOKUP(2,1/($R$16:$R2662&lt;&gt;""),$R$16:$R2662)="12.2028",
    VLOOKUP(LOOKUP(2,1/($B$16:$B2662&lt;&gt;""),$B$16:$B2662), [1]Лист1!$C$2020:$D$2907, 2, 0),
  ""))), "")</f>
        <v>75951.78</v>
      </c>
      <c r="P2662" s="211">
        <f t="shared" ref="P2662:P2663" si="804">K2662/H2662</f>
        <v>78.091486736582354</v>
      </c>
      <c r="Q2662" s="211">
        <v>9673</v>
      </c>
      <c r="R2662" s="218" t="s">
        <v>564</v>
      </c>
      <c r="S2662" s="51"/>
      <c r="T2662" s="20"/>
      <c r="U2662" s="20"/>
    </row>
    <row r="2663" spans="1:207" s="21" customFormat="1" ht="27" customHeight="1" x14ac:dyDescent="0.25">
      <c r="A2663" s="309">
        <f>IF(B2663&lt;&gt;"",MAX(A$1:A2662)+1,"")</f>
        <v>2395</v>
      </c>
      <c r="B2663" s="317" t="s">
        <v>2459</v>
      </c>
      <c r="C2663" s="309">
        <v>1985</v>
      </c>
      <c r="D2663" s="309" t="s">
        <v>1844</v>
      </c>
      <c r="E2663" s="309" t="s">
        <v>18</v>
      </c>
      <c r="F2663" s="342">
        <v>4</v>
      </c>
      <c r="G2663" s="342">
        <v>4</v>
      </c>
      <c r="H2663" s="311">
        <v>2419.6</v>
      </c>
      <c r="I2663" s="344">
        <v>0</v>
      </c>
      <c r="J2663" s="344">
        <v>428.1</v>
      </c>
      <c r="K2663" s="211">
        <f t="shared" ref="K2663" si="805">SUM(L2663:O2663)</f>
        <v>13206071.120000001</v>
      </c>
      <c r="L2663" s="211">
        <v>0</v>
      </c>
      <c r="M2663" s="211">
        <v>0</v>
      </c>
      <c r="N2663" s="211">
        <v>0</v>
      </c>
      <c r="O2663" s="211">
        <f>IFERROR(
  IF(LOOKUP(2,1/($R$16:$R2663&lt;&gt;""),$R$16:$R2663)="12.2026",
    VLOOKUP(LOOKUP(2,1/($B$16:$B2663&lt;&gt;""),$B$16:$B2663), [1]Лист1!$C$12:$D$1205, 2, 0),
  IF(LOOKUP(2,1/($R$16:$R2663&lt;&gt;""),$R$16:$R2663)="12.2027",
    VLOOKUP(LOOKUP(2,1/($B$16:$B2663&lt;&gt;""),$B$16:$B2663), [1]Лист1!$C$1209:$D$2016, 2, 0),
  IF(LOOKUP(2,1/($R$16:$R2663&lt;&gt;""),$R$16:$R2663)="12.2028",
    VLOOKUP(LOOKUP(2,1/($B$16:$B2663&lt;&gt;""),$B$16:$B2663), [1]Лист1!$C$2020:$D$2907, 2, 0),
  ""))), "")</f>
        <v>13206071.120000001</v>
      </c>
      <c r="P2663" s="211">
        <f t="shared" si="804"/>
        <v>5457.9563233592335</v>
      </c>
      <c r="Q2663" s="237">
        <v>9673</v>
      </c>
      <c r="R2663" s="218" t="s">
        <v>565</v>
      </c>
      <c r="S2663" s="51"/>
      <c r="T2663" s="20"/>
      <c r="U2663" s="20"/>
    </row>
    <row r="2664" spans="1:207" s="21" customFormat="1" ht="27" customHeight="1" x14ac:dyDescent="0.25">
      <c r="A2664" s="310"/>
      <c r="B2664" s="318"/>
      <c r="C2664" s="310"/>
      <c r="D2664" s="310"/>
      <c r="E2664" s="310"/>
      <c r="F2664" s="343"/>
      <c r="G2664" s="343"/>
      <c r="H2664" s="312"/>
      <c r="I2664" s="345"/>
      <c r="J2664" s="345"/>
      <c r="K2664" s="211">
        <f t="shared" ref="K2664:K2676" si="806">SUM(L2664:O2664)</f>
        <v>9511336.120000001</v>
      </c>
      <c r="L2664" s="211">
        <v>0</v>
      </c>
      <c r="M2664" s="211">
        <v>0</v>
      </c>
      <c r="N2664" s="211">
        <v>0</v>
      </c>
      <c r="O2664" s="211">
        <f>IFERROR(
  IF(LOOKUP(2,1/($R$16:$R2664&lt;&gt;""),$R$16:$R2664)="12.2026",
    VLOOKUP(LOOKUP(2,1/($B$16:$B2664&lt;&gt;""),$B$16:$B2664), [1]Лист1!$C$12:$D$1205, 2, 0),
  IF(LOOKUP(2,1/($R$16:$R2664&lt;&gt;""),$R$16:$R2664)="12.2027",
    VLOOKUP(LOOKUP(2,1/($B$16:$B2664&lt;&gt;""),$B$16:$B2664), [1]Лист1!$C$1209:$D$2016, 2, 0),
  IF(LOOKUP(2,1/($R$16:$R2664&lt;&gt;""),$R$16:$R2664)="12.2028",
    VLOOKUP(LOOKUP(2,1/($B$16:$B2664&lt;&gt;""),$B$16:$B2664), [1]Лист1!$C$2020:$D$2907, 2, 0),
  ""))), "")</f>
        <v>9511336.120000001</v>
      </c>
      <c r="P2664" s="211">
        <f>K2664/H2663</f>
        <v>3930.9539262688054</v>
      </c>
      <c r="Q2664" s="237">
        <v>9673</v>
      </c>
      <c r="R2664" s="218" t="s">
        <v>564</v>
      </c>
      <c r="S2664" s="51"/>
      <c r="T2664" s="20"/>
      <c r="U2664" s="20"/>
    </row>
    <row r="2665" spans="1:207" s="21" customFormat="1" ht="25.5" customHeight="1" x14ac:dyDescent="0.25">
      <c r="A2665" s="212">
        <f>IF(B2665&lt;&gt;"",MAX(A$1:A2664)+1,"")</f>
        <v>2396</v>
      </c>
      <c r="B2665" s="223" t="s">
        <v>1745</v>
      </c>
      <c r="C2665" s="212">
        <v>1988</v>
      </c>
      <c r="D2665" s="212" t="s">
        <v>1844</v>
      </c>
      <c r="E2665" s="210" t="s">
        <v>18</v>
      </c>
      <c r="F2665" s="210">
        <v>4</v>
      </c>
      <c r="G2665" s="210">
        <v>4</v>
      </c>
      <c r="H2665" s="211">
        <v>2907.9</v>
      </c>
      <c r="I2665" s="211">
        <v>684.6</v>
      </c>
      <c r="J2665" s="211">
        <v>2223.3000000000002</v>
      </c>
      <c r="K2665" s="211">
        <f t="shared" si="806"/>
        <v>19057.490000000002</v>
      </c>
      <c r="L2665" s="211">
        <v>0</v>
      </c>
      <c r="M2665" s="211">
        <v>0</v>
      </c>
      <c r="N2665" s="211">
        <v>0</v>
      </c>
      <c r="O2665" s="211">
        <f>IFERROR(
  IF(LOOKUP(2,1/($R$16:$R2665&lt;&gt;""),$R$16:$R2665)="12.2026",
    VLOOKUP(LOOKUP(2,1/($B$16:$B2665&lt;&gt;""),$B$16:$B2665), [1]Лист1!$C$12:$D$1205, 2, 0),
  IF(LOOKUP(2,1/($R$16:$R2665&lt;&gt;""),$R$16:$R2665)="12.2027",
    VLOOKUP(LOOKUP(2,1/($B$16:$B2665&lt;&gt;""),$B$16:$B2665), [1]Лист1!$C$1209:$D$2016, 2, 0),
  IF(LOOKUP(2,1/($R$16:$R2665&lt;&gt;""),$R$16:$R2665)="12.2028",
    VLOOKUP(LOOKUP(2,1/($B$16:$B2665&lt;&gt;""),$B$16:$B2665), [1]Лист1!$C$2020:$D$2907, 2, 0),
  ""))), "")</f>
        <v>19057.490000000002</v>
      </c>
      <c r="P2665" s="211">
        <f t="shared" ref="P2665:P2676" si="807">K2665/H2665</f>
        <v>6.5536951064341968</v>
      </c>
      <c r="Q2665" s="211">
        <v>9673</v>
      </c>
      <c r="R2665" s="218" t="s">
        <v>565</v>
      </c>
      <c r="S2665" s="51"/>
      <c r="T2665" s="20"/>
      <c r="U2665" s="20"/>
    </row>
    <row r="2666" spans="1:207" s="21" customFormat="1" ht="25.5" customHeight="1" x14ac:dyDescent="0.25">
      <c r="A2666" s="212">
        <f>IF(B2666&lt;&gt;"",MAX(A$1:A2665)+1,"")</f>
        <v>2397</v>
      </c>
      <c r="B2666" s="223" t="s">
        <v>2460</v>
      </c>
      <c r="C2666" s="212">
        <v>1985</v>
      </c>
      <c r="D2666" s="212" t="s">
        <v>1844</v>
      </c>
      <c r="E2666" s="210" t="s">
        <v>18</v>
      </c>
      <c r="F2666" s="210">
        <v>4</v>
      </c>
      <c r="G2666" s="210">
        <v>4</v>
      </c>
      <c r="H2666" s="211">
        <v>2491.1999999999998</v>
      </c>
      <c r="I2666" s="211">
        <v>0</v>
      </c>
      <c r="J2666" s="211">
        <v>2201</v>
      </c>
      <c r="K2666" s="211">
        <f t="shared" si="806"/>
        <v>3328560</v>
      </c>
      <c r="L2666" s="211">
        <v>0</v>
      </c>
      <c r="M2666" s="211">
        <v>0</v>
      </c>
      <c r="N2666" s="211">
        <v>0</v>
      </c>
      <c r="O2666" s="211">
        <f>IFERROR(
  IF(LOOKUP(2,1/($R$16:$R2666&lt;&gt;""),$R$16:$R2666)="12.2026",
    VLOOKUP(LOOKUP(2,1/($B$16:$B2666&lt;&gt;""),$B$16:$B2666), [1]Лист1!$C$12:$D$1205, 2, 0),
  IF(LOOKUP(2,1/($R$16:$R2666&lt;&gt;""),$R$16:$R2666)="12.2027",
    VLOOKUP(LOOKUP(2,1/($B$16:$B2666&lt;&gt;""),$B$16:$B2666), [1]Лист1!$C$1209:$D$2016, 2, 0),
  IF(LOOKUP(2,1/($R$16:$R2666&lt;&gt;""),$R$16:$R2666)="12.2028",
    VLOOKUP(LOOKUP(2,1/($B$16:$B2666&lt;&gt;""),$B$16:$B2666), [1]Лист1!$C$2020:$D$2907, 2, 0),
  ""))), "")</f>
        <v>3328560</v>
      </c>
      <c r="P2666" s="211">
        <f t="shared" si="807"/>
        <v>1336.127167630058</v>
      </c>
      <c r="Q2666" s="237">
        <v>9673</v>
      </c>
      <c r="R2666" s="218" t="s">
        <v>565</v>
      </c>
      <c r="S2666" s="51"/>
      <c r="T2666" s="20"/>
      <c r="U2666" s="20"/>
    </row>
    <row r="2667" spans="1:207" s="21" customFormat="1" ht="30" customHeight="1" x14ac:dyDescent="0.25">
      <c r="A2667" s="212">
        <f>IF(B2667&lt;&gt;"",MAX(A$1:A2666)+1,"")</f>
        <v>2398</v>
      </c>
      <c r="B2667" s="223" t="s">
        <v>1747</v>
      </c>
      <c r="C2667" s="212">
        <v>1969</v>
      </c>
      <c r="D2667" s="212" t="s">
        <v>1844</v>
      </c>
      <c r="E2667" s="210" t="s">
        <v>16</v>
      </c>
      <c r="F2667" s="210">
        <v>2</v>
      </c>
      <c r="G2667" s="210">
        <v>2</v>
      </c>
      <c r="H2667" s="211">
        <v>812.7</v>
      </c>
      <c r="I2667" s="211">
        <v>84.9</v>
      </c>
      <c r="J2667" s="211">
        <v>727.8</v>
      </c>
      <c r="K2667" s="211">
        <f t="shared" si="806"/>
        <v>65108.44</v>
      </c>
      <c r="L2667" s="211">
        <v>0</v>
      </c>
      <c r="M2667" s="211">
        <v>0</v>
      </c>
      <c r="N2667" s="211">
        <v>0</v>
      </c>
      <c r="O2667" s="211">
        <f>IFERROR(
  IF(LOOKUP(2,1/($R$16:$R2667&lt;&gt;""),$R$16:$R2667)="12.2026",
    VLOOKUP(LOOKUP(2,1/($B$16:$B2667&lt;&gt;""),$B$16:$B2667), [1]Лист1!$C$12:$D$1205, 2, 0),
  IF(LOOKUP(2,1/($R$16:$R2667&lt;&gt;""),$R$16:$R2667)="12.2027",
    VLOOKUP(LOOKUP(2,1/($B$16:$B2667&lt;&gt;""),$B$16:$B2667), [1]Лист1!$C$1209:$D$2016, 2, 0),
  IF(LOOKUP(2,1/($R$16:$R2667&lt;&gt;""),$R$16:$R2667)="12.2028",
    VLOOKUP(LOOKUP(2,1/($B$16:$B2667&lt;&gt;""),$B$16:$B2667), [1]Лист1!$C$2020:$D$2907, 2, 0),
  ""))), "")</f>
        <v>65108.44</v>
      </c>
      <c r="P2667" s="211">
        <f t="shared" si="807"/>
        <v>80.11374430909315</v>
      </c>
      <c r="Q2667" s="211">
        <v>9673</v>
      </c>
      <c r="R2667" s="218" t="s">
        <v>564</v>
      </c>
      <c r="S2667" s="19"/>
      <c r="T2667" s="20"/>
      <c r="U2667" s="20"/>
    </row>
    <row r="2668" spans="1:207" s="21" customFormat="1" ht="30" customHeight="1" x14ac:dyDescent="0.25">
      <c r="A2668" s="212">
        <f>IF(B2668&lt;&gt;"",MAX(A$1:A2667)+1,"")</f>
        <v>2399</v>
      </c>
      <c r="B2668" s="223" t="s">
        <v>1748</v>
      </c>
      <c r="C2668" s="212">
        <v>1974</v>
      </c>
      <c r="D2668" s="212">
        <v>2019</v>
      </c>
      <c r="E2668" s="210" t="s">
        <v>16</v>
      </c>
      <c r="F2668" s="210">
        <v>2</v>
      </c>
      <c r="G2668" s="210">
        <v>2</v>
      </c>
      <c r="H2668" s="211">
        <v>1545</v>
      </c>
      <c r="I2668" s="211">
        <v>813.1</v>
      </c>
      <c r="J2668" s="211">
        <v>731.9</v>
      </c>
      <c r="K2668" s="211">
        <f t="shared" si="806"/>
        <v>5623013</v>
      </c>
      <c r="L2668" s="211">
        <v>0</v>
      </c>
      <c r="M2668" s="211">
        <v>0</v>
      </c>
      <c r="N2668" s="211">
        <v>0</v>
      </c>
      <c r="O2668" s="211">
        <f>IFERROR(
  IF(LOOKUP(2,1/($R$16:$R2668&lt;&gt;""),$R$16:$R2668)="12.2026",
    VLOOKUP(LOOKUP(2,1/($B$16:$B2668&lt;&gt;""),$B$16:$B2668), [1]Лист1!$C$12:$D$1205, 2, 0),
  IF(LOOKUP(2,1/($R$16:$R2668&lt;&gt;""),$R$16:$R2668)="12.2027",
    VLOOKUP(LOOKUP(2,1/($B$16:$B2668&lt;&gt;""),$B$16:$B2668), [1]Лист1!$C$1209:$D$2016, 2, 0),
  IF(LOOKUP(2,1/($R$16:$R2668&lt;&gt;""),$R$16:$R2668)="12.2028",
    VLOOKUP(LOOKUP(2,1/($B$16:$B2668&lt;&gt;""),$B$16:$B2668), [1]Лист1!$C$2020:$D$2907, 2, 0),
  ""))), "")</f>
        <v>5623013</v>
      </c>
      <c r="P2668" s="211">
        <f t="shared" si="807"/>
        <v>3639.4906148867312</v>
      </c>
      <c r="Q2668" s="211">
        <v>9673</v>
      </c>
      <c r="R2668" s="218" t="s">
        <v>563</v>
      </c>
      <c r="S2668" s="19"/>
      <c r="T2668" s="20"/>
      <c r="U2668" s="20"/>
    </row>
    <row r="2669" spans="1:207" s="21" customFormat="1" ht="30" customHeight="1" x14ac:dyDescent="0.25">
      <c r="A2669" s="212">
        <f>IF(B2669&lt;&gt;"",MAX(A$1:A2668)+1,"")</f>
        <v>2400</v>
      </c>
      <c r="B2669" s="223" t="s">
        <v>1749</v>
      </c>
      <c r="C2669" s="212">
        <v>1974</v>
      </c>
      <c r="D2669" s="212">
        <v>2019</v>
      </c>
      <c r="E2669" s="210" t="s">
        <v>16</v>
      </c>
      <c r="F2669" s="210">
        <v>2</v>
      </c>
      <c r="G2669" s="210">
        <v>2</v>
      </c>
      <c r="H2669" s="211">
        <v>1545</v>
      </c>
      <c r="I2669" s="211">
        <v>815.6</v>
      </c>
      <c r="J2669" s="211">
        <v>729.4</v>
      </c>
      <c r="K2669" s="211">
        <f t="shared" si="806"/>
        <v>5623013</v>
      </c>
      <c r="L2669" s="211">
        <v>0</v>
      </c>
      <c r="M2669" s="211">
        <v>0</v>
      </c>
      <c r="N2669" s="211">
        <v>0</v>
      </c>
      <c r="O2669" s="211">
        <f>IFERROR(
  IF(LOOKUP(2,1/($R$16:$R2669&lt;&gt;""),$R$16:$R2669)="12.2026",
    VLOOKUP(LOOKUP(2,1/($B$16:$B2669&lt;&gt;""),$B$16:$B2669), [1]Лист1!$C$12:$D$1205, 2, 0),
  IF(LOOKUP(2,1/($R$16:$R2669&lt;&gt;""),$R$16:$R2669)="12.2027",
    VLOOKUP(LOOKUP(2,1/($B$16:$B2669&lt;&gt;""),$B$16:$B2669), [1]Лист1!$C$1209:$D$2016, 2, 0),
  IF(LOOKUP(2,1/($R$16:$R2669&lt;&gt;""),$R$16:$R2669)="12.2028",
    VLOOKUP(LOOKUP(2,1/($B$16:$B2669&lt;&gt;""),$B$16:$B2669), [1]Лист1!$C$2020:$D$2907, 2, 0),
  ""))), "")</f>
        <v>5623013</v>
      </c>
      <c r="P2669" s="211">
        <f t="shared" si="807"/>
        <v>3639.4906148867312</v>
      </c>
      <c r="Q2669" s="211">
        <v>9673</v>
      </c>
      <c r="R2669" s="218" t="s">
        <v>563</v>
      </c>
      <c r="S2669" s="19"/>
      <c r="T2669" s="20"/>
      <c r="U2669" s="20"/>
    </row>
    <row r="2670" spans="1:207" s="21" customFormat="1" ht="30" customHeight="1" x14ac:dyDescent="0.25">
      <c r="A2670" s="212">
        <f>IF(B2670&lt;&gt;"",MAX(A$1:A2669)+1,"")</f>
        <v>2401</v>
      </c>
      <c r="B2670" s="223" t="s">
        <v>1750</v>
      </c>
      <c r="C2670" s="212">
        <v>1974</v>
      </c>
      <c r="D2670" s="212">
        <v>2016</v>
      </c>
      <c r="E2670" s="212" t="s">
        <v>16</v>
      </c>
      <c r="F2670" s="210">
        <v>2</v>
      </c>
      <c r="G2670" s="210">
        <v>2</v>
      </c>
      <c r="H2670" s="211">
        <v>989.9</v>
      </c>
      <c r="I2670" s="211">
        <v>253</v>
      </c>
      <c r="J2670" s="211">
        <v>736.9</v>
      </c>
      <c r="K2670" s="211">
        <f t="shared" si="806"/>
        <v>4917753.7</v>
      </c>
      <c r="L2670" s="211">
        <v>0</v>
      </c>
      <c r="M2670" s="211">
        <v>0</v>
      </c>
      <c r="N2670" s="211">
        <v>0</v>
      </c>
      <c r="O2670" s="211">
        <f>IFERROR(
  IF(LOOKUP(2,1/($R$16:$R2670&lt;&gt;""),$R$16:$R2670)="12.2026",
    VLOOKUP(LOOKUP(2,1/($B$16:$B2670&lt;&gt;""),$B$16:$B2670), [1]Лист1!$C$12:$D$1205, 2, 0),
  IF(LOOKUP(2,1/($R$16:$R2670&lt;&gt;""),$R$16:$R2670)="12.2027",
    VLOOKUP(LOOKUP(2,1/($B$16:$B2670&lt;&gt;""),$B$16:$B2670), [1]Лист1!$C$1209:$D$2016, 2, 0),
  IF(LOOKUP(2,1/($R$16:$R2670&lt;&gt;""),$R$16:$R2670)="12.2028",
    VLOOKUP(LOOKUP(2,1/($B$16:$B2670&lt;&gt;""),$B$16:$B2670), [1]Лист1!$C$2020:$D$2907, 2, 0),
  ""))), "")</f>
        <v>4917753.7</v>
      </c>
      <c r="P2670" s="211">
        <f t="shared" si="807"/>
        <v>4967.9297908879689</v>
      </c>
      <c r="Q2670" s="211">
        <v>9673</v>
      </c>
      <c r="R2670" s="218" t="s">
        <v>563</v>
      </c>
      <c r="S2670" s="19"/>
      <c r="T2670" s="20"/>
      <c r="U2670" s="20"/>
    </row>
    <row r="2671" spans="1:207" s="21" customFormat="1" ht="30" customHeight="1" x14ac:dyDescent="0.25">
      <c r="A2671" s="212">
        <f>IF(B2671&lt;&gt;"",MAX(A$1:A2670)+1,"")</f>
        <v>2402</v>
      </c>
      <c r="B2671" s="223" t="s">
        <v>487</v>
      </c>
      <c r="C2671" s="212">
        <v>1993</v>
      </c>
      <c r="D2671" s="212">
        <v>2023</v>
      </c>
      <c r="E2671" s="210" t="s">
        <v>18</v>
      </c>
      <c r="F2671" s="210">
        <v>3</v>
      </c>
      <c r="G2671" s="210">
        <v>3</v>
      </c>
      <c r="H2671" s="211">
        <v>982.2</v>
      </c>
      <c r="I2671" s="211">
        <v>242.3</v>
      </c>
      <c r="J2671" s="211">
        <v>739.9</v>
      </c>
      <c r="K2671" s="211">
        <f t="shared" si="806"/>
        <v>1025324.6</v>
      </c>
      <c r="L2671" s="211">
        <v>0</v>
      </c>
      <c r="M2671" s="211">
        <v>0</v>
      </c>
      <c r="N2671" s="211">
        <v>0</v>
      </c>
      <c r="O2671" s="211">
        <f>IFERROR(
  IF(LOOKUP(2,1/($R$16:$R2671&lt;&gt;""),$R$16:$R2671)="12.2026",
    VLOOKUP(LOOKUP(2,1/($B$16:$B2671&lt;&gt;""),$B$16:$B2671), [1]Лист1!$C$12:$D$1205, 2, 0),
  IF(LOOKUP(2,1/($R$16:$R2671&lt;&gt;""),$R$16:$R2671)="12.2027",
    VLOOKUP(LOOKUP(2,1/($B$16:$B2671&lt;&gt;""),$B$16:$B2671), [1]Лист1!$C$1209:$D$2016, 2, 0),
  IF(LOOKUP(2,1/($R$16:$R2671&lt;&gt;""),$R$16:$R2671)="12.2028",
    VLOOKUP(LOOKUP(2,1/($B$16:$B2671&lt;&gt;""),$B$16:$B2671), [1]Лист1!$C$2020:$D$2907, 2, 0),
  ""))), "")</f>
        <v>1025324.6</v>
      </c>
      <c r="P2671" s="211">
        <f t="shared" si="807"/>
        <v>1043.9061290979432</v>
      </c>
      <c r="Q2671" s="211">
        <v>9673</v>
      </c>
      <c r="R2671" s="218" t="s">
        <v>563</v>
      </c>
      <c r="S2671" s="51"/>
      <c r="T2671" s="20"/>
      <c r="U2671" s="20"/>
    </row>
    <row r="2672" spans="1:207" s="21" customFormat="1" ht="30" customHeight="1" x14ac:dyDescent="0.25">
      <c r="A2672" s="212">
        <f>IF(B2672&lt;&gt;"",MAX(A$1:A2671)+1,"")</f>
        <v>2403</v>
      </c>
      <c r="B2672" s="223" t="s">
        <v>1744</v>
      </c>
      <c r="C2672" s="212">
        <v>1954</v>
      </c>
      <c r="D2672" s="212">
        <v>2022</v>
      </c>
      <c r="E2672" s="210" t="s">
        <v>16</v>
      </c>
      <c r="F2672" s="210">
        <v>2</v>
      </c>
      <c r="G2672" s="210">
        <v>2</v>
      </c>
      <c r="H2672" s="211">
        <v>563.1</v>
      </c>
      <c r="I2672" s="211">
        <v>372.8</v>
      </c>
      <c r="J2672" s="211">
        <v>190.3</v>
      </c>
      <c r="K2672" s="211">
        <f t="shared" si="806"/>
        <v>19463.27</v>
      </c>
      <c r="L2672" s="211">
        <v>0</v>
      </c>
      <c r="M2672" s="211">
        <v>0</v>
      </c>
      <c r="N2672" s="211">
        <v>0</v>
      </c>
      <c r="O2672" s="211">
        <f>IFERROR(
  IF(LOOKUP(2,1/($R$16:$R2672&lt;&gt;""),$R$16:$R2672)="12.2026",
    VLOOKUP(LOOKUP(2,1/($B$16:$B2672&lt;&gt;""),$B$16:$B2672), [1]Лист1!$C$12:$D$1205, 2, 0),
  IF(LOOKUP(2,1/($R$16:$R2672&lt;&gt;""),$R$16:$R2672)="12.2027",
    VLOOKUP(LOOKUP(2,1/($B$16:$B2672&lt;&gt;""),$B$16:$B2672), [1]Лист1!$C$1209:$D$2016, 2, 0),
  IF(LOOKUP(2,1/($R$16:$R2672&lt;&gt;""),$R$16:$R2672)="12.2028",
    VLOOKUP(LOOKUP(2,1/($B$16:$B2672&lt;&gt;""),$B$16:$B2672), [1]Лист1!$C$2020:$D$2907, 2, 0),
  ""))), "")</f>
        <v>19463.27</v>
      </c>
      <c r="P2672" s="211">
        <f t="shared" si="807"/>
        <v>34.564500088794176</v>
      </c>
      <c r="Q2672" s="211">
        <v>9673</v>
      </c>
      <c r="R2672" s="218" t="s">
        <v>565</v>
      </c>
      <c r="S2672" s="51"/>
      <c r="T2672" s="20"/>
      <c r="U2672" s="20"/>
    </row>
    <row r="2673" spans="1:21" s="21" customFormat="1" ht="30" customHeight="1" x14ac:dyDescent="0.25">
      <c r="A2673" s="212">
        <f>IF(B2673&lt;&gt;"",MAX(A$1:A2672)+1,"")</f>
        <v>2404</v>
      </c>
      <c r="B2673" s="223" t="s">
        <v>1742</v>
      </c>
      <c r="C2673" s="212">
        <v>1954</v>
      </c>
      <c r="D2673" s="212">
        <v>2021</v>
      </c>
      <c r="E2673" s="210" t="s">
        <v>16</v>
      </c>
      <c r="F2673" s="210">
        <v>2</v>
      </c>
      <c r="G2673" s="210">
        <v>2</v>
      </c>
      <c r="H2673" s="211">
        <v>612</v>
      </c>
      <c r="I2673" s="211">
        <v>209.2</v>
      </c>
      <c r="J2673" s="211">
        <v>402.2</v>
      </c>
      <c r="K2673" s="211">
        <f t="shared" ref="K2673:K2674" si="808">SUM(L2673:O2673)</f>
        <v>17673.86</v>
      </c>
      <c r="L2673" s="211">
        <v>0</v>
      </c>
      <c r="M2673" s="211">
        <v>0</v>
      </c>
      <c r="N2673" s="211">
        <v>0</v>
      </c>
      <c r="O2673" s="211">
        <f>IFERROR(
  IF(LOOKUP(2,1/($R$16:$R2673&lt;&gt;""),$R$16:$R2673)="12.2026",
    VLOOKUP(LOOKUP(2,1/($B$16:$B2673&lt;&gt;""),$B$16:$B2673), [1]Лист1!$C$12:$D$1205, 2, 0),
  IF(LOOKUP(2,1/($R$16:$R2673&lt;&gt;""),$R$16:$R2673)="12.2027",
    VLOOKUP(LOOKUP(2,1/($B$16:$B2673&lt;&gt;""),$B$16:$B2673), [1]Лист1!$C$1209:$D$2016, 2, 0),
  IF(LOOKUP(2,1/($R$16:$R2673&lt;&gt;""),$R$16:$R2673)="12.2028",
    VLOOKUP(LOOKUP(2,1/($B$16:$B2673&lt;&gt;""),$B$16:$B2673), [1]Лист1!$C$2020:$D$2907, 2, 0),
  ""))), "")</f>
        <v>17673.86</v>
      </c>
      <c r="P2673" s="211">
        <f t="shared" ref="P2673:P2674" si="809">K2673/H2673</f>
        <v>28.878856209150328</v>
      </c>
      <c r="Q2673" s="211">
        <v>9673</v>
      </c>
      <c r="R2673" s="218" t="s">
        <v>565</v>
      </c>
      <c r="S2673" s="51"/>
      <c r="T2673" s="20"/>
      <c r="U2673" s="20"/>
    </row>
    <row r="2674" spans="1:21" s="21" customFormat="1" ht="30" customHeight="1" x14ac:dyDescent="0.25">
      <c r="A2674" s="212">
        <f>IF(B2674&lt;&gt;"",MAX(A$1:A2673)+1,"")</f>
        <v>2405</v>
      </c>
      <c r="B2674" s="223" t="s">
        <v>1743</v>
      </c>
      <c r="C2674" s="212">
        <v>1960</v>
      </c>
      <c r="D2674" s="212">
        <v>2017</v>
      </c>
      <c r="E2674" s="210" t="s">
        <v>16</v>
      </c>
      <c r="F2674" s="210">
        <v>2</v>
      </c>
      <c r="G2674" s="210">
        <v>2</v>
      </c>
      <c r="H2674" s="211">
        <v>1079.5999999999999</v>
      </c>
      <c r="I2674" s="211">
        <v>332</v>
      </c>
      <c r="J2674" s="211">
        <v>747.6</v>
      </c>
      <c r="K2674" s="211">
        <f t="shared" si="808"/>
        <v>33704.21</v>
      </c>
      <c r="L2674" s="211">
        <v>0</v>
      </c>
      <c r="M2674" s="211">
        <v>0</v>
      </c>
      <c r="N2674" s="211">
        <v>0</v>
      </c>
      <c r="O2674" s="211">
        <f>IFERROR(
  IF(LOOKUP(2,1/($R$16:$R2674&lt;&gt;""),$R$16:$R2674)="12.2026",
    VLOOKUP(LOOKUP(2,1/($B$16:$B2674&lt;&gt;""),$B$16:$B2674), [1]Лист1!$C$12:$D$1205, 2, 0),
  IF(LOOKUP(2,1/($R$16:$R2674&lt;&gt;""),$R$16:$R2674)="12.2027",
    VLOOKUP(LOOKUP(2,1/($B$16:$B2674&lt;&gt;""),$B$16:$B2674), [1]Лист1!$C$1209:$D$2016, 2, 0),
  IF(LOOKUP(2,1/($R$16:$R2674&lt;&gt;""),$R$16:$R2674)="12.2028",
    VLOOKUP(LOOKUP(2,1/($B$16:$B2674&lt;&gt;""),$B$16:$B2674), [1]Лист1!$C$2020:$D$2907, 2, 0),
  ""))), "")</f>
        <v>33704.21</v>
      </c>
      <c r="P2674" s="211">
        <f t="shared" si="809"/>
        <v>31.219164505372362</v>
      </c>
      <c r="Q2674" s="211">
        <v>9673</v>
      </c>
      <c r="R2674" s="218" t="s">
        <v>565</v>
      </c>
      <c r="S2674" s="51"/>
      <c r="T2674" s="20"/>
      <c r="U2674" s="20"/>
    </row>
    <row r="2675" spans="1:21" s="21" customFormat="1" ht="30" customHeight="1" x14ac:dyDescent="0.25">
      <c r="A2675" s="212">
        <f>IF(B2675&lt;&gt;"",MAX(A$1:A2674)+1,"")</f>
        <v>2406</v>
      </c>
      <c r="B2675" s="223" t="s">
        <v>488</v>
      </c>
      <c r="C2675" s="212">
        <v>1962</v>
      </c>
      <c r="D2675" s="212" t="s">
        <v>1844</v>
      </c>
      <c r="E2675" s="210" t="s">
        <v>16</v>
      </c>
      <c r="F2675" s="210">
        <v>2</v>
      </c>
      <c r="G2675" s="210">
        <v>2</v>
      </c>
      <c r="H2675" s="211">
        <v>779.9</v>
      </c>
      <c r="I2675" s="211">
        <v>256.39999999999998</v>
      </c>
      <c r="J2675" s="211">
        <v>523.5</v>
      </c>
      <c r="K2675" s="211">
        <f t="shared" si="806"/>
        <v>7757052.0499999998</v>
      </c>
      <c r="L2675" s="211">
        <v>0</v>
      </c>
      <c r="M2675" s="211">
        <v>0</v>
      </c>
      <c r="N2675" s="211">
        <v>0</v>
      </c>
      <c r="O2675" s="211">
        <f>IFERROR(
  IF(LOOKUP(2,1/($R$16:$R2675&lt;&gt;""),$R$16:$R2675)="12.2026",
    VLOOKUP(LOOKUP(2,1/($B$16:$B2675&lt;&gt;""),$B$16:$B2675), [1]Лист1!$C$12:$D$1205, 2, 0),
  IF(LOOKUP(2,1/($R$16:$R2675&lt;&gt;""),$R$16:$R2675)="12.2027",
    VLOOKUP(LOOKUP(2,1/($B$16:$B2675&lt;&gt;""),$B$16:$B2675), [1]Лист1!$C$1209:$D$2016, 2, 0),
  IF(LOOKUP(2,1/($R$16:$R2675&lt;&gt;""),$R$16:$R2675)="12.2028",
    VLOOKUP(LOOKUP(2,1/($B$16:$B2675&lt;&gt;""),$B$16:$B2675), [1]Лист1!$C$2020:$D$2907, 2, 0),
  ""))), "")</f>
        <v>7757052.0499999998</v>
      </c>
      <c r="P2675" s="211">
        <f t="shared" si="807"/>
        <v>9946.2136812411845</v>
      </c>
      <c r="Q2675" s="211">
        <v>9673</v>
      </c>
      <c r="R2675" s="218" t="s">
        <v>565</v>
      </c>
      <c r="S2675" s="19"/>
      <c r="T2675" s="20"/>
      <c r="U2675" s="20"/>
    </row>
    <row r="2676" spans="1:21" s="21" customFormat="1" ht="30" customHeight="1" x14ac:dyDescent="0.25">
      <c r="A2676" s="212">
        <f>IF(B2676&lt;&gt;"",MAX(A$1:A2675)+1,"")</f>
        <v>2407</v>
      </c>
      <c r="B2676" s="223" t="s">
        <v>489</v>
      </c>
      <c r="C2676" s="212">
        <v>1968</v>
      </c>
      <c r="D2676" s="212" t="s">
        <v>1844</v>
      </c>
      <c r="E2676" s="210" t="s">
        <v>16</v>
      </c>
      <c r="F2676" s="210">
        <v>2</v>
      </c>
      <c r="G2676" s="210">
        <v>2</v>
      </c>
      <c r="H2676" s="211">
        <v>781.8</v>
      </c>
      <c r="I2676" s="211">
        <v>256.39999999999998</v>
      </c>
      <c r="J2676" s="211">
        <v>525.4</v>
      </c>
      <c r="K2676" s="211">
        <f t="shared" si="806"/>
        <v>8037051.9699999997</v>
      </c>
      <c r="L2676" s="211">
        <v>0</v>
      </c>
      <c r="M2676" s="211">
        <v>0</v>
      </c>
      <c r="N2676" s="211">
        <v>0</v>
      </c>
      <c r="O2676" s="211">
        <f>IFERROR(
  IF(LOOKUP(2,1/($R$16:$R2676&lt;&gt;""),$R$16:$R2676)="12.2026",
    VLOOKUP(LOOKUP(2,1/($B$16:$B2676&lt;&gt;""),$B$16:$B2676), [1]Лист1!$C$12:$D$1205, 2, 0),
  IF(LOOKUP(2,1/($R$16:$R2676&lt;&gt;""),$R$16:$R2676)="12.2027",
    VLOOKUP(LOOKUP(2,1/($B$16:$B2676&lt;&gt;""),$B$16:$B2676), [1]Лист1!$C$1209:$D$2016, 2, 0),
  IF(LOOKUP(2,1/($R$16:$R2676&lt;&gt;""),$R$16:$R2676)="12.2028",
    VLOOKUP(LOOKUP(2,1/($B$16:$B2676&lt;&gt;""),$B$16:$B2676), [1]Лист1!$C$2020:$D$2907, 2, 0),
  ""))), "")</f>
        <v>8037051.9699999997</v>
      </c>
      <c r="P2676" s="211">
        <f t="shared" si="807"/>
        <v>10280.189268355078</v>
      </c>
      <c r="Q2676" s="211">
        <v>9673</v>
      </c>
      <c r="R2676" s="218" t="s">
        <v>565</v>
      </c>
      <c r="S2676" s="19"/>
      <c r="T2676" s="20"/>
      <c r="U2676" s="20"/>
    </row>
    <row r="2677" spans="1:21" s="20" customFormat="1" ht="30" customHeight="1" x14ac:dyDescent="0.25">
      <c r="A2677" s="182" t="s">
        <v>2119</v>
      </c>
      <c r="B2677" s="182"/>
      <c r="C2677" s="182"/>
      <c r="D2677" s="182"/>
      <c r="E2677" s="182"/>
      <c r="F2677" s="182"/>
      <c r="G2677" s="182"/>
      <c r="H2677" s="182"/>
      <c r="I2677" s="182"/>
      <c r="J2677" s="182"/>
      <c r="K2677" s="182"/>
      <c r="L2677" s="182"/>
      <c r="M2677" s="182"/>
      <c r="N2677" s="182"/>
      <c r="O2677" s="182"/>
      <c r="P2677" s="182"/>
      <c r="Q2677" s="182"/>
      <c r="R2677" s="182"/>
      <c r="S2677" s="19"/>
    </row>
    <row r="2678" spans="1:21" ht="48" customHeight="1" x14ac:dyDescent="0.25">
      <c r="A2678" s="382" t="s">
        <v>2120</v>
      </c>
      <c r="B2678" s="382"/>
      <c r="C2678" s="217" t="s">
        <v>17</v>
      </c>
      <c r="D2678" s="61" t="s">
        <v>17</v>
      </c>
      <c r="E2678" s="217" t="s">
        <v>17</v>
      </c>
      <c r="F2678" s="217" t="s">
        <v>17</v>
      </c>
      <c r="G2678" s="217" t="s">
        <v>17</v>
      </c>
      <c r="H2678" s="27">
        <f>SUM(H2679:H2693)</f>
        <v>20173.28</v>
      </c>
      <c r="I2678" s="27">
        <f t="shared" ref="I2678:O2678" si="810">SUM(I2679:I2693)</f>
        <v>0</v>
      </c>
      <c r="J2678" s="27">
        <f t="shared" si="810"/>
        <v>17404.72</v>
      </c>
      <c r="K2678" s="27">
        <f t="shared" si="810"/>
        <v>29745075.219999999</v>
      </c>
      <c r="L2678" s="27">
        <f t="shared" si="810"/>
        <v>0</v>
      </c>
      <c r="M2678" s="27">
        <f t="shared" si="810"/>
        <v>0</v>
      </c>
      <c r="N2678" s="27">
        <f t="shared" si="810"/>
        <v>0</v>
      </c>
      <c r="O2678" s="27">
        <f t="shared" si="810"/>
        <v>29745075.219999999</v>
      </c>
      <c r="P2678" s="27">
        <f>K2678/H2678</f>
        <v>1474.4788760181784</v>
      </c>
      <c r="Q2678" s="27" t="s">
        <v>17</v>
      </c>
      <c r="R2678" s="78" t="s">
        <v>17</v>
      </c>
      <c r="S2678" s="48"/>
    </row>
    <row r="2679" spans="1:21" s="21" customFormat="1" ht="30" customHeight="1" x14ac:dyDescent="0.25">
      <c r="A2679" s="212">
        <f>IF(B2679&lt;&gt;"",MAX(A$1:A2678)+1,"")</f>
        <v>2408</v>
      </c>
      <c r="B2679" s="223" t="s">
        <v>1751</v>
      </c>
      <c r="C2679" s="212">
        <v>1948</v>
      </c>
      <c r="D2679" s="212" t="s">
        <v>1844</v>
      </c>
      <c r="E2679" s="210" t="s">
        <v>418</v>
      </c>
      <c r="F2679" s="210">
        <v>2</v>
      </c>
      <c r="G2679" s="210">
        <v>1</v>
      </c>
      <c r="H2679" s="211">
        <v>434.9</v>
      </c>
      <c r="I2679" s="211">
        <v>0</v>
      </c>
      <c r="J2679" s="211">
        <v>434.9</v>
      </c>
      <c r="K2679" s="211">
        <f t="shared" ref="K2679" si="811">SUM(L2679:O2679)</f>
        <v>23909.71</v>
      </c>
      <c r="L2679" s="211">
        <v>0</v>
      </c>
      <c r="M2679" s="211">
        <v>0</v>
      </c>
      <c r="N2679" s="211">
        <v>0</v>
      </c>
      <c r="O2679" s="211">
        <f>IFERROR(
  IF(LOOKUP(2,1/($R$16:$R2679&lt;&gt;""),$R$16:$R2679)="12.2026",
    VLOOKUP(LOOKUP(2,1/($B$16:$B2679&lt;&gt;""),$B$16:$B2679), [1]Лист1!$C$12:$D$1205, 2, 0),
  IF(LOOKUP(2,1/($R$16:$R2679&lt;&gt;""),$R$16:$R2679)="12.2027",
    VLOOKUP(LOOKUP(2,1/($B$16:$B2679&lt;&gt;""),$B$16:$B2679), [1]Лист1!$C$1209:$D$2016, 2, 0),
  IF(LOOKUP(2,1/($R$16:$R2679&lt;&gt;""),$R$16:$R2679)="12.2028",
    VLOOKUP(LOOKUP(2,1/($B$16:$B2679&lt;&gt;""),$B$16:$B2679), [1]Лист1!$C$2020:$D$2907, 2, 0),
  ""))), "")</f>
        <v>23909.71</v>
      </c>
      <c r="P2679" s="211">
        <f t="shared" ref="P2679" si="812">K2679/H2679</f>
        <v>54.977489077948952</v>
      </c>
      <c r="Q2679" s="211">
        <v>9673</v>
      </c>
      <c r="R2679" s="218" t="s">
        <v>565</v>
      </c>
      <c r="S2679" s="38"/>
      <c r="T2679" s="20"/>
      <c r="U2679" s="20"/>
    </row>
    <row r="2680" spans="1:21" ht="25.5" customHeight="1" x14ac:dyDescent="0.25">
      <c r="A2680" s="212">
        <f>IF(B2680&lt;&gt;"",MAX(A$1:A2679)+1,"")</f>
        <v>2409</v>
      </c>
      <c r="B2680" s="223" t="s">
        <v>1753</v>
      </c>
      <c r="C2680" s="212">
        <v>1968</v>
      </c>
      <c r="D2680" s="212">
        <v>2016</v>
      </c>
      <c r="E2680" s="210" t="s">
        <v>16</v>
      </c>
      <c r="F2680" s="210">
        <v>2</v>
      </c>
      <c r="G2680" s="210">
        <v>2</v>
      </c>
      <c r="H2680" s="211">
        <v>544.4</v>
      </c>
      <c r="I2680" s="211">
        <v>0</v>
      </c>
      <c r="J2680" s="211">
        <v>498.2</v>
      </c>
      <c r="K2680" s="211">
        <f t="shared" ref="K2680:K2686" si="813">SUM(L2680:O2680)</f>
        <v>57802.46</v>
      </c>
      <c r="L2680" s="211">
        <v>0</v>
      </c>
      <c r="M2680" s="211">
        <v>0</v>
      </c>
      <c r="N2680" s="211">
        <v>0</v>
      </c>
      <c r="O2680" s="211">
        <f>IFERROR(
  IF(LOOKUP(2,1/($R$16:$R2680&lt;&gt;""),$R$16:$R2680)="12.2026",
    VLOOKUP(LOOKUP(2,1/($B$16:$B2680&lt;&gt;""),$B$16:$B2680), [1]Лист1!$C$12:$D$1205, 2, 0),
  IF(LOOKUP(2,1/($R$16:$R2680&lt;&gt;""),$R$16:$R2680)="12.2027",
    VLOOKUP(LOOKUP(2,1/($B$16:$B2680&lt;&gt;""),$B$16:$B2680), [1]Лист1!$C$1209:$D$2016, 2, 0),
  IF(LOOKUP(2,1/($R$16:$R2680&lt;&gt;""),$R$16:$R2680)="12.2028",
    VLOOKUP(LOOKUP(2,1/($B$16:$B2680&lt;&gt;""),$B$16:$B2680), [1]Лист1!$C$2020:$D$2907, 2, 0),
  ""))), "")</f>
        <v>57802.46</v>
      </c>
      <c r="P2680" s="211">
        <f t="shared" ref="P2680:P2687" si="814">K2680/H2680</f>
        <v>106.17645113886849</v>
      </c>
      <c r="Q2680" s="211">
        <v>9673</v>
      </c>
      <c r="R2680" s="218" t="s">
        <v>564</v>
      </c>
      <c r="S2680" s="87"/>
      <c r="T2680" s="87"/>
    </row>
    <row r="2681" spans="1:21" s="21" customFormat="1" ht="30" customHeight="1" x14ac:dyDescent="0.25">
      <c r="A2681" s="285">
        <f>IF(B2681&lt;&gt;"",MAX(A$1:A2680)+1,"")</f>
        <v>2410</v>
      </c>
      <c r="B2681" s="283" t="s">
        <v>1756</v>
      </c>
      <c r="C2681" s="285">
        <v>1968</v>
      </c>
      <c r="D2681" s="285">
        <v>2022</v>
      </c>
      <c r="E2681" s="287" t="s">
        <v>16</v>
      </c>
      <c r="F2681" s="287">
        <v>2</v>
      </c>
      <c r="G2681" s="287">
        <v>2</v>
      </c>
      <c r="H2681" s="282">
        <v>547.70000000000005</v>
      </c>
      <c r="I2681" s="282">
        <v>0</v>
      </c>
      <c r="J2681" s="282">
        <v>499</v>
      </c>
      <c r="K2681" s="282">
        <f t="shared" si="813"/>
        <v>2194404.8000000003</v>
      </c>
      <c r="L2681" s="282">
        <v>0</v>
      </c>
      <c r="M2681" s="282">
        <v>0</v>
      </c>
      <c r="N2681" s="282">
        <v>0</v>
      </c>
      <c r="O2681" s="282">
        <f>IFERROR(
  IF(LOOKUP(2,1/($R$16:$R2681&lt;&gt;""),$R$16:$R2681)="12.2026",
    VLOOKUP(LOOKUP(2,1/($B$16:$B2681&lt;&gt;""),$B$16:$B2681), [1]Лист1!$C$12:$D$1205, 2, 0),
  IF(LOOKUP(2,1/($R$16:$R2681&lt;&gt;""),$R$16:$R2681)="12.2027",
    VLOOKUP(LOOKUP(2,1/($B$16:$B2681&lt;&gt;""),$B$16:$B2681), [1]Лист1!$C$1209:$D$2016, 2, 0),
  IF(LOOKUP(2,1/($R$16:$R2681&lt;&gt;""),$R$16:$R2681)="12.2028",
    VLOOKUP(LOOKUP(2,1/($B$16:$B2681&lt;&gt;""),$B$16:$B2681), [1]Лист1!$C$2020:$D$2907, 2, 0),
  ""))), "")</f>
        <v>2194404.8000000003</v>
      </c>
      <c r="P2681" s="282">
        <f t="shared" si="814"/>
        <v>4006.5817053131277</v>
      </c>
      <c r="Q2681" s="282">
        <v>9673</v>
      </c>
      <c r="R2681" s="294" t="s">
        <v>563</v>
      </c>
      <c r="S2681" s="19"/>
      <c r="T2681" s="83"/>
      <c r="U2681" s="20"/>
    </row>
    <row r="2682" spans="1:21" s="21" customFormat="1" ht="30" customHeight="1" x14ac:dyDescent="0.25">
      <c r="A2682" s="212">
        <f>IF(B2682&lt;&gt;"",MAX(A$1:A2681)+1,"")</f>
        <v>2411</v>
      </c>
      <c r="B2682" s="223" t="s">
        <v>2633</v>
      </c>
      <c r="C2682" s="198">
        <v>1968</v>
      </c>
      <c r="D2682" s="198" t="s">
        <v>1844</v>
      </c>
      <c r="E2682" s="189" t="s">
        <v>16</v>
      </c>
      <c r="F2682" s="202">
        <v>2</v>
      </c>
      <c r="G2682" s="202">
        <v>2</v>
      </c>
      <c r="H2682" s="206">
        <v>422.4</v>
      </c>
      <c r="I2682" s="245">
        <v>0</v>
      </c>
      <c r="J2682" s="245">
        <v>375.2</v>
      </c>
      <c r="K2682" s="211">
        <f t="shared" si="813"/>
        <v>715123.19999999995</v>
      </c>
      <c r="L2682" s="211">
        <v>0</v>
      </c>
      <c r="M2682" s="211">
        <v>0</v>
      </c>
      <c r="N2682" s="211">
        <v>0</v>
      </c>
      <c r="O2682" s="211">
        <f>IFERROR(
  IF(LOOKUP(2,1/($R$16:$R2682&lt;&gt;""),$R$16:$R2682)="12.2026",
    VLOOKUP(LOOKUP(2,1/($B$16:$B2682&lt;&gt;""),$B$16:$B2682), [1]Лист1!$C$12:$D$1205, 2, 0),
  IF(LOOKUP(2,1/($R$16:$R2682&lt;&gt;""),$R$16:$R2682)="12.2027",
    VLOOKUP(LOOKUP(2,1/($B$16:$B2682&lt;&gt;""),$B$16:$B2682), [1]Лист1!$C$1209:$D$2016, 2, 0),
  IF(LOOKUP(2,1/($R$16:$R2682&lt;&gt;""),$R$16:$R2682)="12.2028",
    VLOOKUP(LOOKUP(2,1/($B$16:$B2682&lt;&gt;""),$B$16:$B2682), [1]Лист1!$C$2020:$D$2907, 2, 0),
  ""))), "")</f>
        <v>715123.19999999995</v>
      </c>
      <c r="P2682" s="211">
        <f t="shared" si="814"/>
        <v>1693</v>
      </c>
      <c r="Q2682" s="211">
        <v>9673</v>
      </c>
      <c r="R2682" s="218" t="s">
        <v>565</v>
      </c>
      <c r="S2682" s="19"/>
      <c r="T2682" s="83"/>
      <c r="U2682" s="20"/>
    </row>
    <row r="2683" spans="1:21" s="21" customFormat="1" ht="30" customHeight="1" x14ac:dyDescent="0.25">
      <c r="A2683" s="212">
        <f>IF(B2683&lt;&gt;"",MAX(A$1:A2682)+1,"")</f>
        <v>2412</v>
      </c>
      <c r="B2683" s="223" t="s">
        <v>2461</v>
      </c>
      <c r="C2683" s="212">
        <v>1995</v>
      </c>
      <c r="D2683" s="212" t="s">
        <v>1844</v>
      </c>
      <c r="E2683" s="210" t="s">
        <v>16</v>
      </c>
      <c r="F2683" s="238">
        <v>3</v>
      </c>
      <c r="G2683" s="238">
        <v>2</v>
      </c>
      <c r="H2683" s="25">
        <v>1171.3</v>
      </c>
      <c r="I2683" s="25">
        <v>0</v>
      </c>
      <c r="J2683" s="25">
        <v>1078.8</v>
      </c>
      <c r="K2683" s="211">
        <f t="shared" si="813"/>
        <v>2870013.6</v>
      </c>
      <c r="L2683" s="211">
        <v>0</v>
      </c>
      <c r="M2683" s="211">
        <v>0</v>
      </c>
      <c r="N2683" s="211">
        <v>0</v>
      </c>
      <c r="O2683" s="211">
        <f>IFERROR(
  IF(LOOKUP(2,1/($R$16:$R2683&lt;&gt;""),$R$16:$R2683)="12.2026",
    VLOOKUP(LOOKUP(2,1/($B$16:$B2683&lt;&gt;""),$B$16:$B2683), [1]Лист1!$C$12:$D$1205, 2, 0),
  IF(LOOKUP(2,1/($R$16:$R2683&lt;&gt;""),$R$16:$R2683)="12.2027",
    VLOOKUP(LOOKUP(2,1/($B$16:$B2683&lt;&gt;""),$B$16:$B2683), [1]Лист1!$C$1209:$D$2016, 2, 0),
  IF(LOOKUP(2,1/($R$16:$R2683&lt;&gt;""),$R$16:$R2683)="12.2028",
    VLOOKUP(LOOKUP(2,1/($B$16:$B2683&lt;&gt;""),$B$16:$B2683), [1]Лист1!$C$2020:$D$2907, 2, 0),
  ""))), "")</f>
        <v>2870013.6</v>
      </c>
      <c r="P2683" s="211">
        <f t="shared" si="814"/>
        <v>2450.2805429864256</v>
      </c>
      <c r="Q2683" s="237">
        <v>9673</v>
      </c>
      <c r="R2683" s="218" t="s">
        <v>565</v>
      </c>
      <c r="S2683" s="19"/>
      <c r="T2683" s="83"/>
      <c r="U2683" s="20"/>
    </row>
    <row r="2684" spans="1:21" s="21" customFormat="1" ht="30" customHeight="1" x14ac:dyDescent="0.25">
      <c r="A2684" s="212">
        <f>IF(B2684&lt;&gt;"",MAX(A$1:A2683)+1,"")</f>
        <v>2413</v>
      </c>
      <c r="B2684" s="223" t="s">
        <v>1752</v>
      </c>
      <c r="C2684" s="212">
        <v>1969</v>
      </c>
      <c r="D2684" s="212">
        <v>2018</v>
      </c>
      <c r="E2684" s="210" t="s">
        <v>16</v>
      </c>
      <c r="F2684" s="210">
        <v>2</v>
      </c>
      <c r="G2684" s="210">
        <v>1</v>
      </c>
      <c r="H2684" s="211">
        <v>812</v>
      </c>
      <c r="I2684" s="211">
        <v>0</v>
      </c>
      <c r="J2684" s="211">
        <v>623.70000000000005</v>
      </c>
      <c r="K2684" s="211">
        <f t="shared" si="813"/>
        <v>33924.160000000003</v>
      </c>
      <c r="L2684" s="211">
        <v>0</v>
      </c>
      <c r="M2684" s="211">
        <v>0</v>
      </c>
      <c r="N2684" s="211">
        <v>0</v>
      </c>
      <c r="O2684" s="211">
        <f>IFERROR(
  IF(LOOKUP(2,1/($R$16:$R2684&lt;&gt;""),$R$16:$R2684)="12.2026",
    VLOOKUP(LOOKUP(2,1/($B$16:$B2684&lt;&gt;""),$B$16:$B2684), [1]Лист1!$C$12:$D$1205, 2, 0),
  IF(LOOKUP(2,1/($R$16:$R2684&lt;&gt;""),$R$16:$R2684)="12.2027",
    VLOOKUP(LOOKUP(2,1/($B$16:$B2684&lt;&gt;""),$B$16:$B2684), [1]Лист1!$C$1209:$D$2016, 2, 0),
  IF(LOOKUP(2,1/($R$16:$R2684&lt;&gt;""),$R$16:$R2684)="12.2028",
    VLOOKUP(LOOKUP(2,1/($B$16:$B2684&lt;&gt;""),$B$16:$B2684), [1]Лист1!$C$2020:$D$2907, 2, 0),
  ""))), "")</f>
        <v>33924.160000000003</v>
      </c>
      <c r="P2684" s="211">
        <f t="shared" si="814"/>
        <v>41.778522167487687</v>
      </c>
      <c r="Q2684" s="211">
        <v>9673</v>
      </c>
      <c r="R2684" s="218" t="s">
        <v>565</v>
      </c>
      <c r="S2684" s="19"/>
      <c r="T2684" s="83"/>
      <c r="U2684" s="20"/>
    </row>
    <row r="2685" spans="1:21" ht="24.75" customHeight="1" x14ac:dyDescent="0.25">
      <c r="A2685" s="212">
        <f>IF(B2685&lt;&gt;"",MAX(A$1:A2684)+1,"")</f>
        <v>2414</v>
      </c>
      <c r="B2685" s="223" t="s">
        <v>1754</v>
      </c>
      <c r="C2685" s="212">
        <v>1972</v>
      </c>
      <c r="D2685" s="212">
        <v>2016</v>
      </c>
      <c r="E2685" s="210" t="s">
        <v>16</v>
      </c>
      <c r="F2685" s="210">
        <v>2</v>
      </c>
      <c r="G2685" s="210">
        <v>2</v>
      </c>
      <c r="H2685" s="211">
        <v>1000</v>
      </c>
      <c r="I2685" s="211">
        <v>0</v>
      </c>
      <c r="J2685" s="211">
        <v>735</v>
      </c>
      <c r="K2685" s="211">
        <f t="shared" si="813"/>
        <v>66739.490000000005</v>
      </c>
      <c r="L2685" s="211">
        <v>0</v>
      </c>
      <c r="M2685" s="211">
        <v>0</v>
      </c>
      <c r="N2685" s="211">
        <v>0</v>
      </c>
      <c r="O2685" s="211">
        <f>IFERROR(
  IF(LOOKUP(2,1/($R$16:$R2685&lt;&gt;""),$R$16:$R2685)="12.2026",
    VLOOKUP(LOOKUP(2,1/($B$16:$B2685&lt;&gt;""),$B$16:$B2685), [1]Лист1!$C$12:$D$1205, 2, 0),
  IF(LOOKUP(2,1/($R$16:$R2685&lt;&gt;""),$R$16:$R2685)="12.2027",
    VLOOKUP(LOOKUP(2,1/($B$16:$B2685&lt;&gt;""),$B$16:$B2685), [1]Лист1!$C$1209:$D$2016, 2, 0),
  IF(LOOKUP(2,1/($R$16:$R2685&lt;&gt;""),$R$16:$R2685)="12.2028",
    VLOOKUP(LOOKUP(2,1/($B$16:$B2685&lt;&gt;""),$B$16:$B2685), [1]Лист1!$C$2020:$D$2907, 2, 0),
  ""))), "")</f>
        <v>66739.490000000005</v>
      </c>
      <c r="P2685" s="211">
        <f t="shared" si="814"/>
        <v>66.739490000000004</v>
      </c>
      <c r="Q2685" s="211">
        <v>9673</v>
      </c>
      <c r="R2685" s="218" t="s">
        <v>564</v>
      </c>
      <c r="S2685" s="87"/>
      <c r="T2685" s="87"/>
    </row>
    <row r="2686" spans="1:21" s="21" customFormat="1" ht="24.75" customHeight="1" x14ac:dyDescent="0.25">
      <c r="A2686" s="212">
        <f>IF(B2686&lt;&gt;"",MAX(A$1:A2685)+1,"")</f>
        <v>2415</v>
      </c>
      <c r="B2686" s="223" t="s">
        <v>1755</v>
      </c>
      <c r="C2686" s="212">
        <v>1971</v>
      </c>
      <c r="D2686" s="212">
        <v>2016</v>
      </c>
      <c r="E2686" s="210" t="s">
        <v>16</v>
      </c>
      <c r="F2686" s="210">
        <v>2</v>
      </c>
      <c r="G2686" s="210">
        <v>2</v>
      </c>
      <c r="H2686" s="211">
        <v>709</v>
      </c>
      <c r="I2686" s="211">
        <v>0</v>
      </c>
      <c r="J2686" s="211">
        <v>710</v>
      </c>
      <c r="K2686" s="211">
        <f t="shared" si="813"/>
        <v>47318.3</v>
      </c>
      <c r="L2686" s="211">
        <v>0</v>
      </c>
      <c r="M2686" s="211">
        <v>0</v>
      </c>
      <c r="N2686" s="211">
        <v>0</v>
      </c>
      <c r="O2686" s="211">
        <f>IFERROR(
  IF(LOOKUP(2,1/($R$16:$R2686&lt;&gt;""),$R$16:$R2686)="12.2026",
    VLOOKUP(LOOKUP(2,1/($B$16:$B2686&lt;&gt;""),$B$16:$B2686), [1]Лист1!$C$12:$D$1205, 2, 0),
  IF(LOOKUP(2,1/($R$16:$R2686&lt;&gt;""),$R$16:$R2686)="12.2027",
    VLOOKUP(LOOKUP(2,1/($B$16:$B2686&lt;&gt;""),$B$16:$B2686), [1]Лист1!$C$1209:$D$2016, 2, 0),
  IF(LOOKUP(2,1/($R$16:$R2686&lt;&gt;""),$R$16:$R2686)="12.2028",
    VLOOKUP(LOOKUP(2,1/($B$16:$B2686&lt;&gt;""),$B$16:$B2686), [1]Лист1!$C$2020:$D$2907, 2, 0),
  ""))), "")</f>
        <v>47318.3</v>
      </c>
      <c r="P2686" s="211">
        <f t="shared" si="814"/>
        <v>66.739492242595205</v>
      </c>
      <c r="Q2686" s="211">
        <v>9673</v>
      </c>
      <c r="R2686" s="218" t="s">
        <v>564</v>
      </c>
      <c r="S2686" s="51"/>
      <c r="T2686" s="20"/>
      <c r="U2686" s="20"/>
    </row>
    <row r="2687" spans="1:21" s="21" customFormat="1" ht="24.75" customHeight="1" x14ac:dyDescent="0.25">
      <c r="A2687" s="309">
        <f>IF(B2687&lt;&gt;"",MAX(A$1:A2686)+1,"")</f>
        <v>2416</v>
      </c>
      <c r="B2687" s="317" t="s">
        <v>1930</v>
      </c>
      <c r="C2687" s="309">
        <v>1985</v>
      </c>
      <c r="D2687" s="309" t="s">
        <v>1844</v>
      </c>
      <c r="E2687" s="307" t="s">
        <v>16</v>
      </c>
      <c r="F2687" s="307">
        <v>2</v>
      </c>
      <c r="G2687" s="307">
        <v>2</v>
      </c>
      <c r="H2687" s="311">
        <v>1036.0999999999999</v>
      </c>
      <c r="I2687" s="311">
        <v>0</v>
      </c>
      <c r="J2687" s="311">
        <v>953.85</v>
      </c>
      <c r="K2687" s="211">
        <f t="shared" ref="K2687:K2688" si="815">SUM(L2687:O2687)</f>
        <v>1053597.47</v>
      </c>
      <c r="L2687" s="211">
        <v>0</v>
      </c>
      <c r="M2687" s="211">
        <v>0</v>
      </c>
      <c r="N2687" s="211">
        <v>0</v>
      </c>
      <c r="O2687" s="211">
        <f>IFERROR(
  IF(LOOKUP(2,1/($R$16:$R2687&lt;&gt;""),$R$16:$R2687)="12.2026",
    VLOOKUP(LOOKUP(2,1/($B$16:$B2687&lt;&gt;""),$B$16:$B2687), [1]Лист1!$C$12:$D$1205, 2, 0),
  IF(LOOKUP(2,1/($R$16:$R2687&lt;&gt;""),$R$16:$R2687)="12.2027",
    VLOOKUP(LOOKUP(2,1/($B$16:$B2687&lt;&gt;""),$B$16:$B2687), [1]Лист1!$C$1209:$D$2016, 2, 0),
  IF(LOOKUP(2,1/($R$16:$R2687&lt;&gt;""),$R$16:$R2687)="12.2028",
    VLOOKUP(LOOKUP(2,1/($B$16:$B2687&lt;&gt;""),$B$16:$B2687), [1]Лист1!$C$2020:$D$2907, 2, 0),
  ""))), "")</f>
        <v>1053597.47</v>
      </c>
      <c r="P2687" s="211">
        <f t="shared" si="814"/>
        <v>1016.8878197085224</v>
      </c>
      <c r="Q2687" s="211">
        <v>9673</v>
      </c>
      <c r="R2687" s="218" t="s">
        <v>565</v>
      </c>
      <c r="S2687" s="51"/>
      <c r="T2687" s="20"/>
      <c r="U2687" s="20"/>
    </row>
    <row r="2688" spans="1:21" s="21" customFormat="1" ht="30" customHeight="1" x14ac:dyDescent="0.25">
      <c r="A2688" s="310"/>
      <c r="B2688" s="318"/>
      <c r="C2688" s="310"/>
      <c r="D2688" s="310"/>
      <c r="E2688" s="308"/>
      <c r="F2688" s="308"/>
      <c r="G2688" s="308"/>
      <c r="H2688" s="312"/>
      <c r="I2688" s="312"/>
      <c r="J2688" s="312"/>
      <c r="K2688" s="211">
        <f t="shared" si="815"/>
        <v>3030800</v>
      </c>
      <c r="L2688" s="211">
        <v>0</v>
      </c>
      <c r="M2688" s="211">
        <v>0</v>
      </c>
      <c r="N2688" s="211">
        <v>0</v>
      </c>
      <c r="O2688" s="211">
        <f>IFERROR(
  IF(LOOKUP(2,1/($R$16:$R2688&lt;&gt;""),$R$16:$R2688)="12.2026",
    VLOOKUP(LOOKUP(2,1/($B$16:$B2688&lt;&gt;""),$B$16:$B2688), [1]Лист1!$C$12:$D$1205, 2, 0),
  IF(LOOKUP(2,1/($R$16:$R2688&lt;&gt;""),$R$16:$R2688)="12.2027",
    VLOOKUP(LOOKUP(2,1/($B$16:$B2688&lt;&gt;""),$B$16:$B2688), [1]Лист1!$C$1209:$D$2016, 2, 0),
  IF(LOOKUP(2,1/($R$16:$R2688&lt;&gt;""),$R$16:$R2688)="12.2028",
    VLOOKUP(LOOKUP(2,1/($B$16:$B2688&lt;&gt;""),$B$16:$B2688), [1]Лист1!$C$2020:$D$2907, 2, 0),
  ""))), "")</f>
        <v>3030800</v>
      </c>
      <c r="P2688" s="211">
        <f>K2688/H2687</f>
        <v>2925.200270244185</v>
      </c>
      <c r="Q2688" s="211">
        <v>9673</v>
      </c>
      <c r="R2688" s="218" t="s">
        <v>563</v>
      </c>
      <c r="S2688" s="19"/>
      <c r="T2688" s="83"/>
      <c r="U2688" s="20"/>
    </row>
    <row r="2689" spans="1:207" s="55" customFormat="1" ht="30" customHeight="1" x14ac:dyDescent="0.25">
      <c r="A2689" s="212">
        <f>IF(B2689&lt;&gt;"",MAX(A$1:A2688)+1,"")</f>
        <v>2417</v>
      </c>
      <c r="B2689" s="194" t="s">
        <v>2663</v>
      </c>
      <c r="C2689" s="199">
        <v>1982</v>
      </c>
      <c r="D2689" s="199" t="s">
        <v>1844</v>
      </c>
      <c r="E2689" s="190" t="s">
        <v>16</v>
      </c>
      <c r="F2689" s="190">
        <v>2</v>
      </c>
      <c r="G2689" s="190">
        <v>1</v>
      </c>
      <c r="H2689" s="192">
        <v>404.8</v>
      </c>
      <c r="I2689" s="192">
        <v>0</v>
      </c>
      <c r="J2689" s="192">
        <v>362</v>
      </c>
      <c r="K2689" s="211">
        <f t="shared" ref="K2689" si="816">SUM(L2689:O2689)</f>
        <v>1490400</v>
      </c>
      <c r="L2689" s="211">
        <v>0</v>
      </c>
      <c r="M2689" s="211">
        <v>0</v>
      </c>
      <c r="N2689" s="211">
        <v>0</v>
      </c>
      <c r="O2689" s="211">
        <f>IFERROR(
  IF(LOOKUP(2,1/($R$16:$R2689&lt;&gt;""),$R$16:$R2689)="12.2026",
    VLOOKUP(LOOKUP(2,1/($B$16:$B2689&lt;&gt;""),$B$16:$B2689), [1]Лист1!$C$12:$D$1205, 2, 0),
  IF(LOOKUP(2,1/($R$16:$R2689&lt;&gt;""),$R$16:$R2689)="12.2027",
    VLOOKUP(LOOKUP(2,1/($B$16:$B2689&lt;&gt;""),$B$16:$B2689), [1]Лист1!$C$1209:$D$2016, 2, 0),
  IF(LOOKUP(2,1/($R$16:$R2689&lt;&gt;""),$R$16:$R2689)="12.2028",
    VLOOKUP(LOOKUP(2,1/($B$16:$B2689&lt;&gt;""),$B$16:$B2689), [1]Лист1!$C$2020:$D$2907, 2, 0),
  ""))), "")</f>
        <v>1490400</v>
      </c>
      <c r="P2689" s="211">
        <f>K2689/H2689</f>
        <v>3681.8181818181815</v>
      </c>
      <c r="Q2689" s="211">
        <v>9673</v>
      </c>
      <c r="R2689" s="218" t="s">
        <v>564</v>
      </c>
      <c r="S2689" s="59"/>
      <c r="T2689" s="59"/>
      <c r="U2689" s="54"/>
    </row>
    <row r="2690" spans="1:207" ht="30" customHeight="1" x14ac:dyDescent="0.25">
      <c r="A2690" s="212">
        <f>IF(B2690&lt;&gt;"",MAX(A$1:A2689)+1,"")</f>
        <v>2418</v>
      </c>
      <c r="B2690" s="223" t="s">
        <v>1757</v>
      </c>
      <c r="C2690" s="212">
        <v>1968</v>
      </c>
      <c r="D2690" s="212" t="s">
        <v>1844</v>
      </c>
      <c r="E2690" s="212" t="s">
        <v>16</v>
      </c>
      <c r="F2690" s="210">
        <v>2</v>
      </c>
      <c r="G2690" s="210">
        <v>1</v>
      </c>
      <c r="H2690" s="211">
        <v>798.8</v>
      </c>
      <c r="I2690" s="211">
        <v>0</v>
      </c>
      <c r="J2690" s="211">
        <v>798.8</v>
      </c>
      <c r="K2690" s="211">
        <f>SUM(L2690:O2690)</f>
        <v>7630118</v>
      </c>
      <c r="L2690" s="211">
        <v>0</v>
      </c>
      <c r="M2690" s="211">
        <v>0</v>
      </c>
      <c r="N2690" s="211">
        <v>0</v>
      </c>
      <c r="O2690" s="211">
        <f>IFERROR(
  IF(LOOKUP(2,1/($R$16:$R2690&lt;&gt;""),$R$16:$R2690)="12.2026",
    VLOOKUP(LOOKUP(2,1/($B$16:$B2690&lt;&gt;""),$B$16:$B2690), [1]Лист1!$C$12:$D$1205, 2, 0),
  IF(LOOKUP(2,1/($R$16:$R2690&lt;&gt;""),$R$16:$R2690)="12.2027",
    VLOOKUP(LOOKUP(2,1/($B$16:$B2690&lt;&gt;""),$B$16:$B2690), [1]Лист1!$C$1209:$D$2016, 2, 0),
  IF(LOOKUP(2,1/($R$16:$R2690&lt;&gt;""),$R$16:$R2690)="12.2028",
    VLOOKUP(LOOKUP(2,1/($B$16:$B2690&lt;&gt;""),$B$16:$B2690), [1]Лист1!$C$2020:$D$2907, 2, 0),
  ""))), "")</f>
        <v>7630118</v>
      </c>
      <c r="P2690" s="211">
        <f>K2690/H2690</f>
        <v>9551.9754631947926</v>
      </c>
      <c r="Q2690" s="211">
        <v>9673</v>
      </c>
      <c r="R2690" s="218" t="s">
        <v>563</v>
      </c>
      <c r="S2690" s="87"/>
      <c r="T2690" s="87"/>
    </row>
    <row r="2691" spans="1:207" ht="30" customHeight="1" x14ac:dyDescent="0.25">
      <c r="A2691" s="212">
        <f>IF(B2691&lt;&gt;"",MAX(A$1:A2690)+1,"")</f>
        <v>2419</v>
      </c>
      <c r="B2691" s="223" t="s">
        <v>2634</v>
      </c>
      <c r="C2691" s="212">
        <v>1991</v>
      </c>
      <c r="D2691" s="212" t="s">
        <v>1844</v>
      </c>
      <c r="E2691" s="212" t="s">
        <v>16</v>
      </c>
      <c r="F2691" s="210">
        <v>2</v>
      </c>
      <c r="G2691" s="210">
        <v>1</v>
      </c>
      <c r="H2691" s="211">
        <v>1405.1</v>
      </c>
      <c r="I2691" s="211">
        <v>0</v>
      </c>
      <c r="J2691" s="211">
        <v>963.2</v>
      </c>
      <c r="K2691" s="211">
        <f>SUM(L2691:O2691)</f>
        <v>2435600</v>
      </c>
      <c r="L2691" s="211">
        <v>0</v>
      </c>
      <c r="M2691" s="211">
        <v>0</v>
      </c>
      <c r="N2691" s="211">
        <v>0</v>
      </c>
      <c r="O2691" s="211">
        <f>IFERROR(
  IF(LOOKUP(2,1/($R$16:$R2691&lt;&gt;""),$R$16:$R2691)="12.2026",
    VLOOKUP(LOOKUP(2,1/($B$16:$B2691&lt;&gt;""),$B$16:$B2691), [1]Лист1!$C$12:$D$1205, 2, 0),
  IF(LOOKUP(2,1/($R$16:$R2691&lt;&gt;""),$R$16:$R2691)="12.2027",
    VLOOKUP(LOOKUP(2,1/($B$16:$B2691&lt;&gt;""),$B$16:$B2691), [1]Лист1!$C$1209:$D$2016, 2, 0),
  IF(LOOKUP(2,1/($R$16:$R2691&lt;&gt;""),$R$16:$R2691)="12.2028",
    VLOOKUP(LOOKUP(2,1/($B$16:$B2691&lt;&gt;""),$B$16:$B2691), [1]Лист1!$C$2020:$D$2907, 2, 0),
  ""))), "")</f>
        <v>2435600</v>
      </c>
      <c r="P2691" s="211">
        <f>K2691/H2691</f>
        <v>1733.3997580243399</v>
      </c>
      <c r="Q2691" s="211">
        <v>9673</v>
      </c>
      <c r="R2691" s="218" t="s">
        <v>565</v>
      </c>
      <c r="S2691" s="87"/>
      <c r="T2691" s="87"/>
    </row>
    <row r="2692" spans="1:207" s="21" customFormat="1" ht="23.25" customHeight="1" x14ac:dyDescent="0.25">
      <c r="A2692" s="212">
        <f>IF(B2692&lt;&gt;"",MAX(A$1:A2691)+1,"")</f>
        <v>2420</v>
      </c>
      <c r="B2692" s="223" t="s">
        <v>1950</v>
      </c>
      <c r="C2692" s="212">
        <v>1982</v>
      </c>
      <c r="D2692" s="212" t="s">
        <v>1844</v>
      </c>
      <c r="E2692" s="210" t="s">
        <v>18</v>
      </c>
      <c r="F2692" s="210">
        <v>5</v>
      </c>
      <c r="G2692" s="210">
        <v>6</v>
      </c>
      <c r="H2692" s="211">
        <v>4808.71</v>
      </c>
      <c r="I2692" s="211">
        <v>0</v>
      </c>
      <c r="J2692" s="211">
        <v>4394</v>
      </c>
      <c r="K2692" s="211">
        <f>SUM(L2692:O2692)</f>
        <v>1994620.0299999998</v>
      </c>
      <c r="L2692" s="211">
        <v>0</v>
      </c>
      <c r="M2692" s="211">
        <v>0</v>
      </c>
      <c r="N2692" s="211">
        <v>0</v>
      </c>
      <c r="O2692" s="211">
        <f>IFERROR(
  IF(LOOKUP(2,1/($R$16:$R2692&lt;&gt;""),$R$16:$R2692)="12.2026",
    VLOOKUP(LOOKUP(2,1/($B$16:$B2692&lt;&gt;""),$B$16:$B2692), [1]Лист1!$C$12:$D$1205, 2, 0),
  IF(LOOKUP(2,1/($R$16:$R2692&lt;&gt;""),$R$16:$R2692)="12.2027",
    VLOOKUP(LOOKUP(2,1/($B$16:$B2692&lt;&gt;""),$B$16:$B2692), [1]Лист1!$C$1209:$D$2016, 2, 0),
  IF(LOOKUP(2,1/($R$16:$R2692&lt;&gt;""),$R$16:$R2692)="12.2028",
    VLOOKUP(LOOKUP(2,1/($B$16:$B2692&lt;&gt;""),$B$16:$B2692), [1]Лист1!$C$2020:$D$2907, 2, 0),
  ""))), "")</f>
        <v>1994620.0299999998</v>
      </c>
      <c r="P2692" s="211">
        <f>K2692/H2692</f>
        <v>414.79316282329353</v>
      </c>
      <c r="Q2692" s="211">
        <v>9673</v>
      </c>
      <c r="R2692" s="218" t="s">
        <v>565</v>
      </c>
      <c r="S2692" s="19"/>
      <c r="T2692" s="83"/>
      <c r="U2692" s="20"/>
    </row>
    <row r="2693" spans="1:207" s="21" customFormat="1" ht="23.25" customHeight="1" x14ac:dyDescent="0.25">
      <c r="A2693" s="212">
        <f>IF(B2693&lt;&gt;"",MAX(A$1:A2692)+1,"")</f>
        <v>2421</v>
      </c>
      <c r="B2693" s="223" t="s">
        <v>2735</v>
      </c>
      <c r="C2693" s="212">
        <v>1980</v>
      </c>
      <c r="D2693" s="212" t="s">
        <v>1844</v>
      </c>
      <c r="E2693" s="210" t="s">
        <v>18</v>
      </c>
      <c r="F2693" s="210">
        <v>5</v>
      </c>
      <c r="G2693" s="210">
        <v>6</v>
      </c>
      <c r="H2693" s="211">
        <v>6078.07</v>
      </c>
      <c r="I2693" s="211">
        <v>0</v>
      </c>
      <c r="J2693" s="211">
        <v>4978.07</v>
      </c>
      <c r="K2693" s="211">
        <f>SUM(L2693:O2693)</f>
        <v>6100704</v>
      </c>
      <c r="L2693" s="211">
        <v>0</v>
      </c>
      <c r="M2693" s="211">
        <v>0</v>
      </c>
      <c r="N2693" s="211">
        <v>0</v>
      </c>
      <c r="O2693" s="211">
        <f>IFERROR(
  IF(LOOKUP(2,1/($R$16:$R2693&lt;&gt;""),$R$16:$R2693)="12.2026",
    VLOOKUP(LOOKUP(2,1/($B$16:$B2693&lt;&gt;""),$B$16:$B2693), [1]Лист1!$C$12:$D$1205, 2, 0),
  IF(LOOKUP(2,1/($R$16:$R2693&lt;&gt;""),$R$16:$R2693)="12.2027",
    VLOOKUP(LOOKUP(2,1/($B$16:$B2693&lt;&gt;""),$B$16:$B2693), [1]Лист1!$C$1209:$D$2016, 2, 0),
  IF(LOOKUP(2,1/($R$16:$R2693&lt;&gt;""),$R$16:$R2693)="12.2028",
    VLOOKUP(LOOKUP(2,1/($B$16:$B2693&lt;&gt;""),$B$16:$B2693), [1]Лист1!$C$2020:$D$2907, 2, 0),
  ""))), "")</f>
        <v>6100704</v>
      </c>
      <c r="P2693" s="211">
        <f>K2693/H2693</f>
        <v>1003.7238794551561</v>
      </c>
      <c r="Q2693" s="211">
        <v>9673</v>
      </c>
      <c r="R2693" s="218" t="s">
        <v>563</v>
      </c>
      <c r="S2693" s="19"/>
      <c r="T2693" s="83"/>
      <c r="U2693" s="20"/>
    </row>
    <row r="2694" spans="1:207" s="212" customFormat="1" ht="30" customHeight="1" x14ac:dyDescent="0.25">
      <c r="A2694" s="182" t="s">
        <v>2121</v>
      </c>
      <c r="B2694" s="182"/>
      <c r="C2694" s="182"/>
      <c r="D2694" s="182"/>
      <c r="E2694" s="182"/>
      <c r="F2694" s="182"/>
      <c r="G2694" s="182"/>
      <c r="H2694" s="182"/>
      <c r="I2694" s="182"/>
      <c r="J2694" s="182"/>
      <c r="K2694" s="182"/>
      <c r="L2694" s="182"/>
      <c r="M2694" s="182"/>
      <c r="N2694" s="182"/>
      <c r="O2694" s="182"/>
      <c r="P2694" s="182"/>
      <c r="Q2694" s="182"/>
      <c r="R2694" s="182"/>
      <c r="S2694" s="38"/>
      <c r="T2694" s="20"/>
      <c r="U2694" s="20"/>
      <c r="V2694" s="20"/>
      <c r="W2694" s="20"/>
      <c r="X2694" s="20"/>
      <c r="Y2694" s="20"/>
      <c r="Z2694" s="20"/>
      <c r="AA2694" s="20"/>
      <c r="AB2694" s="20"/>
      <c r="AC2694" s="20"/>
      <c r="AD2694" s="20"/>
      <c r="AE2694" s="20"/>
      <c r="AF2694" s="20"/>
      <c r="AG2694" s="20"/>
      <c r="AH2694" s="20"/>
      <c r="AI2694" s="20"/>
      <c r="AJ2694" s="20"/>
      <c r="AK2694" s="20"/>
      <c r="AL2694" s="20"/>
      <c r="AM2694" s="20"/>
      <c r="AN2694" s="20"/>
      <c r="AO2694" s="20"/>
      <c r="AP2694" s="20"/>
      <c r="AQ2694" s="20"/>
      <c r="AR2694" s="20"/>
      <c r="AS2694" s="20"/>
      <c r="AT2694" s="20"/>
      <c r="AU2694" s="20"/>
      <c r="AV2694" s="20"/>
      <c r="AW2694" s="20"/>
      <c r="AX2694" s="20"/>
      <c r="AY2694" s="20"/>
      <c r="AZ2694" s="20"/>
      <c r="BA2694" s="20"/>
      <c r="BB2694" s="20"/>
      <c r="BC2694" s="20"/>
      <c r="BD2694" s="20"/>
      <c r="BE2694" s="20"/>
      <c r="BF2694" s="20"/>
      <c r="BG2694" s="20"/>
      <c r="BH2694" s="20"/>
      <c r="BI2694" s="20"/>
      <c r="BJ2694" s="20"/>
      <c r="BK2694" s="20"/>
      <c r="BL2694" s="20"/>
      <c r="BM2694" s="20"/>
      <c r="BN2694" s="20"/>
      <c r="BO2694" s="20"/>
      <c r="BP2694" s="20"/>
      <c r="BQ2694" s="20"/>
      <c r="BR2694" s="20"/>
      <c r="BS2694" s="20"/>
      <c r="BT2694" s="20"/>
      <c r="BU2694" s="20"/>
      <c r="BV2694" s="20"/>
      <c r="BW2694" s="20"/>
      <c r="BX2694" s="20"/>
      <c r="BY2694" s="20"/>
      <c r="BZ2694" s="20"/>
      <c r="CA2694" s="20"/>
      <c r="CB2694" s="20"/>
      <c r="CC2694" s="20"/>
      <c r="CD2694" s="20"/>
      <c r="CE2694" s="20"/>
      <c r="CF2694" s="20"/>
      <c r="CG2694" s="20"/>
      <c r="CH2694" s="20"/>
      <c r="CI2694" s="20"/>
      <c r="CJ2694" s="20"/>
      <c r="CK2694" s="20"/>
      <c r="CL2694" s="20"/>
      <c r="CM2694" s="20"/>
      <c r="CN2694" s="20"/>
      <c r="CO2694" s="20"/>
      <c r="CP2694" s="20"/>
      <c r="CQ2694" s="20"/>
      <c r="CR2694" s="20"/>
      <c r="CS2694" s="20"/>
      <c r="CT2694" s="20"/>
      <c r="CU2694" s="20"/>
      <c r="CV2694" s="20"/>
      <c r="CW2694" s="20"/>
      <c r="CX2694" s="20"/>
      <c r="CY2694" s="20"/>
      <c r="CZ2694" s="20"/>
      <c r="DA2694" s="20"/>
      <c r="DB2694" s="20"/>
      <c r="DC2694" s="20"/>
      <c r="DD2694" s="20"/>
      <c r="DE2694" s="20"/>
      <c r="DF2694" s="20"/>
      <c r="DG2694" s="20"/>
      <c r="DH2694" s="20"/>
      <c r="DI2694" s="20"/>
      <c r="DJ2694" s="20"/>
      <c r="DK2694" s="20"/>
      <c r="DL2694" s="20"/>
      <c r="DM2694" s="20"/>
      <c r="DN2694" s="20"/>
      <c r="DO2694" s="20"/>
      <c r="DP2694" s="20"/>
      <c r="DQ2694" s="20"/>
      <c r="DR2694" s="20"/>
      <c r="DS2694" s="20"/>
      <c r="DT2694" s="20"/>
      <c r="DU2694" s="20"/>
      <c r="DV2694" s="20"/>
      <c r="DW2694" s="20"/>
      <c r="DX2694" s="20"/>
      <c r="DY2694" s="20"/>
      <c r="DZ2694" s="20"/>
      <c r="EA2694" s="20"/>
      <c r="EB2694" s="20"/>
      <c r="EC2694" s="20"/>
      <c r="ED2694" s="20"/>
      <c r="EE2694" s="20"/>
      <c r="EF2694" s="20"/>
      <c r="EG2694" s="20"/>
      <c r="EH2694" s="20"/>
      <c r="EI2694" s="20"/>
      <c r="EJ2694" s="20"/>
      <c r="EK2694" s="20"/>
      <c r="EL2694" s="20"/>
      <c r="EM2694" s="20"/>
      <c r="EN2694" s="20"/>
      <c r="EO2694" s="20"/>
      <c r="EP2694" s="20"/>
      <c r="EQ2694" s="20"/>
      <c r="ER2694" s="20"/>
      <c r="ES2694" s="20"/>
      <c r="ET2694" s="20"/>
      <c r="EU2694" s="20"/>
      <c r="EV2694" s="20"/>
      <c r="EW2694" s="20"/>
      <c r="EX2694" s="20"/>
      <c r="EY2694" s="20"/>
      <c r="EZ2694" s="20"/>
      <c r="FA2694" s="20"/>
      <c r="FB2694" s="20"/>
      <c r="FC2694" s="20"/>
      <c r="FD2694" s="20"/>
      <c r="FE2694" s="20"/>
      <c r="FF2694" s="20"/>
      <c r="FG2694" s="20"/>
      <c r="FH2694" s="20"/>
      <c r="FI2694" s="20"/>
      <c r="FJ2694" s="20"/>
      <c r="FK2694" s="20"/>
      <c r="FL2694" s="20"/>
      <c r="FM2694" s="20"/>
      <c r="FN2694" s="20"/>
      <c r="FO2694" s="20"/>
      <c r="FP2694" s="20"/>
      <c r="FQ2694" s="20"/>
      <c r="FR2694" s="20"/>
      <c r="FS2694" s="20"/>
      <c r="FT2694" s="20"/>
      <c r="FU2694" s="20"/>
      <c r="FV2694" s="20"/>
      <c r="FW2694" s="20"/>
      <c r="FX2694" s="20"/>
      <c r="FY2694" s="20"/>
      <c r="FZ2694" s="20"/>
      <c r="GA2694" s="20"/>
      <c r="GB2694" s="20"/>
      <c r="GC2694" s="20"/>
      <c r="GD2694" s="20"/>
      <c r="GE2694" s="20"/>
      <c r="GF2694" s="20"/>
      <c r="GG2694" s="20"/>
      <c r="GH2694" s="20"/>
      <c r="GI2694" s="20"/>
      <c r="GJ2694" s="20"/>
      <c r="GK2694" s="20"/>
      <c r="GL2694" s="20"/>
      <c r="GM2694" s="20"/>
      <c r="GN2694" s="20"/>
      <c r="GO2694" s="20"/>
      <c r="GP2694" s="20"/>
      <c r="GQ2694" s="20"/>
      <c r="GR2694" s="20"/>
      <c r="GS2694" s="20"/>
      <c r="GT2694" s="20"/>
      <c r="GU2694" s="20"/>
      <c r="GV2694" s="20"/>
      <c r="GW2694" s="20"/>
      <c r="GX2694" s="20"/>
      <c r="GY2694" s="20"/>
    </row>
    <row r="2695" spans="1:207" s="212" customFormat="1" ht="47.25" customHeight="1" x14ac:dyDescent="0.25">
      <c r="A2695" s="382" t="s">
        <v>2122</v>
      </c>
      <c r="B2695" s="382"/>
      <c r="C2695" s="217" t="s">
        <v>17</v>
      </c>
      <c r="D2695" s="61" t="s">
        <v>17</v>
      </c>
      <c r="E2695" s="217" t="s">
        <v>17</v>
      </c>
      <c r="F2695" s="217" t="s">
        <v>17</v>
      </c>
      <c r="G2695" s="217" t="s">
        <v>17</v>
      </c>
      <c r="H2695" s="27">
        <f>SUM(H2696:H2726)</f>
        <v>22831.899999999998</v>
      </c>
      <c r="I2695" s="27">
        <f t="shared" ref="I2695:O2695" si="817">SUM(I2696:I2726)</f>
        <v>1647.4999999999998</v>
      </c>
      <c r="J2695" s="27">
        <f t="shared" si="817"/>
        <v>19971.5</v>
      </c>
      <c r="K2695" s="27">
        <f t="shared" si="817"/>
        <v>126589913.52000001</v>
      </c>
      <c r="L2695" s="27">
        <f t="shared" si="817"/>
        <v>0</v>
      </c>
      <c r="M2695" s="27">
        <f t="shared" si="817"/>
        <v>0</v>
      </c>
      <c r="N2695" s="27">
        <f t="shared" si="817"/>
        <v>0</v>
      </c>
      <c r="O2695" s="27">
        <f t="shared" si="817"/>
        <v>126589913.52000001</v>
      </c>
      <c r="P2695" s="27">
        <f t="shared" ref="P2695" si="818">K2695/H2695</f>
        <v>5544.4318484226023</v>
      </c>
      <c r="Q2695" s="27" t="s">
        <v>17</v>
      </c>
      <c r="R2695" s="78" t="s">
        <v>17</v>
      </c>
      <c r="S2695" s="60"/>
      <c r="T2695" s="61"/>
      <c r="U2695" s="61"/>
    </row>
    <row r="2696" spans="1:207" s="212" customFormat="1" ht="28.5" customHeight="1" x14ac:dyDescent="0.25">
      <c r="A2696" s="212">
        <f>IF(B2696&lt;&gt;"",MAX(A$1:A2695)+1,"")</f>
        <v>2422</v>
      </c>
      <c r="B2696" s="98" t="s">
        <v>2462</v>
      </c>
      <c r="C2696" s="210">
        <v>1983</v>
      </c>
      <c r="D2696" s="210" t="s">
        <v>1844</v>
      </c>
      <c r="E2696" s="210" t="s">
        <v>18</v>
      </c>
      <c r="F2696" s="238">
        <v>3</v>
      </c>
      <c r="G2696" s="238">
        <v>2</v>
      </c>
      <c r="H2696" s="10">
        <v>1083.7</v>
      </c>
      <c r="I2696" s="10">
        <v>0</v>
      </c>
      <c r="J2696" s="10">
        <v>427.8</v>
      </c>
      <c r="K2696" s="211">
        <f t="shared" ref="K2696:K2726" si="819">SUM(L2696:O2696)</f>
        <v>6700982.29</v>
      </c>
      <c r="L2696" s="211">
        <v>0</v>
      </c>
      <c r="M2696" s="211">
        <v>0</v>
      </c>
      <c r="N2696" s="211">
        <v>0</v>
      </c>
      <c r="O2696" s="211">
        <f>IFERROR(
  IF(LOOKUP(2,1/($R$16:$R2696&lt;&gt;""),$R$16:$R2696)="12.2026",
    VLOOKUP(LOOKUP(2,1/($B$16:$B2696&lt;&gt;""),$B$16:$B2696), [1]Лист1!$C$12:$D$1205, 2, 0),
  IF(LOOKUP(2,1/($R$16:$R2696&lt;&gt;""),$R$16:$R2696)="12.2027",
    VLOOKUP(LOOKUP(2,1/($B$16:$B2696&lt;&gt;""),$B$16:$B2696), [1]Лист1!$C$1209:$D$2016, 2, 0),
  IF(LOOKUP(2,1/($R$16:$R2696&lt;&gt;""),$R$16:$R2696)="12.2028",
    VLOOKUP(LOOKUP(2,1/($B$16:$B2696&lt;&gt;""),$B$16:$B2696), [1]Лист1!$C$2020:$D$2907, 2, 0),
  ""))), "")</f>
        <v>6700982.29</v>
      </c>
      <c r="P2696" s="211">
        <f t="shared" ref="P2696:P2726" si="820">K2696/H2696</f>
        <v>6183.4292608655533</v>
      </c>
      <c r="Q2696" s="237">
        <v>9673</v>
      </c>
      <c r="R2696" s="218" t="s">
        <v>565</v>
      </c>
      <c r="S2696" s="172"/>
    </row>
    <row r="2697" spans="1:207" s="212" customFormat="1" ht="28.5" customHeight="1" x14ac:dyDescent="0.25">
      <c r="A2697" s="212">
        <f>IF(B2697&lt;&gt;"",MAX(A$1:A2696)+1,"")</f>
        <v>2423</v>
      </c>
      <c r="B2697" s="223" t="s">
        <v>1758</v>
      </c>
      <c r="C2697" s="212">
        <v>1965</v>
      </c>
      <c r="D2697" s="212">
        <v>2019</v>
      </c>
      <c r="E2697" s="210" t="s">
        <v>16</v>
      </c>
      <c r="F2697" s="210">
        <v>2</v>
      </c>
      <c r="G2697" s="210">
        <v>3</v>
      </c>
      <c r="H2697" s="211">
        <v>453.3</v>
      </c>
      <c r="I2697" s="211">
        <v>69.2</v>
      </c>
      <c r="J2697" s="211">
        <v>457</v>
      </c>
      <c r="K2697" s="211">
        <f t="shared" si="819"/>
        <v>16529.75</v>
      </c>
      <c r="L2697" s="211">
        <v>0</v>
      </c>
      <c r="M2697" s="211">
        <v>0</v>
      </c>
      <c r="N2697" s="211">
        <v>0</v>
      </c>
      <c r="O2697" s="211">
        <f>IFERROR(
  IF(LOOKUP(2,1/($R$16:$R2697&lt;&gt;""),$R$16:$R2697)="12.2026",
    VLOOKUP(LOOKUP(2,1/($B$16:$B2697&lt;&gt;""),$B$16:$B2697), [1]Лист1!$C$12:$D$1205, 2, 0),
  IF(LOOKUP(2,1/($R$16:$R2697&lt;&gt;""),$R$16:$R2697)="12.2027",
    VLOOKUP(LOOKUP(2,1/($B$16:$B2697&lt;&gt;""),$B$16:$B2697), [1]Лист1!$C$1209:$D$2016, 2, 0),
  IF(LOOKUP(2,1/($R$16:$R2697&lt;&gt;""),$R$16:$R2697)="12.2028",
    VLOOKUP(LOOKUP(2,1/($B$16:$B2697&lt;&gt;""),$B$16:$B2697), [1]Лист1!$C$2020:$D$2907, 2, 0),
  ""))), "")</f>
        <v>16529.75</v>
      </c>
      <c r="P2697" s="211">
        <f t="shared" si="820"/>
        <v>36.465365100375024</v>
      </c>
      <c r="Q2697" s="211">
        <v>9673</v>
      </c>
      <c r="R2697" s="218" t="s">
        <v>565</v>
      </c>
      <c r="S2697" s="38"/>
      <c r="T2697" s="20"/>
      <c r="U2697" s="20"/>
      <c r="V2697" s="21"/>
      <c r="W2697" s="21"/>
      <c r="X2697" s="21"/>
      <c r="Y2697" s="21"/>
      <c r="Z2697" s="21"/>
      <c r="AA2697" s="21"/>
      <c r="AB2697" s="21"/>
      <c r="AC2697" s="21"/>
      <c r="AD2697" s="21"/>
      <c r="AE2697" s="21"/>
      <c r="AF2697" s="21"/>
      <c r="AG2697" s="21"/>
      <c r="AH2697" s="21"/>
      <c r="AI2697" s="21"/>
      <c r="AJ2697" s="21"/>
      <c r="AK2697" s="21"/>
      <c r="AL2697" s="21"/>
      <c r="AM2697" s="21"/>
      <c r="AN2697" s="21"/>
      <c r="AO2697" s="21"/>
      <c r="AP2697" s="21"/>
      <c r="AQ2697" s="21"/>
      <c r="AR2697" s="21"/>
      <c r="AS2697" s="21"/>
      <c r="AT2697" s="21"/>
      <c r="AU2697" s="21"/>
      <c r="AV2697" s="21"/>
      <c r="AW2697" s="21"/>
      <c r="AX2697" s="21"/>
      <c r="AY2697" s="21"/>
      <c r="AZ2697" s="21"/>
      <c r="BA2697" s="21"/>
      <c r="BB2697" s="21"/>
      <c r="BC2697" s="21"/>
      <c r="BD2697" s="21"/>
      <c r="BE2697" s="21"/>
      <c r="BF2697" s="21"/>
      <c r="BG2697" s="21"/>
      <c r="BH2697" s="21"/>
      <c r="BI2697" s="21"/>
      <c r="BJ2697" s="21"/>
      <c r="BK2697" s="21"/>
      <c r="BL2697" s="21"/>
      <c r="BM2697" s="21"/>
      <c r="BN2697" s="21"/>
      <c r="BO2697" s="21"/>
      <c r="BP2697" s="21"/>
      <c r="BQ2697" s="21"/>
      <c r="BR2697" s="21"/>
      <c r="BS2697" s="21"/>
      <c r="BT2697" s="21"/>
      <c r="BU2697" s="21"/>
      <c r="BV2697" s="21"/>
      <c r="BW2697" s="21"/>
      <c r="BX2697" s="21"/>
      <c r="BY2697" s="21"/>
      <c r="BZ2697" s="21"/>
      <c r="CA2697" s="21"/>
      <c r="CB2697" s="21"/>
      <c r="CC2697" s="21"/>
      <c r="CD2697" s="21"/>
      <c r="CE2697" s="21"/>
      <c r="CF2697" s="21"/>
      <c r="CG2697" s="21"/>
      <c r="CH2697" s="21"/>
      <c r="CI2697" s="21"/>
      <c r="CJ2697" s="21"/>
      <c r="CK2697" s="21"/>
      <c r="CL2697" s="21"/>
      <c r="CM2697" s="21"/>
      <c r="CN2697" s="21"/>
      <c r="CO2697" s="21"/>
      <c r="CP2697" s="21"/>
      <c r="CQ2697" s="21"/>
      <c r="CR2697" s="21"/>
      <c r="CS2697" s="21"/>
      <c r="CT2697" s="21"/>
      <c r="CU2697" s="21"/>
      <c r="CV2697" s="21"/>
      <c r="CW2697" s="21"/>
      <c r="CX2697" s="21"/>
      <c r="CY2697" s="21"/>
      <c r="CZ2697" s="21"/>
      <c r="DA2697" s="21"/>
      <c r="DB2697" s="21"/>
      <c r="DC2697" s="21"/>
      <c r="DD2697" s="21"/>
      <c r="DE2697" s="21"/>
      <c r="DF2697" s="21"/>
      <c r="DG2697" s="21"/>
      <c r="DH2697" s="21"/>
      <c r="DI2697" s="21"/>
      <c r="DJ2697" s="21"/>
      <c r="DK2697" s="21"/>
      <c r="DL2697" s="21"/>
      <c r="DM2697" s="21"/>
      <c r="DN2697" s="21"/>
      <c r="DO2697" s="21"/>
      <c r="DP2697" s="21"/>
      <c r="DQ2697" s="21"/>
      <c r="DR2697" s="21"/>
      <c r="DS2697" s="21"/>
      <c r="DT2697" s="21"/>
      <c r="DU2697" s="21"/>
      <c r="DV2697" s="21"/>
      <c r="DW2697" s="21"/>
      <c r="DX2697" s="21"/>
      <c r="DY2697" s="21"/>
      <c r="DZ2697" s="21"/>
      <c r="EA2697" s="21"/>
      <c r="EB2697" s="21"/>
      <c r="EC2697" s="21"/>
      <c r="ED2697" s="21"/>
      <c r="EE2697" s="21"/>
      <c r="EF2697" s="21"/>
      <c r="EG2697" s="21"/>
      <c r="EH2697" s="21"/>
      <c r="EI2697" s="21"/>
      <c r="EJ2697" s="21"/>
      <c r="EK2697" s="21"/>
      <c r="EL2697" s="21"/>
      <c r="EM2697" s="21"/>
      <c r="EN2697" s="21"/>
      <c r="EO2697" s="21"/>
      <c r="EP2697" s="21"/>
      <c r="EQ2697" s="21"/>
      <c r="ER2697" s="21"/>
      <c r="ES2697" s="21"/>
      <c r="ET2697" s="21"/>
      <c r="EU2697" s="21"/>
      <c r="EV2697" s="21"/>
      <c r="EW2697" s="21"/>
      <c r="EX2697" s="21"/>
      <c r="EY2697" s="21"/>
      <c r="EZ2697" s="21"/>
      <c r="FA2697" s="21"/>
      <c r="FB2697" s="21"/>
      <c r="FC2697" s="21"/>
      <c r="FD2697" s="21"/>
      <c r="FE2697" s="21"/>
      <c r="FF2697" s="21"/>
      <c r="FG2697" s="21"/>
      <c r="FH2697" s="21"/>
      <c r="FI2697" s="21"/>
      <c r="FJ2697" s="21"/>
      <c r="FK2697" s="21"/>
      <c r="FL2697" s="21"/>
      <c r="FM2697" s="21"/>
      <c r="FN2697" s="21"/>
      <c r="FO2697" s="21"/>
      <c r="FP2697" s="21"/>
      <c r="FQ2697" s="21"/>
      <c r="FR2697" s="21"/>
      <c r="FS2697" s="21"/>
      <c r="FT2697" s="21"/>
      <c r="FU2697" s="21"/>
      <c r="FV2697" s="21"/>
      <c r="FW2697" s="21"/>
      <c r="FX2697" s="21"/>
      <c r="FY2697" s="21"/>
      <c r="FZ2697" s="21"/>
      <c r="GA2697" s="21"/>
      <c r="GB2697" s="21"/>
      <c r="GC2697" s="21"/>
      <c r="GD2697" s="21"/>
      <c r="GE2697" s="21"/>
      <c r="GF2697" s="21"/>
      <c r="GG2697" s="21"/>
      <c r="GH2697" s="21"/>
      <c r="GI2697" s="21"/>
      <c r="GJ2697" s="21"/>
      <c r="GK2697" s="21"/>
      <c r="GL2697" s="21"/>
      <c r="GM2697" s="21"/>
      <c r="GN2697" s="21"/>
      <c r="GO2697" s="21"/>
      <c r="GP2697" s="21"/>
      <c r="GQ2697" s="21"/>
      <c r="GR2697" s="21"/>
      <c r="GS2697" s="21"/>
      <c r="GT2697" s="21"/>
      <c r="GU2697" s="21"/>
      <c r="GV2697" s="21"/>
      <c r="GW2697" s="21"/>
      <c r="GX2697" s="21"/>
      <c r="GY2697" s="21"/>
    </row>
    <row r="2698" spans="1:207" s="212" customFormat="1" ht="27" customHeight="1" x14ac:dyDescent="0.25">
      <c r="A2698" s="212">
        <f>IF(B2698&lt;&gt;"",MAX(A$1:A2697)+1,"")</f>
        <v>2424</v>
      </c>
      <c r="B2698" s="223" t="s">
        <v>1759</v>
      </c>
      <c r="C2698" s="212">
        <v>1964</v>
      </c>
      <c r="D2698" s="212">
        <v>2019</v>
      </c>
      <c r="E2698" s="210" t="s">
        <v>16</v>
      </c>
      <c r="F2698" s="210">
        <v>2</v>
      </c>
      <c r="G2698" s="210">
        <v>2</v>
      </c>
      <c r="H2698" s="211">
        <v>427.2</v>
      </c>
      <c r="I2698" s="211">
        <v>48.3</v>
      </c>
      <c r="J2698" s="211">
        <v>355.4</v>
      </c>
      <c r="K2698" s="211">
        <f t="shared" si="819"/>
        <v>16529.75</v>
      </c>
      <c r="L2698" s="211">
        <v>0</v>
      </c>
      <c r="M2698" s="211">
        <v>0</v>
      </c>
      <c r="N2698" s="211">
        <v>0</v>
      </c>
      <c r="O2698" s="211">
        <f>IFERROR(
  IF(LOOKUP(2,1/($R$16:$R2698&lt;&gt;""),$R$16:$R2698)="12.2026",
    VLOOKUP(LOOKUP(2,1/($B$16:$B2698&lt;&gt;""),$B$16:$B2698), [1]Лист1!$C$12:$D$1205, 2, 0),
  IF(LOOKUP(2,1/($R$16:$R2698&lt;&gt;""),$R$16:$R2698)="12.2027",
    VLOOKUP(LOOKUP(2,1/($B$16:$B2698&lt;&gt;""),$B$16:$B2698), [1]Лист1!$C$1209:$D$2016, 2, 0),
  IF(LOOKUP(2,1/($R$16:$R2698&lt;&gt;""),$R$16:$R2698)="12.2028",
    VLOOKUP(LOOKUP(2,1/($B$16:$B2698&lt;&gt;""),$B$16:$B2698), [1]Лист1!$C$2020:$D$2907, 2, 0),
  ""))), "")</f>
        <v>16529.75</v>
      </c>
      <c r="P2698" s="211">
        <f t="shared" si="820"/>
        <v>38.69323501872659</v>
      </c>
      <c r="Q2698" s="211">
        <v>9673</v>
      </c>
      <c r="R2698" s="218" t="s">
        <v>565</v>
      </c>
      <c r="S2698" s="51"/>
      <c r="T2698" s="20"/>
      <c r="U2698" s="20"/>
      <c r="V2698" s="21"/>
      <c r="W2698" s="21"/>
      <c r="X2698" s="21"/>
      <c r="Y2698" s="21"/>
      <c r="Z2698" s="21"/>
      <c r="AA2698" s="21"/>
      <c r="AB2698" s="21"/>
      <c r="AC2698" s="21"/>
      <c r="AD2698" s="21"/>
      <c r="AE2698" s="21"/>
      <c r="AF2698" s="21"/>
      <c r="AG2698" s="21"/>
      <c r="AH2698" s="21"/>
      <c r="AI2698" s="21"/>
      <c r="AJ2698" s="21"/>
      <c r="AK2698" s="21"/>
      <c r="AL2698" s="21"/>
      <c r="AM2698" s="21"/>
      <c r="AN2698" s="21"/>
      <c r="AO2698" s="21"/>
      <c r="AP2698" s="21"/>
      <c r="AQ2698" s="21"/>
      <c r="AR2698" s="21"/>
      <c r="AS2698" s="21"/>
      <c r="AT2698" s="21"/>
      <c r="AU2698" s="21"/>
      <c r="AV2698" s="21"/>
      <c r="AW2698" s="21"/>
      <c r="AX2698" s="21"/>
      <c r="AY2698" s="21"/>
      <c r="AZ2698" s="21"/>
      <c r="BA2698" s="21"/>
      <c r="BB2698" s="21"/>
      <c r="BC2698" s="21"/>
      <c r="BD2698" s="21"/>
      <c r="BE2698" s="21"/>
      <c r="BF2698" s="21"/>
      <c r="BG2698" s="21"/>
      <c r="BH2698" s="21"/>
      <c r="BI2698" s="21"/>
      <c r="BJ2698" s="21"/>
      <c r="BK2698" s="21"/>
      <c r="BL2698" s="21"/>
      <c r="BM2698" s="21"/>
      <c r="BN2698" s="21"/>
      <c r="BO2698" s="21"/>
      <c r="BP2698" s="21"/>
      <c r="BQ2698" s="21"/>
      <c r="BR2698" s="21"/>
      <c r="BS2698" s="21"/>
      <c r="BT2698" s="21"/>
      <c r="BU2698" s="21"/>
      <c r="BV2698" s="21"/>
      <c r="BW2698" s="21"/>
      <c r="BX2698" s="21"/>
      <c r="BY2698" s="21"/>
      <c r="BZ2698" s="21"/>
      <c r="CA2698" s="21"/>
      <c r="CB2698" s="21"/>
      <c r="CC2698" s="21"/>
      <c r="CD2698" s="21"/>
      <c r="CE2698" s="21"/>
      <c r="CF2698" s="21"/>
      <c r="CG2698" s="21"/>
      <c r="CH2698" s="21"/>
      <c r="CI2698" s="21"/>
      <c r="CJ2698" s="21"/>
      <c r="CK2698" s="21"/>
      <c r="CL2698" s="21"/>
      <c r="CM2698" s="21"/>
      <c r="CN2698" s="21"/>
      <c r="CO2698" s="21"/>
      <c r="CP2698" s="21"/>
      <c r="CQ2698" s="21"/>
      <c r="CR2698" s="21"/>
      <c r="CS2698" s="21"/>
      <c r="CT2698" s="21"/>
      <c r="CU2698" s="21"/>
      <c r="CV2698" s="21"/>
      <c r="CW2698" s="21"/>
      <c r="CX2698" s="21"/>
      <c r="CY2698" s="21"/>
      <c r="CZ2698" s="21"/>
      <c r="DA2698" s="21"/>
      <c r="DB2698" s="21"/>
      <c r="DC2698" s="21"/>
      <c r="DD2698" s="21"/>
      <c r="DE2698" s="21"/>
      <c r="DF2698" s="21"/>
      <c r="DG2698" s="21"/>
      <c r="DH2698" s="21"/>
      <c r="DI2698" s="21"/>
      <c r="DJ2698" s="21"/>
      <c r="DK2698" s="21"/>
      <c r="DL2698" s="21"/>
      <c r="DM2698" s="21"/>
      <c r="DN2698" s="21"/>
      <c r="DO2698" s="21"/>
      <c r="DP2698" s="21"/>
      <c r="DQ2698" s="21"/>
      <c r="DR2698" s="21"/>
      <c r="DS2698" s="21"/>
      <c r="DT2698" s="21"/>
      <c r="DU2698" s="21"/>
      <c r="DV2698" s="21"/>
      <c r="DW2698" s="21"/>
      <c r="DX2698" s="21"/>
      <c r="DY2698" s="21"/>
      <c r="DZ2698" s="21"/>
      <c r="EA2698" s="21"/>
      <c r="EB2698" s="21"/>
      <c r="EC2698" s="21"/>
      <c r="ED2698" s="21"/>
      <c r="EE2698" s="21"/>
      <c r="EF2698" s="21"/>
      <c r="EG2698" s="21"/>
      <c r="EH2698" s="21"/>
      <c r="EI2698" s="21"/>
      <c r="EJ2698" s="21"/>
      <c r="EK2698" s="21"/>
      <c r="EL2698" s="21"/>
      <c r="EM2698" s="21"/>
      <c r="EN2698" s="21"/>
      <c r="EO2698" s="21"/>
      <c r="EP2698" s="21"/>
      <c r="EQ2698" s="21"/>
      <c r="ER2698" s="21"/>
      <c r="ES2698" s="21"/>
      <c r="ET2698" s="21"/>
      <c r="EU2698" s="21"/>
      <c r="EV2698" s="21"/>
      <c r="EW2698" s="21"/>
      <c r="EX2698" s="21"/>
      <c r="EY2698" s="21"/>
      <c r="EZ2698" s="21"/>
      <c r="FA2698" s="21"/>
      <c r="FB2698" s="21"/>
      <c r="FC2698" s="21"/>
      <c r="FD2698" s="21"/>
      <c r="FE2698" s="21"/>
      <c r="FF2698" s="21"/>
      <c r="FG2698" s="21"/>
      <c r="FH2698" s="21"/>
      <c r="FI2698" s="21"/>
      <c r="FJ2698" s="21"/>
      <c r="FK2698" s="21"/>
      <c r="FL2698" s="21"/>
      <c r="FM2698" s="21"/>
      <c r="FN2698" s="21"/>
      <c r="FO2698" s="21"/>
      <c r="FP2698" s="21"/>
      <c r="FQ2698" s="21"/>
      <c r="FR2698" s="21"/>
      <c r="FS2698" s="21"/>
      <c r="FT2698" s="21"/>
      <c r="FU2698" s="21"/>
      <c r="FV2698" s="21"/>
      <c r="FW2698" s="21"/>
      <c r="FX2698" s="21"/>
      <c r="FY2698" s="21"/>
      <c r="FZ2698" s="21"/>
      <c r="GA2698" s="21"/>
      <c r="GB2698" s="21"/>
      <c r="GC2698" s="21"/>
      <c r="GD2698" s="21"/>
      <c r="GE2698" s="21"/>
      <c r="GF2698" s="21"/>
      <c r="GG2698" s="21"/>
      <c r="GH2698" s="21"/>
      <c r="GI2698" s="21"/>
      <c r="GJ2698" s="21"/>
      <c r="GK2698" s="21"/>
      <c r="GL2698" s="21"/>
      <c r="GM2698" s="21"/>
      <c r="GN2698" s="21"/>
      <c r="GO2698" s="21"/>
      <c r="GP2698" s="21"/>
      <c r="GQ2698" s="21"/>
      <c r="GR2698" s="21"/>
      <c r="GS2698" s="21"/>
      <c r="GT2698" s="21"/>
      <c r="GU2698" s="21"/>
      <c r="GV2698" s="21"/>
      <c r="GW2698" s="21"/>
      <c r="GX2698" s="21"/>
      <c r="GY2698" s="21"/>
    </row>
    <row r="2699" spans="1:207" s="212" customFormat="1" ht="24" customHeight="1" x14ac:dyDescent="0.25">
      <c r="A2699" s="212">
        <f>IF(B2699&lt;&gt;"",MAX(A$1:A2698)+1,"")</f>
        <v>2425</v>
      </c>
      <c r="B2699" s="223" t="s">
        <v>1931</v>
      </c>
      <c r="C2699" s="212">
        <v>1974</v>
      </c>
      <c r="D2699" s="212" t="s">
        <v>1844</v>
      </c>
      <c r="E2699" s="210" t="s">
        <v>16</v>
      </c>
      <c r="F2699" s="210">
        <v>2</v>
      </c>
      <c r="G2699" s="210">
        <v>1</v>
      </c>
      <c r="H2699" s="211">
        <v>1000</v>
      </c>
      <c r="I2699" s="211">
        <v>0</v>
      </c>
      <c r="J2699" s="211">
        <v>991.3</v>
      </c>
      <c r="K2699" s="211">
        <f t="shared" si="819"/>
        <v>6587500</v>
      </c>
      <c r="L2699" s="211">
        <v>0</v>
      </c>
      <c r="M2699" s="211">
        <v>0</v>
      </c>
      <c r="N2699" s="211">
        <v>0</v>
      </c>
      <c r="O2699" s="211">
        <f>IFERROR(
  IF(LOOKUP(2,1/($R$16:$R2699&lt;&gt;""),$R$16:$R2699)="12.2026",
    VLOOKUP(LOOKUP(2,1/($B$16:$B2699&lt;&gt;""),$B$16:$B2699), [1]Лист1!$C$12:$D$1205, 2, 0),
  IF(LOOKUP(2,1/($R$16:$R2699&lt;&gt;""),$R$16:$R2699)="12.2027",
    VLOOKUP(LOOKUP(2,1/($B$16:$B2699&lt;&gt;""),$B$16:$B2699), [1]Лист1!$C$1209:$D$2016, 2, 0),
  IF(LOOKUP(2,1/($R$16:$R2699&lt;&gt;""),$R$16:$R2699)="12.2028",
    VLOOKUP(LOOKUP(2,1/($B$16:$B2699&lt;&gt;""),$B$16:$B2699), [1]Лист1!$C$2020:$D$2907, 2, 0),
  ""))), "")</f>
        <v>6587500</v>
      </c>
      <c r="P2699" s="211">
        <f t="shared" si="820"/>
        <v>6587.5</v>
      </c>
      <c r="Q2699" s="211">
        <v>9673</v>
      </c>
      <c r="R2699" s="218" t="s">
        <v>565</v>
      </c>
      <c r="S2699" s="38"/>
      <c r="T2699" s="20"/>
      <c r="U2699" s="20"/>
      <c r="V2699" s="21"/>
      <c r="W2699" s="21"/>
      <c r="X2699" s="21"/>
      <c r="Y2699" s="21"/>
      <c r="Z2699" s="21"/>
      <c r="AA2699" s="21"/>
      <c r="AB2699" s="21"/>
      <c r="AC2699" s="21"/>
      <c r="AD2699" s="21"/>
      <c r="AE2699" s="21"/>
      <c r="AF2699" s="21"/>
      <c r="AG2699" s="21"/>
      <c r="AH2699" s="21"/>
      <c r="AI2699" s="21"/>
      <c r="AJ2699" s="21"/>
      <c r="AK2699" s="21"/>
      <c r="AL2699" s="21"/>
      <c r="AM2699" s="21"/>
      <c r="AN2699" s="21"/>
      <c r="AO2699" s="21"/>
      <c r="AP2699" s="21"/>
      <c r="AQ2699" s="21"/>
      <c r="AR2699" s="21"/>
      <c r="AS2699" s="21"/>
      <c r="AT2699" s="21"/>
      <c r="AU2699" s="21"/>
      <c r="AV2699" s="21"/>
      <c r="AW2699" s="21"/>
      <c r="AX2699" s="21"/>
      <c r="AY2699" s="21"/>
      <c r="AZ2699" s="21"/>
      <c r="BA2699" s="21"/>
      <c r="BB2699" s="21"/>
      <c r="BC2699" s="21"/>
      <c r="BD2699" s="21"/>
      <c r="BE2699" s="21"/>
      <c r="BF2699" s="21"/>
      <c r="BG2699" s="21"/>
      <c r="BH2699" s="21"/>
      <c r="BI2699" s="21"/>
      <c r="BJ2699" s="21"/>
      <c r="BK2699" s="21"/>
      <c r="BL2699" s="21"/>
      <c r="BM2699" s="21"/>
      <c r="BN2699" s="21"/>
      <c r="BO2699" s="21"/>
      <c r="BP2699" s="21"/>
      <c r="BQ2699" s="21"/>
      <c r="BR2699" s="21"/>
      <c r="BS2699" s="21"/>
      <c r="BT2699" s="21"/>
      <c r="BU2699" s="21"/>
      <c r="BV2699" s="21"/>
      <c r="BW2699" s="21"/>
      <c r="BX2699" s="21"/>
      <c r="BY2699" s="21"/>
      <c r="BZ2699" s="21"/>
      <c r="CA2699" s="21"/>
      <c r="CB2699" s="21"/>
      <c r="CC2699" s="21"/>
      <c r="CD2699" s="21"/>
      <c r="CE2699" s="21"/>
      <c r="CF2699" s="21"/>
      <c r="CG2699" s="21"/>
      <c r="CH2699" s="21"/>
      <c r="CI2699" s="21"/>
      <c r="CJ2699" s="21"/>
      <c r="CK2699" s="21"/>
      <c r="CL2699" s="21"/>
      <c r="CM2699" s="21"/>
      <c r="CN2699" s="21"/>
      <c r="CO2699" s="21"/>
      <c r="CP2699" s="21"/>
      <c r="CQ2699" s="21"/>
      <c r="CR2699" s="21"/>
      <c r="CS2699" s="21"/>
      <c r="CT2699" s="21"/>
      <c r="CU2699" s="21"/>
      <c r="CV2699" s="21"/>
      <c r="CW2699" s="21"/>
      <c r="CX2699" s="21"/>
      <c r="CY2699" s="21"/>
      <c r="CZ2699" s="21"/>
      <c r="DA2699" s="21"/>
      <c r="DB2699" s="21"/>
      <c r="DC2699" s="21"/>
      <c r="DD2699" s="21"/>
      <c r="DE2699" s="21"/>
      <c r="DF2699" s="21"/>
      <c r="DG2699" s="21"/>
      <c r="DH2699" s="21"/>
      <c r="DI2699" s="21"/>
      <c r="DJ2699" s="21"/>
      <c r="DK2699" s="21"/>
      <c r="DL2699" s="21"/>
      <c r="DM2699" s="21"/>
      <c r="DN2699" s="21"/>
      <c r="DO2699" s="21"/>
      <c r="DP2699" s="21"/>
      <c r="DQ2699" s="21"/>
      <c r="DR2699" s="21"/>
      <c r="DS2699" s="21"/>
      <c r="DT2699" s="21"/>
      <c r="DU2699" s="21"/>
      <c r="DV2699" s="21"/>
      <c r="DW2699" s="21"/>
      <c r="DX2699" s="21"/>
      <c r="DY2699" s="21"/>
      <c r="DZ2699" s="21"/>
      <c r="EA2699" s="21"/>
      <c r="EB2699" s="21"/>
      <c r="EC2699" s="21"/>
      <c r="ED2699" s="21"/>
      <c r="EE2699" s="21"/>
      <c r="EF2699" s="21"/>
      <c r="EG2699" s="21"/>
      <c r="EH2699" s="21"/>
      <c r="EI2699" s="21"/>
      <c r="EJ2699" s="21"/>
      <c r="EK2699" s="21"/>
      <c r="EL2699" s="21"/>
      <c r="EM2699" s="21"/>
      <c r="EN2699" s="21"/>
      <c r="EO2699" s="21"/>
      <c r="EP2699" s="21"/>
      <c r="EQ2699" s="21"/>
      <c r="ER2699" s="21"/>
      <c r="ES2699" s="21"/>
      <c r="ET2699" s="21"/>
      <c r="EU2699" s="21"/>
      <c r="EV2699" s="21"/>
      <c r="EW2699" s="21"/>
      <c r="EX2699" s="21"/>
      <c r="EY2699" s="21"/>
      <c r="EZ2699" s="21"/>
      <c r="FA2699" s="21"/>
      <c r="FB2699" s="21"/>
      <c r="FC2699" s="21"/>
      <c r="FD2699" s="21"/>
      <c r="FE2699" s="21"/>
      <c r="FF2699" s="21"/>
      <c r="FG2699" s="21"/>
      <c r="FH2699" s="21"/>
      <c r="FI2699" s="21"/>
      <c r="FJ2699" s="21"/>
      <c r="FK2699" s="21"/>
      <c r="FL2699" s="21"/>
      <c r="FM2699" s="21"/>
      <c r="FN2699" s="21"/>
      <c r="FO2699" s="21"/>
      <c r="FP2699" s="21"/>
      <c r="FQ2699" s="21"/>
      <c r="FR2699" s="21"/>
      <c r="FS2699" s="21"/>
      <c r="FT2699" s="21"/>
      <c r="FU2699" s="21"/>
      <c r="FV2699" s="21"/>
      <c r="FW2699" s="21"/>
      <c r="FX2699" s="21"/>
      <c r="FY2699" s="21"/>
      <c r="FZ2699" s="21"/>
      <c r="GA2699" s="21"/>
      <c r="GB2699" s="21"/>
      <c r="GC2699" s="21"/>
      <c r="GD2699" s="21"/>
      <c r="GE2699" s="21"/>
      <c r="GF2699" s="21"/>
      <c r="GG2699" s="21"/>
      <c r="GH2699" s="21"/>
      <c r="GI2699" s="21"/>
      <c r="GJ2699" s="21"/>
      <c r="GK2699" s="21"/>
      <c r="GL2699" s="21"/>
      <c r="GM2699" s="21"/>
      <c r="GN2699" s="21"/>
      <c r="GO2699" s="21"/>
      <c r="GP2699" s="21"/>
      <c r="GQ2699" s="21"/>
      <c r="GR2699" s="21"/>
      <c r="GS2699" s="21"/>
      <c r="GT2699" s="21"/>
      <c r="GU2699" s="21"/>
      <c r="GV2699" s="21"/>
      <c r="GW2699" s="21"/>
      <c r="GX2699" s="21"/>
      <c r="GY2699" s="21"/>
    </row>
    <row r="2700" spans="1:207" s="212" customFormat="1" ht="27" customHeight="1" x14ac:dyDescent="0.25">
      <c r="A2700" s="212">
        <f>IF(B2700&lt;&gt;"",MAX(A$1:A2699)+1,"")</f>
        <v>2426</v>
      </c>
      <c r="B2700" s="223" t="s">
        <v>1760</v>
      </c>
      <c r="C2700" s="212">
        <v>1980</v>
      </c>
      <c r="D2700" s="212">
        <v>2023</v>
      </c>
      <c r="E2700" s="210" t="s">
        <v>16</v>
      </c>
      <c r="F2700" s="210">
        <v>2</v>
      </c>
      <c r="G2700" s="210">
        <v>3</v>
      </c>
      <c r="H2700" s="211">
        <v>847</v>
      </c>
      <c r="I2700" s="211">
        <v>81.8</v>
      </c>
      <c r="J2700" s="211">
        <v>851.7</v>
      </c>
      <c r="K2700" s="211">
        <f t="shared" si="819"/>
        <v>15226.21</v>
      </c>
      <c r="L2700" s="211">
        <v>0</v>
      </c>
      <c r="M2700" s="211">
        <v>0</v>
      </c>
      <c r="N2700" s="211">
        <v>0</v>
      </c>
      <c r="O2700" s="211">
        <f>IFERROR(
  IF(LOOKUP(2,1/($R$16:$R2700&lt;&gt;""),$R$16:$R2700)="12.2026",
    VLOOKUP(LOOKUP(2,1/($B$16:$B2700&lt;&gt;""),$B$16:$B2700), [1]Лист1!$C$12:$D$1205, 2, 0),
  IF(LOOKUP(2,1/($R$16:$R2700&lt;&gt;""),$R$16:$R2700)="12.2027",
    VLOOKUP(LOOKUP(2,1/($B$16:$B2700&lt;&gt;""),$B$16:$B2700), [1]Лист1!$C$1209:$D$2016, 2, 0),
  IF(LOOKUP(2,1/($R$16:$R2700&lt;&gt;""),$R$16:$R2700)="12.2028",
    VLOOKUP(LOOKUP(2,1/($B$16:$B2700&lt;&gt;""),$B$16:$B2700), [1]Лист1!$C$2020:$D$2907, 2, 0),
  ""))), "")</f>
        <v>15226.21</v>
      </c>
      <c r="P2700" s="211">
        <f t="shared" si="820"/>
        <v>17.97663518299882</v>
      </c>
      <c r="Q2700" s="211">
        <v>9673</v>
      </c>
      <c r="R2700" s="218" t="s">
        <v>565</v>
      </c>
      <c r="S2700" s="38"/>
      <c r="T2700" s="20"/>
      <c r="U2700" s="20"/>
      <c r="V2700" s="21"/>
      <c r="W2700" s="21"/>
      <c r="X2700" s="21"/>
      <c r="Y2700" s="21"/>
      <c r="Z2700" s="21"/>
      <c r="AA2700" s="21"/>
      <c r="AB2700" s="21"/>
      <c r="AC2700" s="21"/>
      <c r="AD2700" s="21"/>
      <c r="AE2700" s="21"/>
      <c r="AF2700" s="21"/>
      <c r="AG2700" s="21"/>
      <c r="AH2700" s="21"/>
      <c r="AI2700" s="21"/>
      <c r="AJ2700" s="21"/>
      <c r="AK2700" s="21"/>
      <c r="AL2700" s="21"/>
      <c r="AM2700" s="21"/>
      <c r="AN2700" s="21"/>
      <c r="AO2700" s="21"/>
      <c r="AP2700" s="21"/>
      <c r="AQ2700" s="21"/>
      <c r="AR2700" s="21"/>
      <c r="AS2700" s="21"/>
      <c r="AT2700" s="21"/>
      <c r="AU2700" s="21"/>
      <c r="AV2700" s="21"/>
      <c r="AW2700" s="21"/>
      <c r="AX2700" s="21"/>
      <c r="AY2700" s="21"/>
      <c r="AZ2700" s="21"/>
      <c r="BA2700" s="21"/>
      <c r="BB2700" s="21"/>
      <c r="BC2700" s="21"/>
      <c r="BD2700" s="21"/>
      <c r="BE2700" s="21"/>
      <c r="BF2700" s="21"/>
      <c r="BG2700" s="21"/>
      <c r="BH2700" s="21"/>
      <c r="BI2700" s="21"/>
      <c r="BJ2700" s="21"/>
      <c r="BK2700" s="21"/>
      <c r="BL2700" s="21"/>
      <c r="BM2700" s="21"/>
      <c r="BN2700" s="21"/>
      <c r="BO2700" s="21"/>
      <c r="BP2700" s="21"/>
      <c r="BQ2700" s="21"/>
      <c r="BR2700" s="21"/>
      <c r="BS2700" s="21"/>
      <c r="BT2700" s="21"/>
      <c r="BU2700" s="21"/>
      <c r="BV2700" s="21"/>
      <c r="BW2700" s="21"/>
      <c r="BX2700" s="21"/>
      <c r="BY2700" s="21"/>
      <c r="BZ2700" s="21"/>
      <c r="CA2700" s="21"/>
      <c r="CB2700" s="21"/>
      <c r="CC2700" s="21"/>
      <c r="CD2700" s="21"/>
      <c r="CE2700" s="21"/>
      <c r="CF2700" s="21"/>
      <c r="CG2700" s="21"/>
      <c r="CH2700" s="21"/>
      <c r="CI2700" s="21"/>
      <c r="CJ2700" s="21"/>
      <c r="CK2700" s="21"/>
      <c r="CL2700" s="21"/>
      <c r="CM2700" s="21"/>
      <c r="CN2700" s="21"/>
      <c r="CO2700" s="21"/>
      <c r="CP2700" s="21"/>
      <c r="CQ2700" s="21"/>
      <c r="CR2700" s="21"/>
      <c r="CS2700" s="21"/>
      <c r="CT2700" s="21"/>
      <c r="CU2700" s="21"/>
      <c r="CV2700" s="21"/>
      <c r="CW2700" s="21"/>
      <c r="CX2700" s="21"/>
      <c r="CY2700" s="21"/>
      <c r="CZ2700" s="21"/>
      <c r="DA2700" s="21"/>
      <c r="DB2700" s="21"/>
      <c r="DC2700" s="21"/>
      <c r="DD2700" s="21"/>
      <c r="DE2700" s="21"/>
      <c r="DF2700" s="21"/>
      <c r="DG2700" s="21"/>
      <c r="DH2700" s="21"/>
      <c r="DI2700" s="21"/>
      <c r="DJ2700" s="21"/>
      <c r="DK2700" s="21"/>
      <c r="DL2700" s="21"/>
      <c r="DM2700" s="21"/>
      <c r="DN2700" s="21"/>
      <c r="DO2700" s="21"/>
      <c r="DP2700" s="21"/>
      <c r="DQ2700" s="21"/>
      <c r="DR2700" s="21"/>
      <c r="DS2700" s="21"/>
      <c r="DT2700" s="21"/>
      <c r="DU2700" s="21"/>
      <c r="DV2700" s="21"/>
      <c r="DW2700" s="21"/>
      <c r="DX2700" s="21"/>
      <c r="DY2700" s="21"/>
      <c r="DZ2700" s="21"/>
      <c r="EA2700" s="21"/>
      <c r="EB2700" s="21"/>
      <c r="EC2700" s="21"/>
      <c r="ED2700" s="21"/>
      <c r="EE2700" s="21"/>
      <c r="EF2700" s="21"/>
      <c r="EG2700" s="21"/>
      <c r="EH2700" s="21"/>
      <c r="EI2700" s="21"/>
      <c r="EJ2700" s="21"/>
      <c r="EK2700" s="21"/>
      <c r="EL2700" s="21"/>
      <c r="EM2700" s="21"/>
      <c r="EN2700" s="21"/>
      <c r="EO2700" s="21"/>
      <c r="EP2700" s="21"/>
      <c r="EQ2700" s="21"/>
      <c r="ER2700" s="21"/>
      <c r="ES2700" s="21"/>
      <c r="ET2700" s="21"/>
      <c r="EU2700" s="21"/>
      <c r="EV2700" s="21"/>
      <c r="EW2700" s="21"/>
      <c r="EX2700" s="21"/>
      <c r="EY2700" s="21"/>
      <c r="EZ2700" s="21"/>
      <c r="FA2700" s="21"/>
      <c r="FB2700" s="21"/>
      <c r="FC2700" s="21"/>
      <c r="FD2700" s="21"/>
      <c r="FE2700" s="21"/>
      <c r="FF2700" s="21"/>
      <c r="FG2700" s="21"/>
      <c r="FH2700" s="21"/>
      <c r="FI2700" s="21"/>
      <c r="FJ2700" s="21"/>
      <c r="FK2700" s="21"/>
      <c r="FL2700" s="21"/>
      <c r="FM2700" s="21"/>
      <c r="FN2700" s="21"/>
      <c r="FO2700" s="21"/>
      <c r="FP2700" s="21"/>
      <c r="FQ2700" s="21"/>
      <c r="FR2700" s="21"/>
      <c r="FS2700" s="21"/>
      <c r="FT2700" s="21"/>
      <c r="FU2700" s="21"/>
      <c r="FV2700" s="21"/>
      <c r="FW2700" s="21"/>
      <c r="FX2700" s="21"/>
      <c r="FY2700" s="21"/>
      <c r="FZ2700" s="21"/>
      <c r="GA2700" s="21"/>
      <c r="GB2700" s="21"/>
      <c r="GC2700" s="21"/>
      <c r="GD2700" s="21"/>
      <c r="GE2700" s="21"/>
      <c r="GF2700" s="21"/>
      <c r="GG2700" s="21"/>
      <c r="GH2700" s="21"/>
      <c r="GI2700" s="21"/>
      <c r="GJ2700" s="21"/>
      <c r="GK2700" s="21"/>
      <c r="GL2700" s="21"/>
      <c r="GM2700" s="21"/>
      <c r="GN2700" s="21"/>
      <c r="GO2700" s="21"/>
      <c r="GP2700" s="21"/>
      <c r="GQ2700" s="21"/>
      <c r="GR2700" s="21"/>
      <c r="GS2700" s="21"/>
      <c r="GT2700" s="21"/>
      <c r="GU2700" s="21"/>
      <c r="GV2700" s="21"/>
      <c r="GW2700" s="21"/>
      <c r="GX2700" s="21"/>
      <c r="GY2700" s="21"/>
    </row>
    <row r="2701" spans="1:207" s="212" customFormat="1" ht="30" customHeight="1" x14ac:dyDescent="0.25">
      <c r="A2701" s="212">
        <f>IF(B2701&lt;&gt;"",MAX(A$1:A2700)+1,"")</f>
        <v>2427</v>
      </c>
      <c r="B2701" s="223" t="s">
        <v>1765</v>
      </c>
      <c r="C2701" s="212">
        <v>1977</v>
      </c>
      <c r="D2701" s="212">
        <v>2019</v>
      </c>
      <c r="E2701" s="210" t="s">
        <v>18</v>
      </c>
      <c r="F2701" s="210">
        <v>2</v>
      </c>
      <c r="G2701" s="210">
        <v>3</v>
      </c>
      <c r="H2701" s="211">
        <v>775</v>
      </c>
      <c r="I2701" s="211">
        <v>78.900000000000006</v>
      </c>
      <c r="J2701" s="211">
        <v>775.3</v>
      </c>
      <c r="K2701" s="211">
        <f t="shared" ref="K2701" si="821">SUM(L2701:O2701)</f>
        <v>62551.88</v>
      </c>
      <c r="L2701" s="211">
        <v>0</v>
      </c>
      <c r="M2701" s="211">
        <v>0</v>
      </c>
      <c r="N2701" s="211">
        <v>0</v>
      </c>
      <c r="O2701" s="211">
        <f>IFERROR(
  IF(LOOKUP(2,1/($R$16:$R2701&lt;&gt;""),$R$16:$R2701)="12.2026",
    VLOOKUP(LOOKUP(2,1/($B$16:$B2701&lt;&gt;""),$B$16:$B2701), [1]Лист1!$C$12:$D$1205, 2, 0),
  IF(LOOKUP(2,1/($R$16:$R2701&lt;&gt;""),$R$16:$R2701)="12.2027",
    VLOOKUP(LOOKUP(2,1/($B$16:$B2701&lt;&gt;""),$B$16:$B2701), [1]Лист1!$C$1209:$D$2016, 2, 0),
  IF(LOOKUP(2,1/($R$16:$R2701&lt;&gt;""),$R$16:$R2701)="12.2028",
    VLOOKUP(LOOKUP(2,1/($B$16:$B2701&lt;&gt;""),$B$16:$B2701), [1]Лист1!$C$2020:$D$2907, 2, 0),
  ""))), "")</f>
        <v>62551.88</v>
      </c>
      <c r="P2701" s="211">
        <f t="shared" ref="P2701" si="822">K2701/H2701</f>
        <v>80.712103225806445</v>
      </c>
      <c r="Q2701" s="211">
        <v>9673</v>
      </c>
      <c r="R2701" s="218" t="s">
        <v>564</v>
      </c>
      <c r="S2701" s="60"/>
      <c r="T2701" s="61"/>
      <c r="U2701" s="61"/>
    </row>
    <row r="2702" spans="1:207" s="212" customFormat="1" ht="30" customHeight="1" x14ac:dyDescent="0.25">
      <c r="A2702" s="212">
        <f>IF(B2702&lt;&gt;"",MAX(A$1:A2701)+1,"")</f>
        <v>2428</v>
      </c>
      <c r="B2702" s="223" t="s">
        <v>1761</v>
      </c>
      <c r="C2702" s="212">
        <v>1972</v>
      </c>
      <c r="D2702" s="212">
        <v>2019</v>
      </c>
      <c r="E2702" s="210" t="s">
        <v>16</v>
      </c>
      <c r="F2702" s="210">
        <v>2</v>
      </c>
      <c r="G2702" s="210">
        <v>2</v>
      </c>
      <c r="H2702" s="211">
        <v>732</v>
      </c>
      <c r="I2702" s="211">
        <v>57.9</v>
      </c>
      <c r="J2702" s="211">
        <v>726.8</v>
      </c>
      <c r="K2702" s="211">
        <f t="shared" si="819"/>
        <v>27549.61</v>
      </c>
      <c r="L2702" s="211">
        <v>0</v>
      </c>
      <c r="M2702" s="211">
        <v>0</v>
      </c>
      <c r="N2702" s="211">
        <v>0</v>
      </c>
      <c r="O2702" s="211">
        <f>IFERROR(
  IF(LOOKUP(2,1/($R$16:$R2702&lt;&gt;""),$R$16:$R2702)="12.2026",
    VLOOKUP(LOOKUP(2,1/($B$16:$B2702&lt;&gt;""),$B$16:$B2702), [1]Лист1!$C$12:$D$1205, 2, 0),
  IF(LOOKUP(2,1/($R$16:$R2702&lt;&gt;""),$R$16:$R2702)="12.2027",
    VLOOKUP(LOOKUP(2,1/($B$16:$B2702&lt;&gt;""),$B$16:$B2702), [1]Лист1!$C$1209:$D$2016, 2, 0),
  IF(LOOKUP(2,1/($R$16:$R2702&lt;&gt;""),$R$16:$R2702)="12.2028",
    VLOOKUP(LOOKUP(2,1/($B$16:$B2702&lt;&gt;""),$B$16:$B2702), [1]Лист1!$C$2020:$D$2907, 2, 0),
  ""))), "")</f>
        <v>27549.61</v>
      </c>
      <c r="P2702" s="211">
        <f t="shared" si="820"/>
        <v>37.636079234972676</v>
      </c>
      <c r="Q2702" s="211">
        <v>9673</v>
      </c>
      <c r="R2702" s="218" t="s">
        <v>565</v>
      </c>
      <c r="S2702" s="60"/>
      <c r="T2702" s="61"/>
      <c r="U2702" s="61"/>
    </row>
    <row r="2703" spans="1:207" s="212" customFormat="1" ht="30" customHeight="1" x14ac:dyDescent="0.25">
      <c r="A2703" s="212">
        <f>IF(B2703&lt;&gt;"",MAX(A$1:A2702)+1,"")</f>
        <v>2429</v>
      </c>
      <c r="B2703" s="223" t="s">
        <v>1762</v>
      </c>
      <c r="C2703" s="212">
        <v>1971</v>
      </c>
      <c r="D2703" s="212">
        <v>2019</v>
      </c>
      <c r="E2703" s="210" t="s">
        <v>16</v>
      </c>
      <c r="F2703" s="210">
        <v>2</v>
      </c>
      <c r="G2703" s="210">
        <v>2</v>
      </c>
      <c r="H2703" s="211">
        <v>728</v>
      </c>
      <c r="I2703" s="211">
        <v>60</v>
      </c>
      <c r="J2703" s="211">
        <v>707.7</v>
      </c>
      <c r="K2703" s="211">
        <f t="shared" si="819"/>
        <v>29753.63</v>
      </c>
      <c r="L2703" s="211">
        <v>0</v>
      </c>
      <c r="M2703" s="211">
        <v>0</v>
      </c>
      <c r="N2703" s="211">
        <v>0</v>
      </c>
      <c r="O2703" s="211">
        <f>IFERROR(
  IF(LOOKUP(2,1/($R$16:$R2703&lt;&gt;""),$R$16:$R2703)="12.2026",
    VLOOKUP(LOOKUP(2,1/($B$16:$B2703&lt;&gt;""),$B$16:$B2703), [1]Лист1!$C$12:$D$1205, 2, 0),
  IF(LOOKUP(2,1/($R$16:$R2703&lt;&gt;""),$R$16:$R2703)="12.2027",
    VLOOKUP(LOOKUP(2,1/($B$16:$B2703&lt;&gt;""),$B$16:$B2703), [1]Лист1!$C$1209:$D$2016, 2, 0),
  IF(LOOKUP(2,1/($R$16:$R2703&lt;&gt;""),$R$16:$R2703)="12.2028",
    VLOOKUP(LOOKUP(2,1/($B$16:$B2703&lt;&gt;""),$B$16:$B2703), [1]Лист1!$C$2020:$D$2907, 2, 0),
  ""))), "")</f>
        <v>29753.63</v>
      </c>
      <c r="P2703" s="211">
        <f t="shared" si="820"/>
        <v>40.870370879120884</v>
      </c>
      <c r="Q2703" s="211">
        <v>9673</v>
      </c>
      <c r="R2703" s="218" t="s">
        <v>565</v>
      </c>
      <c r="S2703" s="144"/>
      <c r="T2703" s="61"/>
      <c r="U2703" s="61"/>
    </row>
    <row r="2704" spans="1:207" s="212" customFormat="1" ht="30" customHeight="1" x14ac:dyDescent="0.25">
      <c r="A2704" s="212">
        <f>IF(B2704&lt;&gt;"",MAX(A$1:A2703)+1,"")</f>
        <v>2430</v>
      </c>
      <c r="B2704" s="223" t="s">
        <v>1763</v>
      </c>
      <c r="C2704" s="212">
        <v>1970</v>
      </c>
      <c r="D2704" s="212">
        <v>2019</v>
      </c>
      <c r="E2704" s="210" t="s">
        <v>16</v>
      </c>
      <c r="F2704" s="210">
        <v>2</v>
      </c>
      <c r="G2704" s="210">
        <v>2</v>
      </c>
      <c r="H2704" s="211">
        <v>794.4</v>
      </c>
      <c r="I2704" s="211">
        <v>59.2</v>
      </c>
      <c r="J2704" s="211">
        <v>711.7</v>
      </c>
      <c r="K2704" s="211">
        <f t="shared" si="819"/>
        <v>29753.63</v>
      </c>
      <c r="L2704" s="211">
        <v>0</v>
      </c>
      <c r="M2704" s="211">
        <v>0</v>
      </c>
      <c r="N2704" s="211">
        <v>0</v>
      </c>
      <c r="O2704" s="211">
        <f>IFERROR(
  IF(LOOKUP(2,1/($R$16:$R2704&lt;&gt;""),$R$16:$R2704)="12.2026",
    VLOOKUP(LOOKUP(2,1/($B$16:$B2704&lt;&gt;""),$B$16:$B2704), [1]Лист1!$C$12:$D$1205, 2, 0),
  IF(LOOKUP(2,1/($R$16:$R2704&lt;&gt;""),$R$16:$R2704)="12.2027",
    VLOOKUP(LOOKUP(2,1/($B$16:$B2704&lt;&gt;""),$B$16:$B2704), [1]Лист1!$C$1209:$D$2016, 2, 0),
  IF(LOOKUP(2,1/($R$16:$R2704&lt;&gt;""),$R$16:$R2704)="12.2028",
    VLOOKUP(LOOKUP(2,1/($B$16:$B2704&lt;&gt;""),$B$16:$B2704), [1]Лист1!$C$2020:$D$2907, 2, 0),
  ""))), "")</f>
        <v>29753.63</v>
      </c>
      <c r="P2704" s="211">
        <f t="shared" si="820"/>
        <v>37.454217019133942</v>
      </c>
      <c r="Q2704" s="211">
        <v>9673</v>
      </c>
      <c r="R2704" s="218" t="s">
        <v>565</v>
      </c>
      <c r="S2704" s="60"/>
      <c r="T2704" s="61"/>
      <c r="U2704" s="61"/>
    </row>
    <row r="2705" spans="1:207" s="212" customFormat="1" ht="30" customHeight="1" x14ac:dyDescent="0.25">
      <c r="A2705" s="212">
        <f>IF(B2705&lt;&gt;"",MAX(A$1:A2704)+1,"")</f>
        <v>2431</v>
      </c>
      <c r="B2705" s="223" t="s">
        <v>1932</v>
      </c>
      <c r="C2705" s="212">
        <v>1974</v>
      </c>
      <c r="D2705" s="212" t="s">
        <v>1844</v>
      </c>
      <c r="E2705" s="210" t="s">
        <v>16</v>
      </c>
      <c r="F2705" s="210">
        <v>2</v>
      </c>
      <c r="G2705" s="210">
        <v>2</v>
      </c>
      <c r="H2705" s="211">
        <v>736.2</v>
      </c>
      <c r="I2705" s="211">
        <v>0</v>
      </c>
      <c r="J2705" s="211">
        <v>736</v>
      </c>
      <c r="K2705" s="211">
        <f t="shared" si="819"/>
        <v>5308750</v>
      </c>
      <c r="L2705" s="211">
        <v>0</v>
      </c>
      <c r="M2705" s="211">
        <v>0</v>
      </c>
      <c r="N2705" s="211">
        <v>0</v>
      </c>
      <c r="O2705" s="211">
        <f>IFERROR(
  IF(LOOKUP(2,1/($R$16:$R2705&lt;&gt;""),$R$16:$R2705)="12.2026",
    VLOOKUP(LOOKUP(2,1/($B$16:$B2705&lt;&gt;""),$B$16:$B2705), [1]Лист1!$C$12:$D$1205, 2, 0),
  IF(LOOKUP(2,1/($R$16:$R2705&lt;&gt;""),$R$16:$R2705)="12.2027",
    VLOOKUP(LOOKUP(2,1/($B$16:$B2705&lt;&gt;""),$B$16:$B2705), [1]Лист1!$C$1209:$D$2016, 2, 0),
  IF(LOOKUP(2,1/($R$16:$R2705&lt;&gt;""),$R$16:$R2705)="12.2028",
    VLOOKUP(LOOKUP(2,1/($B$16:$B2705&lt;&gt;""),$B$16:$B2705), [1]Лист1!$C$2020:$D$2907, 2, 0),
  ""))), "")</f>
        <v>5308750</v>
      </c>
      <c r="P2705" s="211">
        <f t="shared" si="820"/>
        <v>7211.0160282531915</v>
      </c>
      <c r="Q2705" s="211">
        <v>9673</v>
      </c>
      <c r="R2705" s="218" t="s">
        <v>565</v>
      </c>
      <c r="S2705" s="60"/>
      <c r="T2705" s="61"/>
      <c r="U2705" s="61"/>
    </row>
    <row r="2706" spans="1:207" s="212" customFormat="1" ht="30" customHeight="1" x14ac:dyDescent="0.25">
      <c r="A2706" s="212">
        <f>IF(B2706&lt;&gt;"",MAX(A$1:A2705)+1,"")</f>
        <v>2432</v>
      </c>
      <c r="B2706" s="223" t="s">
        <v>1766</v>
      </c>
      <c r="C2706" s="212">
        <v>1972</v>
      </c>
      <c r="D2706" s="212" t="s">
        <v>1844</v>
      </c>
      <c r="E2706" s="210" t="s">
        <v>16</v>
      </c>
      <c r="F2706" s="210">
        <v>2</v>
      </c>
      <c r="G2706" s="210">
        <v>2</v>
      </c>
      <c r="H2706" s="211">
        <v>727.5</v>
      </c>
      <c r="I2706" s="211">
        <v>61</v>
      </c>
      <c r="J2706" s="211">
        <v>703.9</v>
      </c>
      <c r="K2706" s="211">
        <f t="shared" si="819"/>
        <v>12090381.789999999</v>
      </c>
      <c r="L2706" s="211">
        <v>0</v>
      </c>
      <c r="M2706" s="211">
        <v>0</v>
      </c>
      <c r="N2706" s="211">
        <v>0</v>
      </c>
      <c r="O2706" s="211">
        <f>IFERROR(
  IF(LOOKUP(2,1/($R$16:$R2706&lt;&gt;""),$R$16:$R2706)="12.2026",
    VLOOKUP(LOOKUP(2,1/($B$16:$B2706&lt;&gt;""),$B$16:$B2706), [1]Лист1!$C$12:$D$1205, 2, 0),
  IF(LOOKUP(2,1/($R$16:$R2706&lt;&gt;""),$R$16:$R2706)="12.2027",
    VLOOKUP(LOOKUP(2,1/($B$16:$B2706&lt;&gt;""),$B$16:$B2706), [1]Лист1!$C$1209:$D$2016, 2, 0),
  IF(LOOKUP(2,1/($R$16:$R2706&lt;&gt;""),$R$16:$R2706)="12.2028",
    VLOOKUP(LOOKUP(2,1/($B$16:$B2706&lt;&gt;""),$B$16:$B2706), [1]Лист1!$C$2020:$D$2907, 2, 0),
  ""))), "")</f>
        <v>12090381.789999999</v>
      </c>
      <c r="P2706" s="211">
        <f t="shared" si="820"/>
        <v>16619.081498281786</v>
      </c>
      <c r="Q2706" s="211">
        <v>9673</v>
      </c>
      <c r="R2706" s="218" t="s">
        <v>565</v>
      </c>
      <c r="S2706" s="60"/>
      <c r="T2706" s="61"/>
      <c r="U2706" s="61"/>
    </row>
    <row r="2707" spans="1:207" s="212" customFormat="1" ht="30" customHeight="1" x14ac:dyDescent="0.25">
      <c r="A2707" s="212">
        <f>IF(B2707&lt;&gt;"",MAX(A$1:A2706)+1,"")</f>
        <v>2433</v>
      </c>
      <c r="B2707" s="223" t="s">
        <v>1933</v>
      </c>
      <c r="C2707" s="212">
        <v>1982</v>
      </c>
      <c r="D2707" s="212" t="s">
        <v>1844</v>
      </c>
      <c r="E2707" s="210" t="s">
        <v>16</v>
      </c>
      <c r="F2707" s="210">
        <v>2</v>
      </c>
      <c r="G2707" s="210">
        <v>1</v>
      </c>
      <c r="H2707" s="211">
        <v>568</v>
      </c>
      <c r="I2707" s="211">
        <v>0</v>
      </c>
      <c r="J2707" s="211">
        <v>496.3</v>
      </c>
      <c r="K2707" s="211">
        <f t="shared" si="819"/>
        <v>4262500</v>
      </c>
      <c r="L2707" s="211">
        <v>0</v>
      </c>
      <c r="M2707" s="211">
        <v>0</v>
      </c>
      <c r="N2707" s="211">
        <v>0</v>
      </c>
      <c r="O2707" s="211">
        <f>IFERROR(
  IF(LOOKUP(2,1/($R$16:$R2707&lt;&gt;""),$R$16:$R2707)="12.2026",
    VLOOKUP(LOOKUP(2,1/($B$16:$B2707&lt;&gt;""),$B$16:$B2707), [1]Лист1!$C$12:$D$1205, 2, 0),
  IF(LOOKUP(2,1/($R$16:$R2707&lt;&gt;""),$R$16:$R2707)="12.2027",
    VLOOKUP(LOOKUP(2,1/($B$16:$B2707&lt;&gt;""),$B$16:$B2707), [1]Лист1!$C$1209:$D$2016, 2, 0),
  IF(LOOKUP(2,1/($R$16:$R2707&lt;&gt;""),$R$16:$R2707)="12.2028",
    VLOOKUP(LOOKUP(2,1/($B$16:$B2707&lt;&gt;""),$B$16:$B2707), [1]Лист1!$C$2020:$D$2907, 2, 0),
  ""))), "")</f>
        <v>4262500</v>
      </c>
      <c r="P2707" s="211">
        <f t="shared" si="820"/>
        <v>7504.4014084507044</v>
      </c>
      <c r="Q2707" s="211">
        <v>9673</v>
      </c>
      <c r="R2707" s="218" t="s">
        <v>565</v>
      </c>
      <c r="S2707" s="60"/>
      <c r="T2707" s="61"/>
      <c r="U2707" s="61"/>
    </row>
    <row r="2708" spans="1:207" s="212" customFormat="1" ht="30" customHeight="1" x14ac:dyDescent="0.25">
      <c r="A2708" s="212">
        <f>IF(B2708&lt;&gt;"",MAX(A$1:A2707)+1,"")</f>
        <v>2434</v>
      </c>
      <c r="B2708" s="223" t="s">
        <v>1934</v>
      </c>
      <c r="C2708" s="212">
        <v>1985</v>
      </c>
      <c r="D2708" s="212" t="s">
        <v>1844</v>
      </c>
      <c r="E2708" s="210" t="s">
        <v>16</v>
      </c>
      <c r="F2708" s="210">
        <v>3</v>
      </c>
      <c r="G2708" s="210">
        <v>3</v>
      </c>
      <c r="H2708" s="211">
        <v>2398.6999999999998</v>
      </c>
      <c r="I2708" s="211">
        <v>646.4</v>
      </c>
      <c r="J2708" s="211">
        <v>1762.5</v>
      </c>
      <c r="K2708" s="211">
        <f t="shared" si="819"/>
        <v>9687500</v>
      </c>
      <c r="L2708" s="211">
        <v>0</v>
      </c>
      <c r="M2708" s="211">
        <v>0</v>
      </c>
      <c r="N2708" s="211">
        <v>0</v>
      </c>
      <c r="O2708" s="211">
        <f>IFERROR(
  IF(LOOKUP(2,1/($R$16:$R2708&lt;&gt;""),$R$16:$R2708)="12.2026",
    VLOOKUP(LOOKUP(2,1/($B$16:$B2708&lt;&gt;""),$B$16:$B2708), [1]Лист1!$C$12:$D$1205, 2, 0),
  IF(LOOKUP(2,1/($R$16:$R2708&lt;&gt;""),$R$16:$R2708)="12.2027",
    VLOOKUP(LOOKUP(2,1/($B$16:$B2708&lt;&gt;""),$B$16:$B2708), [1]Лист1!$C$1209:$D$2016, 2, 0),
  IF(LOOKUP(2,1/($R$16:$R2708&lt;&gt;""),$R$16:$R2708)="12.2028",
    VLOOKUP(LOOKUP(2,1/($B$16:$B2708&lt;&gt;""),$B$16:$B2708), [1]Лист1!$C$2020:$D$2907, 2, 0),
  ""))), "")</f>
        <v>9687500</v>
      </c>
      <c r="P2708" s="211">
        <f t="shared" si="820"/>
        <v>4038.6459332138243</v>
      </c>
      <c r="Q2708" s="211">
        <v>9673</v>
      </c>
      <c r="R2708" s="218" t="s">
        <v>565</v>
      </c>
      <c r="S2708" s="60"/>
      <c r="T2708" s="61"/>
      <c r="U2708" s="61"/>
    </row>
    <row r="2709" spans="1:207" s="212" customFormat="1" ht="30" customHeight="1" x14ac:dyDescent="0.25">
      <c r="A2709" s="309">
        <f>IF(B2709&lt;&gt;"",MAX(A$1:A2708)+1,"")</f>
        <v>2435</v>
      </c>
      <c r="B2709" s="317" t="s">
        <v>1764</v>
      </c>
      <c r="C2709" s="309">
        <v>1994</v>
      </c>
      <c r="D2709" s="309">
        <v>2023</v>
      </c>
      <c r="E2709" s="307" t="s">
        <v>16</v>
      </c>
      <c r="F2709" s="307">
        <v>2</v>
      </c>
      <c r="G2709" s="307">
        <v>1</v>
      </c>
      <c r="H2709" s="311">
        <v>389.1</v>
      </c>
      <c r="I2709" s="311">
        <v>121.9</v>
      </c>
      <c r="J2709" s="311">
        <v>317.60000000000002</v>
      </c>
      <c r="K2709" s="211">
        <f t="shared" ref="K2709" si="823">SUM(L2709:O2709)</f>
        <v>215567.76</v>
      </c>
      <c r="L2709" s="211">
        <v>0</v>
      </c>
      <c r="M2709" s="211">
        <v>0</v>
      </c>
      <c r="N2709" s="211">
        <v>0</v>
      </c>
      <c r="O2709" s="211">
        <f>IFERROR(
  IF(LOOKUP(2,1/($R$16:$R2709&lt;&gt;""),$R$16:$R2709)="12.2026",
    VLOOKUP(LOOKUP(2,1/($B$16:$B2709&lt;&gt;""),$B$16:$B2709), [1]Лист1!$C$12:$D$1205, 2, 0),
  IF(LOOKUP(2,1/($R$16:$R2709&lt;&gt;""),$R$16:$R2709)="12.2027",
    VLOOKUP(LOOKUP(2,1/($B$16:$B2709&lt;&gt;""),$B$16:$B2709), [1]Лист1!$C$1209:$D$2016, 2, 0),
  IF(LOOKUP(2,1/($R$16:$R2709&lt;&gt;""),$R$16:$R2709)="12.2028",
    VLOOKUP(LOOKUP(2,1/($B$16:$B2709&lt;&gt;""),$B$16:$B2709), [1]Лист1!$C$2020:$D$2907, 2, 0),
  ""))), "")</f>
        <v>215567.76</v>
      </c>
      <c r="P2709" s="211">
        <f t="shared" ref="P2709" si="824">K2709/H2709</f>
        <v>554.01634541249041</v>
      </c>
      <c r="Q2709" s="211">
        <v>9673</v>
      </c>
      <c r="R2709" s="218" t="s">
        <v>565</v>
      </c>
      <c r="S2709" s="144"/>
      <c r="T2709" s="61"/>
      <c r="U2709" s="61"/>
    </row>
    <row r="2710" spans="1:207" s="212" customFormat="1" ht="30" customHeight="1" x14ac:dyDescent="0.25">
      <c r="A2710" s="310"/>
      <c r="B2710" s="318"/>
      <c r="C2710" s="310"/>
      <c r="D2710" s="310"/>
      <c r="E2710" s="308"/>
      <c r="F2710" s="308"/>
      <c r="G2710" s="308"/>
      <c r="H2710" s="312"/>
      <c r="I2710" s="312"/>
      <c r="J2710" s="312"/>
      <c r="K2710" s="211">
        <f t="shared" si="819"/>
        <v>5323091</v>
      </c>
      <c r="L2710" s="211">
        <v>0</v>
      </c>
      <c r="M2710" s="211">
        <v>0</v>
      </c>
      <c r="N2710" s="211">
        <v>0</v>
      </c>
      <c r="O2710" s="211">
        <f>IFERROR(
  IF(LOOKUP(2,1/($R$16:$R2710&lt;&gt;""),$R$16:$R2710)="12.2026",
    VLOOKUP(LOOKUP(2,1/($B$16:$B2710&lt;&gt;""),$B$16:$B2710), [1]Лист1!$C$12:$D$1205, 2, 0),
  IF(LOOKUP(2,1/($R$16:$R2710&lt;&gt;""),$R$16:$R2710)="12.2027",
    VLOOKUP(LOOKUP(2,1/($B$16:$B2710&lt;&gt;""),$B$16:$B2710), [1]Лист1!$C$1209:$D$2016, 2, 0),
  IF(LOOKUP(2,1/($R$16:$R2710&lt;&gt;""),$R$16:$R2710)="12.2028",
    VLOOKUP(LOOKUP(2,1/($B$16:$B2710&lt;&gt;""),$B$16:$B2710), [1]Лист1!$C$2020:$D$2907, 2, 0),
  ""))), "")</f>
        <v>5323091</v>
      </c>
      <c r="P2710" s="211">
        <f>K2710/H2709</f>
        <v>13680.521716782318</v>
      </c>
      <c r="Q2710" s="211">
        <v>9673</v>
      </c>
      <c r="R2710" s="218" t="s">
        <v>564</v>
      </c>
      <c r="S2710" s="144"/>
      <c r="T2710" s="61"/>
      <c r="U2710" s="61"/>
    </row>
    <row r="2711" spans="1:207" s="212" customFormat="1" ht="30" customHeight="1" x14ac:dyDescent="0.25">
      <c r="A2711" s="212">
        <f>IF(B2711&lt;&gt;"",MAX(A$1:A2710)+1,"")</f>
        <v>2436</v>
      </c>
      <c r="B2711" s="223" t="s">
        <v>1935</v>
      </c>
      <c r="C2711" s="212">
        <v>1977</v>
      </c>
      <c r="D2711" s="212" t="s">
        <v>1844</v>
      </c>
      <c r="E2711" s="210" t="s">
        <v>16</v>
      </c>
      <c r="F2711" s="210">
        <v>2</v>
      </c>
      <c r="G2711" s="210">
        <v>2</v>
      </c>
      <c r="H2711" s="211">
        <v>567.5</v>
      </c>
      <c r="I2711" s="211">
        <v>0</v>
      </c>
      <c r="J2711" s="211">
        <v>566.6</v>
      </c>
      <c r="K2711" s="211">
        <f t="shared" ref="K2711:K2712" si="825">SUM(L2711:O2711)</f>
        <v>8933071.0600000005</v>
      </c>
      <c r="L2711" s="211">
        <v>0</v>
      </c>
      <c r="M2711" s="211">
        <v>0</v>
      </c>
      <c r="N2711" s="211">
        <v>0</v>
      </c>
      <c r="O2711" s="211">
        <f>IFERROR(
  IF(LOOKUP(2,1/($R$16:$R2711&lt;&gt;""),$R$16:$R2711)="12.2026",
    VLOOKUP(LOOKUP(2,1/($B$16:$B2711&lt;&gt;""),$B$16:$B2711), [1]Лист1!$C$12:$D$1205, 2, 0),
  IF(LOOKUP(2,1/($R$16:$R2711&lt;&gt;""),$R$16:$R2711)="12.2027",
    VLOOKUP(LOOKUP(2,1/($B$16:$B2711&lt;&gt;""),$B$16:$B2711), [1]Лист1!$C$1209:$D$2016, 2, 0),
  IF(LOOKUP(2,1/($R$16:$R2711&lt;&gt;""),$R$16:$R2711)="12.2028",
    VLOOKUP(LOOKUP(2,1/($B$16:$B2711&lt;&gt;""),$B$16:$B2711), [1]Лист1!$C$2020:$D$2907, 2, 0),
  ""))), "")</f>
        <v>8933071.0600000005</v>
      </c>
      <c r="P2711" s="211">
        <f t="shared" ref="P2711:P2712" si="826">K2711/H2711</f>
        <v>15741.094378854626</v>
      </c>
      <c r="Q2711" s="211">
        <v>9673</v>
      </c>
      <c r="R2711" s="218" t="s">
        <v>565</v>
      </c>
      <c r="S2711" s="60"/>
      <c r="T2711" s="61"/>
      <c r="U2711" s="61"/>
    </row>
    <row r="2712" spans="1:207" s="212" customFormat="1" ht="30" customHeight="1" x14ac:dyDescent="0.25">
      <c r="A2712" s="212">
        <f>IF(B2712&lt;&gt;"",MAX(A$1:A2711)+1,"")</f>
        <v>2437</v>
      </c>
      <c r="B2712" s="223" t="s">
        <v>2463</v>
      </c>
      <c r="C2712" s="212">
        <v>1979</v>
      </c>
      <c r="D2712" s="212" t="s">
        <v>1844</v>
      </c>
      <c r="E2712" s="210" t="s">
        <v>16</v>
      </c>
      <c r="F2712" s="210">
        <v>2</v>
      </c>
      <c r="G2712" s="210">
        <v>2</v>
      </c>
      <c r="H2712" s="211">
        <v>553</v>
      </c>
      <c r="I2712" s="211">
        <v>0</v>
      </c>
      <c r="J2712" s="211">
        <v>412</v>
      </c>
      <c r="K2712" s="211">
        <f t="shared" si="825"/>
        <v>4572500</v>
      </c>
      <c r="L2712" s="211">
        <v>0</v>
      </c>
      <c r="M2712" s="211">
        <v>0</v>
      </c>
      <c r="N2712" s="211">
        <v>0</v>
      </c>
      <c r="O2712" s="211">
        <f>IFERROR(
  IF(LOOKUP(2,1/($R$16:$R2712&lt;&gt;""),$R$16:$R2712)="12.2026",
    VLOOKUP(LOOKUP(2,1/($B$16:$B2712&lt;&gt;""),$B$16:$B2712), [1]Лист1!$C$12:$D$1205, 2, 0),
  IF(LOOKUP(2,1/($R$16:$R2712&lt;&gt;""),$R$16:$R2712)="12.2027",
    VLOOKUP(LOOKUP(2,1/($B$16:$B2712&lt;&gt;""),$B$16:$B2712), [1]Лист1!$C$1209:$D$2016, 2, 0),
  IF(LOOKUP(2,1/($R$16:$R2712&lt;&gt;""),$R$16:$R2712)="12.2028",
    VLOOKUP(LOOKUP(2,1/($B$16:$B2712&lt;&gt;""),$B$16:$B2712), [1]Лист1!$C$2020:$D$2907, 2, 0),
  ""))), "")</f>
        <v>4572500</v>
      </c>
      <c r="P2712" s="211">
        <f t="shared" si="826"/>
        <v>8268.5352622061491</v>
      </c>
      <c r="Q2712" s="237">
        <v>9673</v>
      </c>
      <c r="R2712" s="218" t="s">
        <v>565</v>
      </c>
      <c r="S2712" s="60"/>
      <c r="T2712" s="61"/>
      <c r="U2712" s="61"/>
    </row>
    <row r="2713" spans="1:207" s="212" customFormat="1" ht="30" customHeight="1" x14ac:dyDescent="0.25">
      <c r="A2713" s="212">
        <f>IF(B2713&lt;&gt;"",MAX(A$1:A2712)+1,"")</f>
        <v>2438</v>
      </c>
      <c r="B2713" s="223" t="s">
        <v>2464</v>
      </c>
      <c r="C2713" s="212">
        <v>1981</v>
      </c>
      <c r="D2713" s="212" t="s">
        <v>1844</v>
      </c>
      <c r="E2713" s="210" t="s">
        <v>16</v>
      </c>
      <c r="F2713" s="210">
        <v>2</v>
      </c>
      <c r="G2713" s="210">
        <v>2</v>
      </c>
      <c r="H2713" s="211">
        <v>542</v>
      </c>
      <c r="I2713" s="211">
        <v>0</v>
      </c>
      <c r="J2713" s="211">
        <v>428</v>
      </c>
      <c r="K2713" s="211">
        <f t="shared" si="819"/>
        <v>6587500</v>
      </c>
      <c r="L2713" s="211">
        <v>0</v>
      </c>
      <c r="M2713" s="211">
        <v>0</v>
      </c>
      <c r="N2713" s="211">
        <v>0</v>
      </c>
      <c r="O2713" s="211">
        <f>IFERROR(
  IF(LOOKUP(2,1/($R$16:$R2713&lt;&gt;""),$R$16:$R2713)="12.2026",
    VLOOKUP(LOOKUP(2,1/($B$16:$B2713&lt;&gt;""),$B$16:$B2713), [1]Лист1!$C$12:$D$1205, 2, 0),
  IF(LOOKUP(2,1/($R$16:$R2713&lt;&gt;""),$R$16:$R2713)="12.2027",
    VLOOKUP(LOOKUP(2,1/($B$16:$B2713&lt;&gt;""),$B$16:$B2713), [1]Лист1!$C$1209:$D$2016, 2, 0),
  IF(LOOKUP(2,1/($R$16:$R2713&lt;&gt;""),$R$16:$R2713)="12.2028",
    VLOOKUP(LOOKUP(2,1/($B$16:$B2713&lt;&gt;""),$B$16:$B2713), [1]Лист1!$C$2020:$D$2907, 2, 0),
  ""))), "")</f>
        <v>6587500</v>
      </c>
      <c r="P2713" s="211">
        <f t="shared" si="820"/>
        <v>12154.059040590406</v>
      </c>
      <c r="Q2713" s="237">
        <v>9673</v>
      </c>
      <c r="R2713" s="218" t="s">
        <v>565</v>
      </c>
      <c r="S2713" s="60"/>
      <c r="T2713" s="61"/>
      <c r="U2713" s="61"/>
    </row>
    <row r="2714" spans="1:207" s="212" customFormat="1" ht="30" customHeight="1" x14ac:dyDescent="0.25">
      <c r="A2714" s="212">
        <f>IF(B2714&lt;&gt;"",MAX(A$1:A2713)+1,"")</f>
        <v>2439</v>
      </c>
      <c r="B2714" s="223" t="s">
        <v>1936</v>
      </c>
      <c r="C2714" s="212">
        <v>1990</v>
      </c>
      <c r="D2714" s="212" t="s">
        <v>1844</v>
      </c>
      <c r="E2714" s="210" t="s">
        <v>16</v>
      </c>
      <c r="F2714" s="210">
        <v>2</v>
      </c>
      <c r="G2714" s="210">
        <v>3</v>
      </c>
      <c r="H2714" s="211">
        <v>847.2</v>
      </c>
      <c r="I2714" s="211">
        <v>0</v>
      </c>
      <c r="J2714" s="211">
        <v>846</v>
      </c>
      <c r="K2714" s="211">
        <f t="shared" si="819"/>
        <v>7207500</v>
      </c>
      <c r="L2714" s="211">
        <v>0</v>
      </c>
      <c r="M2714" s="211">
        <v>0</v>
      </c>
      <c r="N2714" s="211">
        <v>0</v>
      </c>
      <c r="O2714" s="211">
        <f>IFERROR(
  IF(LOOKUP(2,1/($R$16:$R2714&lt;&gt;""),$R$16:$R2714)="12.2026",
    VLOOKUP(LOOKUP(2,1/($B$16:$B2714&lt;&gt;""),$B$16:$B2714), [1]Лист1!$C$12:$D$1205, 2, 0),
  IF(LOOKUP(2,1/($R$16:$R2714&lt;&gt;""),$R$16:$R2714)="12.2027",
    VLOOKUP(LOOKUP(2,1/($B$16:$B2714&lt;&gt;""),$B$16:$B2714), [1]Лист1!$C$1209:$D$2016, 2, 0),
  IF(LOOKUP(2,1/($R$16:$R2714&lt;&gt;""),$R$16:$R2714)="12.2028",
    VLOOKUP(LOOKUP(2,1/($B$16:$B2714&lt;&gt;""),$B$16:$B2714), [1]Лист1!$C$2020:$D$2907, 2, 0),
  ""))), "")</f>
        <v>7207500</v>
      </c>
      <c r="P2714" s="211">
        <f t="shared" si="820"/>
        <v>8507.4362606232298</v>
      </c>
      <c r="Q2714" s="211">
        <v>9673</v>
      </c>
      <c r="R2714" s="218" t="s">
        <v>565</v>
      </c>
      <c r="S2714" s="60"/>
      <c r="T2714" s="61"/>
      <c r="U2714" s="61"/>
    </row>
    <row r="2715" spans="1:207" s="212" customFormat="1" ht="30" customHeight="1" x14ac:dyDescent="0.25">
      <c r="A2715" s="212">
        <f>IF(B2715&lt;&gt;"",MAX(A$1:A2714)+1,"")</f>
        <v>2440</v>
      </c>
      <c r="B2715" s="223" t="s">
        <v>1937</v>
      </c>
      <c r="C2715" s="212">
        <v>1983</v>
      </c>
      <c r="D2715" s="212" t="s">
        <v>1844</v>
      </c>
      <c r="E2715" s="210" t="s">
        <v>16</v>
      </c>
      <c r="F2715" s="210">
        <v>2</v>
      </c>
      <c r="G2715" s="210">
        <v>3</v>
      </c>
      <c r="H2715" s="211">
        <v>1366</v>
      </c>
      <c r="I2715" s="211">
        <v>0</v>
      </c>
      <c r="J2715" s="211">
        <v>875.7</v>
      </c>
      <c r="K2715" s="211">
        <f t="shared" si="819"/>
        <v>7323750</v>
      </c>
      <c r="L2715" s="211">
        <v>0</v>
      </c>
      <c r="M2715" s="211">
        <v>0</v>
      </c>
      <c r="N2715" s="211">
        <v>0</v>
      </c>
      <c r="O2715" s="211">
        <f>IFERROR(
  IF(LOOKUP(2,1/($R$16:$R2715&lt;&gt;""),$R$16:$R2715)="12.2026",
    VLOOKUP(LOOKUP(2,1/($B$16:$B2715&lt;&gt;""),$B$16:$B2715), [1]Лист1!$C$12:$D$1205, 2, 0),
  IF(LOOKUP(2,1/($R$16:$R2715&lt;&gt;""),$R$16:$R2715)="12.2027",
    VLOOKUP(LOOKUP(2,1/($B$16:$B2715&lt;&gt;""),$B$16:$B2715), [1]Лист1!$C$1209:$D$2016, 2, 0),
  IF(LOOKUP(2,1/($R$16:$R2715&lt;&gt;""),$R$16:$R2715)="12.2028",
    VLOOKUP(LOOKUP(2,1/($B$16:$B2715&lt;&gt;""),$B$16:$B2715), [1]Лист1!$C$2020:$D$2907, 2, 0),
  ""))), "")</f>
        <v>7323750</v>
      </c>
      <c r="P2715" s="211">
        <f t="shared" si="820"/>
        <v>5361.456808199122</v>
      </c>
      <c r="Q2715" s="211">
        <v>9673</v>
      </c>
      <c r="R2715" s="218" t="s">
        <v>565</v>
      </c>
      <c r="S2715" s="60"/>
      <c r="T2715" s="61"/>
      <c r="U2715" s="61"/>
    </row>
    <row r="2716" spans="1:207" s="212" customFormat="1" ht="30" customHeight="1" x14ac:dyDescent="0.25">
      <c r="A2716" s="212">
        <f>IF(B2716&lt;&gt;"",MAX(A$1:A2715)+1,"")</f>
        <v>2441</v>
      </c>
      <c r="B2716" s="223" t="s">
        <v>1767</v>
      </c>
      <c r="C2716" s="212">
        <v>1968</v>
      </c>
      <c r="D2716" s="212">
        <v>2018</v>
      </c>
      <c r="E2716" s="210" t="s">
        <v>16</v>
      </c>
      <c r="F2716" s="210">
        <v>2</v>
      </c>
      <c r="G2716" s="210">
        <v>2</v>
      </c>
      <c r="H2716" s="211">
        <v>382.4</v>
      </c>
      <c r="I2716" s="211">
        <v>48.8</v>
      </c>
      <c r="J2716" s="211">
        <v>379.5</v>
      </c>
      <c r="K2716" s="211">
        <f t="shared" si="819"/>
        <v>49275.08</v>
      </c>
      <c r="L2716" s="211">
        <v>0</v>
      </c>
      <c r="M2716" s="211">
        <v>0</v>
      </c>
      <c r="N2716" s="211">
        <v>0</v>
      </c>
      <c r="O2716" s="211">
        <f>IFERROR(
  IF(LOOKUP(2,1/($R$16:$R2716&lt;&gt;""),$R$16:$R2716)="12.2026",
    VLOOKUP(LOOKUP(2,1/($B$16:$B2716&lt;&gt;""),$B$16:$B2716), [1]Лист1!$C$12:$D$1205, 2, 0),
  IF(LOOKUP(2,1/($R$16:$R2716&lt;&gt;""),$R$16:$R2716)="12.2027",
    VLOOKUP(LOOKUP(2,1/($B$16:$B2716&lt;&gt;""),$B$16:$B2716), [1]Лист1!$C$1209:$D$2016, 2, 0),
  IF(LOOKUP(2,1/($R$16:$R2716&lt;&gt;""),$R$16:$R2716)="12.2028",
    VLOOKUP(LOOKUP(2,1/($B$16:$B2716&lt;&gt;""),$B$16:$B2716), [1]Лист1!$C$2020:$D$2907, 2, 0),
  ""))), "")</f>
        <v>49275.08</v>
      </c>
      <c r="P2716" s="211">
        <f t="shared" si="820"/>
        <v>128.85742677824268</v>
      </c>
      <c r="Q2716" s="211">
        <v>9673</v>
      </c>
      <c r="R2716" s="218" t="s">
        <v>564</v>
      </c>
      <c r="S2716" s="60"/>
      <c r="T2716" s="61"/>
      <c r="U2716" s="61"/>
    </row>
    <row r="2717" spans="1:207" s="212" customFormat="1" ht="30" customHeight="1" x14ac:dyDescent="0.25">
      <c r="A2717" s="212">
        <f>IF(B2717&lt;&gt;"",MAX(A$1:A2716)+1,"")</f>
        <v>2442</v>
      </c>
      <c r="B2717" s="223" t="s">
        <v>2660</v>
      </c>
      <c r="C2717" s="212">
        <v>1994</v>
      </c>
      <c r="D2717" s="212" t="s">
        <v>1844</v>
      </c>
      <c r="E2717" s="210" t="s">
        <v>16</v>
      </c>
      <c r="F2717" s="210">
        <v>2</v>
      </c>
      <c r="G2717" s="210">
        <v>2</v>
      </c>
      <c r="H2717" s="211">
        <v>776.6</v>
      </c>
      <c r="I2717" s="211">
        <v>0</v>
      </c>
      <c r="J2717" s="211">
        <v>618</v>
      </c>
      <c r="K2717" s="211">
        <f t="shared" si="819"/>
        <v>3513157</v>
      </c>
      <c r="L2717" s="211">
        <v>0</v>
      </c>
      <c r="M2717" s="211">
        <v>0</v>
      </c>
      <c r="N2717" s="211">
        <v>0</v>
      </c>
      <c r="O2717" s="211">
        <f>IFERROR(
  IF(LOOKUP(2,1/($R$16:$R2717&lt;&gt;""),$R$16:$R2717)="12.2026",
    VLOOKUP(LOOKUP(2,1/($B$16:$B2717&lt;&gt;""),$B$16:$B2717), [1]Лист1!$C$12:$D$1205, 2, 0),
  IF(LOOKUP(2,1/($R$16:$R2717&lt;&gt;""),$R$16:$R2717)="12.2027",
    VLOOKUP(LOOKUP(2,1/($B$16:$B2717&lt;&gt;""),$B$16:$B2717), [1]Лист1!$C$1209:$D$2016, 2, 0),
  IF(LOOKUP(2,1/($R$16:$R2717&lt;&gt;""),$R$16:$R2717)="12.2028",
    VLOOKUP(LOOKUP(2,1/($B$16:$B2717&lt;&gt;""),$B$16:$B2717), [1]Лист1!$C$2020:$D$2907, 2, 0),
  ""))), "")</f>
        <v>3513157</v>
      </c>
      <c r="P2717" s="211">
        <f t="shared" si="820"/>
        <v>4523.7664177182587</v>
      </c>
      <c r="Q2717" s="211">
        <v>9673</v>
      </c>
      <c r="R2717" s="218" t="s">
        <v>564</v>
      </c>
      <c r="S2717" s="60"/>
      <c r="T2717" s="61"/>
      <c r="U2717" s="61"/>
    </row>
    <row r="2718" spans="1:207" s="212" customFormat="1" ht="30" customHeight="1" x14ac:dyDescent="0.25">
      <c r="A2718" s="212">
        <f>IF(B2718&lt;&gt;"",MAX(A$1:A2717)+1,"")</f>
        <v>2443</v>
      </c>
      <c r="B2718" s="223" t="s">
        <v>1768</v>
      </c>
      <c r="C2718" s="212">
        <v>1972</v>
      </c>
      <c r="D2718" s="212" t="s">
        <v>1844</v>
      </c>
      <c r="E2718" s="210" t="s">
        <v>16</v>
      </c>
      <c r="F2718" s="210">
        <v>2</v>
      </c>
      <c r="G2718" s="210">
        <v>2</v>
      </c>
      <c r="H2718" s="211">
        <v>378.5</v>
      </c>
      <c r="I2718" s="211">
        <v>49.8</v>
      </c>
      <c r="J2718" s="211">
        <v>377.8</v>
      </c>
      <c r="K2718" s="211">
        <f t="shared" si="819"/>
        <v>48861.42</v>
      </c>
      <c r="L2718" s="211">
        <v>0</v>
      </c>
      <c r="M2718" s="211">
        <v>0</v>
      </c>
      <c r="N2718" s="211">
        <v>0</v>
      </c>
      <c r="O2718" s="211">
        <f>IFERROR(
  IF(LOOKUP(2,1/($R$16:$R2718&lt;&gt;""),$R$16:$R2718)="12.2026",
    VLOOKUP(LOOKUP(2,1/($B$16:$B2718&lt;&gt;""),$B$16:$B2718), [1]Лист1!$C$12:$D$1205, 2, 0),
  IF(LOOKUP(2,1/($R$16:$R2718&lt;&gt;""),$R$16:$R2718)="12.2027",
    VLOOKUP(LOOKUP(2,1/($B$16:$B2718&lt;&gt;""),$B$16:$B2718), [1]Лист1!$C$1209:$D$2016, 2, 0),
  IF(LOOKUP(2,1/($R$16:$R2718&lt;&gt;""),$R$16:$R2718)="12.2028",
    VLOOKUP(LOOKUP(2,1/($B$16:$B2718&lt;&gt;""),$B$16:$B2718), [1]Лист1!$C$2020:$D$2907, 2, 0),
  ""))), "")</f>
        <v>48861.42</v>
      </c>
      <c r="P2718" s="211">
        <f t="shared" si="820"/>
        <v>129.09225891677676</v>
      </c>
      <c r="Q2718" s="211">
        <v>9673</v>
      </c>
      <c r="R2718" s="218" t="s">
        <v>564</v>
      </c>
      <c r="S2718" s="144"/>
      <c r="T2718" s="61"/>
      <c r="U2718" s="61"/>
    </row>
    <row r="2719" spans="1:207" s="212" customFormat="1" ht="30" customHeight="1" x14ac:dyDescent="0.25">
      <c r="A2719" s="212">
        <f>IF(B2719&lt;&gt;"",MAX(A$1:A2718)+1,"")</f>
        <v>2444</v>
      </c>
      <c r="B2719" s="223" t="s">
        <v>1769</v>
      </c>
      <c r="C2719" s="212">
        <v>1972</v>
      </c>
      <c r="D2719" s="212" t="s">
        <v>1844</v>
      </c>
      <c r="E2719" s="210" t="s">
        <v>16</v>
      </c>
      <c r="F2719" s="210">
        <v>2</v>
      </c>
      <c r="G2719" s="210">
        <v>2</v>
      </c>
      <c r="H2719" s="211">
        <v>600</v>
      </c>
      <c r="I2719" s="211">
        <v>49.8</v>
      </c>
      <c r="J2719" s="211">
        <v>370.7</v>
      </c>
      <c r="K2719" s="211">
        <f t="shared" si="819"/>
        <v>72355.259999999995</v>
      </c>
      <c r="L2719" s="211">
        <v>0</v>
      </c>
      <c r="M2719" s="211">
        <v>0</v>
      </c>
      <c r="N2719" s="211">
        <v>0</v>
      </c>
      <c r="O2719" s="211">
        <f>IFERROR(
  IF(LOOKUP(2,1/($R$16:$R2719&lt;&gt;""),$R$16:$R2719)="12.2026",
    VLOOKUP(LOOKUP(2,1/($B$16:$B2719&lt;&gt;""),$B$16:$B2719), [1]Лист1!$C$12:$D$1205, 2, 0),
  IF(LOOKUP(2,1/($R$16:$R2719&lt;&gt;""),$R$16:$R2719)="12.2027",
    VLOOKUP(LOOKUP(2,1/($B$16:$B2719&lt;&gt;""),$B$16:$B2719), [1]Лист1!$C$1209:$D$2016, 2, 0),
  IF(LOOKUP(2,1/($R$16:$R2719&lt;&gt;""),$R$16:$R2719)="12.2028",
    VLOOKUP(LOOKUP(2,1/($B$16:$B2719&lt;&gt;""),$B$16:$B2719), [1]Лист1!$C$2020:$D$2907, 2, 0),
  ""))), "")</f>
        <v>72355.259999999995</v>
      </c>
      <c r="P2719" s="211">
        <f t="shared" si="820"/>
        <v>120.59209999999999</v>
      </c>
      <c r="Q2719" s="211">
        <v>9673</v>
      </c>
      <c r="R2719" s="218" t="s">
        <v>564</v>
      </c>
      <c r="S2719" s="38"/>
      <c r="T2719" s="20"/>
      <c r="U2719" s="20"/>
      <c r="V2719" s="21"/>
      <c r="W2719" s="21"/>
      <c r="X2719" s="21"/>
      <c r="Y2719" s="21"/>
      <c r="Z2719" s="21"/>
      <c r="AA2719" s="21"/>
      <c r="AB2719" s="21"/>
      <c r="AC2719" s="21"/>
      <c r="AD2719" s="21"/>
      <c r="AE2719" s="21"/>
      <c r="AF2719" s="21"/>
      <c r="AG2719" s="21"/>
      <c r="AH2719" s="21"/>
      <c r="AI2719" s="21"/>
      <c r="AJ2719" s="21"/>
      <c r="AK2719" s="21"/>
      <c r="AL2719" s="21"/>
      <c r="AM2719" s="21"/>
      <c r="AN2719" s="21"/>
      <c r="AO2719" s="21"/>
      <c r="AP2719" s="21"/>
      <c r="AQ2719" s="21"/>
      <c r="AR2719" s="21"/>
      <c r="AS2719" s="21"/>
      <c r="AT2719" s="21"/>
      <c r="AU2719" s="21"/>
      <c r="AV2719" s="21"/>
      <c r="AW2719" s="21"/>
      <c r="AX2719" s="21"/>
      <c r="AY2719" s="21"/>
      <c r="AZ2719" s="21"/>
      <c r="BA2719" s="21"/>
      <c r="BB2719" s="21"/>
      <c r="BC2719" s="21"/>
      <c r="BD2719" s="21"/>
      <c r="BE2719" s="21"/>
      <c r="BF2719" s="21"/>
      <c r="BG2719" s="21"/>
      <c r="BH2719" s="21"/>
      <c r="BI2719" s="21"/>
      <c r="BJ2719" s="21"/>
      <c r="BK2719" s="21"/>
      <c r="BL2719" s="21"/>
      <c r="BM2719" s="21"/>
      <c r="BN2719" s="21"/>
      <c r="BO2719" s="21"/>
      <c r="BP2719" s="21"/>
      <c r="BQ2719" s="21"/>
      <c r="BR2719" s="21"/>
      <c r="BS2719" s="21"/>
      <c r="BT2719" s="21"/>
      <c r="BU2719" s="21"/>
      <c r="BV2719" s="21"/>
      <c r="BW2719" s="21"/>
      <c r="BX2719" s="21"/>
      <c r="BY2719" s="21"/>
      <c r="BZ2719" s="21"/>
      <c r="CA2719" s="21"/>
      <c r="CB2719" s="21"/>
      <c r="CC2719" s="21"/>
      <c r="CD2719" s="21"/>
      <c r="CE2719" s="21"/>
      <c r="CF2719" s="21"/>
      <c r="CG2719" s="21"/>
      <c r="CH2719" s="21"/>
      <c r="CI2719" s="21"/>
      <c r="CJ2719" s="21"/>
      <c r="CK2719" s="21"/>
      <c r="CL2719" s="21"/>
      <c r="CM2719" s="21"/>
      <c r="CN2719" s="21"/>
      <c r="CO2719" s="21"/>
      <c r="CP2719" s="21"/>
      <c r="CQ2719" s="21"/>
      <c r="CR2719" s="21"/>
      <c r="CS2719" s="21"/>
      <c r="CT2719" s="21"/>
      <c r="CU2719" s="21"/>
      <c r="CV2719" s="21"/>
      <c r="CW2719" s="21"/>
      <c r="CX2719" s="21"/>
      <c r="CY2719" s="21"/>
      <c r="CZ2719" s="21"/>
      <c r="DA2719" s="21"/>
      <c r="DB2719" s="21"/>
      <c r="DC2719" s="21"/>
      <c r="DD2719" s="21"/>
      <c r="DE2719" s="21"/>
      <c r="DF2719" s="21"/>
      <c r="DG2719" s="21"/>
      <c r="DH2719" s="21"/>
      <c r="DI2719" s="21"/>
      <c r="DJ2719" s="21"/>
      <c r="DK2719" s="21"/>
      <c r="DL2719" s="21"/>
      <c r="DM2719" s="21"/>
      <c r="DN2719" s="21"/>
      <c r="DO2719" s="21"/>
      <c r="DP2719" s="21"/>
      <c r="DQ2719" s="21"/>
      <c r="DR2719" s="21"/>
      <c r="DS2719" s="21"/>
      <c r="DT2719" s="21"/>
      <c r="DU2719" s="21"/>
      <c r="DV2719" s="21"/>
      <c r="DW2719" s="21"/>
      <c r="DX2719" s="21"/>
      <c r="DY2719" s="21"/>
      <c r="DZ2719" s="21"/>
      <c r="EA2719" s="21"/>
      <c r="EB2719" s="21"/>
      <c r="EC2719" s="21"/>
      <c r="ED2719" s="21"/>
      <c r="EE2719" s="21"/>
      <c r="EF2719" s="21"/>
      <c r="EG2719" s="21"/>
      <c r="EH2719" s="21"/>
      <c r="EI2719" s="21"/>
      <c r="EJ2719" s="21"/>
      <c r="EK2719" s="21"/>
      <c r="EL2719" s="21"/>
      <c r="EM2719" s="21"/>
      <c r="EN2719" s="21"/>
      <c r="EO2719" s="21"/>
      <c r="EP2719" s="21"/>
      <c r="EQ2719" s="21"/>
      <c r="ER2719" s="21"/>
      <c r="ES2719" s="21"/>
      <c r="ET2719" s="21"/>
      <c r="EU2719" s="21"/>
      <c r="EV2719" s="21"/>
      <c r="EW2719" s="21"/>
      <c r="EX2719" s="21"/>
      <c r="EY2719" s="21"/>
      <c r="EZ2719" s="21"/>
      <c r="FA2719" s="21"/>
      <c r="FB2719" s="21"/>
      <c r="FC2719" s="21"/>
      <c r="FD2719" s="21"/>
      <c r="FE2719" s="21"/>
      <c r="FF2719" s="21"/>
      <c r="FG2719" s="21"/>
      <c r="FH2719" s="21"/>
      <c r="FI2719" s="21"/>
      <c r="FJ2719" s="21"/>
      <c r="FK2719" s="21"/>
      <c r="FL2719" s="21"/>
      <c r="FM2719" s="21"/>
      <c r="FN2719" s="21"/>
      <c r="FO2719" s="21"/>
      <c r="FP2719" s="21"/>
      <c r="FQ2719" s="21"/>
      <c r="FR2719" s="21"/>
      <c r="FS2719" s="21"/>
      <c r="FT2719" s="21"/>
      <c r="FU2719" s="21"/>
      <c r="FV2719" s="21"/>
      <c r="FW2719" s="21"/>
      <c r="FX2719" s="21"/>
      <c r="FY2719" s="21"/>
      <c r="FZ2719" s="21"/>
      <c r="GA2719" s="21"/>
      <c r="GB2719" s="21"/>
      <c r="GC2719" s="21"/>
      <c r="GD2719" s="21"/>
      <c r="GE2719" s="21"/>
      <c r="GF2719" s="21"/>
      <c r="GG2719" s="21"/>
      <c r="GH2719" s="21"/>
      <c r="GI2719" s="21"/>
      <c r="GJ2719" s="21"/>
      <c r="GK2719" s="21"/>
      <c r="GL2719" s="21"/>
      <c r="GM2719" s="21"/>
      <c r="GN2719" s="21"/>
      <c r="GO2719" s="21"/>
      <c r="GP2719" s="21"/>
      <c r="GQ2719" s="21"/>
      <c r="GR2719" s="21"/>
      <c r="GS2719" s="21"/>
      <c r="GT2719" s="21"/>
      <c r="GU2719" s="21"/>
      <c r="GV2719" s="21"/>
      <c r="GW2719" s="21"/>
      <c r="GX2719" s="21"/>
      <c r="GY2719" s="21"/>
    </row>
    <row r="2720" spans="1:207" s="212" customFormat="1" ht="30" customHeight="1" x14ac:dyDescent="0.25">
      <c r="A2720" s="212">
        <f>IF(B2720&lt;&gt;"",MAX(A$1:A2719)+1,"")</f>
        <v>2445</v>
      </c>
      <c r="B2720" s="223" t="s">
        <v>1843</v>
      </c>
      <c r="C2720" s="212">
        <v>1972</v>
      </c>
      <c r="D2720" s="212" t="s">
        <v>1844</v>
      </c>
      <c r="E2720" s="210" t="s">
        <v>16</v>
      </c>
      <c r="F2720" s="210">
        <v>2</v>
      </c>
      <c r="G2720" s="210">
        <v>2</v>
      </c>
      <c r="H2720" s="211">
        <v>380</v>
      </c>
      <c r="I2720" s="211">
        <v>49.8</v>
      </c>
      <c r="J2720" s="211">
        <v>369.8</v>
      </c>
      <c r="K2720" s="211">
        <f t="shared" si="819"/>
        <v>49020.51</v>
      </c>
      <c r="L2720" s="211">
        <v>0</v>
      </c>
      <c r="M2720" s="211">
        <v>0</v>
      </c>
      <c r="N2720" s="211">
        <v>0</v>
      </c>
      <c r="O2720" s="211">
        <f>IFERROR(
  IF(LOOKUP(2,1/($R$16:$R2720&lt;&gt;""),$R$16:$R2720)="12.2026",
    VLOOKUP(LOOKUP(2,1/($B$16:$B2720&lt;&gt;""),$B$16:$B2720), [1]Лист1!$C$12:$D$1205, 2, 0),
  IF(LOOKUP(2,1/($R$16:$R2720&lt;&gt;""),$R$16:$R2720)="12.2027",
    VLOOKUP(LOOKUP(2,1/($B$16:$B2720&lt;&gt;""),$B$16:$B2720), [1]Лист1!$C$1209:$D$2016, 2, 0),
  IF(LOOKUP(2,1/($R$16:$R2720&lt;&gt;""),$R$16:$R2720)="12.2028",
    VLOOKUP(LOOKUP(2,1/($B$16:$B2720&lt;&gt;""),$B$16:$B2720), [1]Лист1!$C$2020:$D$2907, 2, 0),
  ""))), "")</f>
        <v>49020.51</v>
      </c>
      <c r="P2720" s="211">
        <f t="shared" si="820"/>
        <v>129.00134210526318</v>
      </c>
      <c r="Q2720" s="211">
        <v>9673</v>
      </c>
      <c r="R2720" s="218" t="s">
        <v>564</v>
      </c>
      <c r="S2720" s="38"/>
      <c r="T2720" s="20"/>
      <c r="U2720" s="20"/>
      <c r="V2720" s="21"/>
      <c r="W2720" s="21"/>
      <c r="X2720" s="21"/>
      <c r="Y2720" s="21"/>
      <c r="Z2720" s="21"/>
      <c r="AA2720" s="21"/>
      <c r="AB2720" s="21"/>
      <c r="AC2720" s="21"/>
      <c r="AD2720" s="21"/>
      <c r="AE2720" s="21"/>
      <c r="AF2720" s="21"/>
      <c r="AG2720" s="21"/>
      <c r="AH2720" s="21"/>
      <c r="AI2720" s="21"/>
      <c r="AJ2720" s="21"/>
      <c r="AK2720" s="21"/>
      <c r="AL2720" s="21"/>
      <c r="AM2720" s="21"/>
      <c r="AN2720" s="21"/>
      <c r="AO2720" s="21"/>
      <c r="AP2720" s="21"/>
      <c r="AQ2720" s="21"/>
      <c r="AR2720" s="21"/>
      <c r="AS2720" s="21"/>
      <c r="AT2720" s="21"/>
      <c r="AU2720" s="21"/>
      <c r="AV2720" s="21"/>
      <c r="AW2720" s="21"/>
      <c r="AX2720" s="21"/>
      <c r="AY2720" s="21"/>
      <c r="AZ2720" s="21"/>
      <c r="BA2720" s="21"/>
      <c r="BB2720" s="21"/>
      <c r="BC2720" s="21"/>
      <c r="BD2720" s="21"/>
      <c r="BE2720" s="21"/>
      <c r="BF2720" s="21"/>
      <c r="BG2720" s="21"/>
      <c r="BH2720" s="21"/>
      <c r="BI2720" s="21"/>
      <c r="BJ2720" s="21"/>
      <c r="BK2720" s="21"/>
      <c r="BL2720" s="21"/>
      <c r="BM2720" s="21"/>
      <c r="BN2720" s="21"/>
      <c r="BO2720" s="21"/>
      <c r="BP2720" s="21"/>
      <c r="BQ2720" s="21"/>
      <c r="BR2720" s="21"/>
      <c r="BS2720" s="21"/>
      <c r="BT2720" s="21"/>
      <c r="BU2720" s="21"/>
      <c r="BV2720" s="21"/>
      <c r="BW2720" s="21"/>
      <c r="BX2720" s="21"/>
      <c r="BY2720" s="21"/>
      <c r="BZ2720" s="21"/>
      <c r="CA2720" s="21"/>
      <c r="CB2720" s="21"/>
      <c r="CC2720" s="21"/>
      <c r="CD2720" s="21"/>
      <c r="CE2720" s="21"/>
      <c r="CF2720" s="21"/>
      <c r="CG2720" s="21"/>
      <c r="CH2720" s="21"/>
      <c r="CI2720" s="21"/>
      <c r="CJ2720" s="21"/>
      <c r="CK2720" s="21"/>
      <c r="CL2720" s="21"/>
      <c r="CM2720" s="21"/>
      <c r="CN2720" s="21"/>
      <c r="CO2720" s="21"/>
      <c r="CP2720" s="21"/>
      <c r="CQ2720" s="21"/>
      <c r="CR2720" s="21"/>
      <c r="CS2720" s="21"/>
      <c r="CT2720" s="21"/>
      <c r="CU2720" s="21"/>
      <c r="CV2720" s="21"/>
      <c r="CW2720" s="21"/>
      <c r="CX2720" s="21"/>
      <c r="CY2720" s="21"/>
      <c r="CZ2720" s="21"/>
      <c r="DA2720" s="21"/>
      <c r="DB2720" s="21"/>
      <c r="DC2720" s="21"/>
      <c r="DD2720" s="21"/>
      <c r="DE2720" s="21"/>
      <c r="DF2720" s="21"/>
      <c r="DG2720" s="21"/>
      <c r="DH2720" s="21"/>
      <c r="DI2720" s="21"/>
      <c r="DJ2720" s="21"/>
      <c r="DK2720" s="21"/>
      <c r="DL2720" s="21"/>
      <c r="DM2720" s="21"/>
      <c r="DN2720" s="21"/>
      <c r="DO2720" s="21"/>
      <c r="DP2720" s="21"/>
      <c r="DQ2720" s="21"/>
      <c r="DR2720" s="21"/>
      <c r="DS2720" s="21"/>
      <c r="DT2720" s="21"/>
      <c r="DU2720" s="21"/>
      <c r="DV2720" s="21"/>
      <c r="DW2720" s="21"/>
      <c r="DX2720" s="21"/>
      <c r="DY2720" s="21"/>
      <c r="DZ2720" s="21"/>
      <c r="EA2720" s="21"/>
      <c r="EB2720" s="21"/>
      <c r="EC2720" s="21"/>
      <c r="ED2720" s="21"/>
      <c r="EE2720" s="21"/>
      <c r="EF2720" s="21"/>
      <c r="EG2720" s="21"/>
      <c r="EH2720" s="21"/>
      <c r="EI2720" s="21"/>
      <c r="EJ2720" s="21"/>
      <c r="EK2720" s="21"/>
      <c r="EL2720" s="21"/>
      <c r="EM2720" s="21"/>
      <c r="EN2720" s="21"/>
      <c r="EO2720" s="21"/>
      <c r="EP2720" s="21"/>
      <c r="EQ2720" s="21"/>
      <c r="ER2720" s="21"/>
      <c r="ES2720" s="21"/>
      <c r="ET2720" s="21"/>
      <c r="EU2720" s="21"/>
      <c r="EV2720" s="21"/>
      <c r="EW2720" s="21"/>
      <c r="EX2720" s="21"/>
      <c r="EY2720" s="21"/>
      <c r="EZ2720" s="21"/>
      <c r="FA2720" s="21"/>
      <c r="FB2720" s="21"/>
      <c r="FC2720" s="21"/>
      <c r="FD2720" s="21"/>
      <c r="FE2720" s="21"/>
      <c r="FF2720" s="21"/>
      <c r="FG2720" s="21"/>
      <c r="FH2720" s="21"/>
      <c r="FI2720" s="21"/>
      <c r="FJ2720" s="21"/>
      <c r="FK2720" s="21"/>
      <c r="FL2720" s="21"/>
      <c r="FM2720" s="21"/>
      <c r="FN2720" s="21"/>
      <c r="FO2720" s="21"/>
      <c r="FP2720" s="21"/>
      <c r="FQ2720" s="21"/>
      <c r="FR2720" s="21"/>
      <c r="FS2720" s="21"/>
      <c r="FT2720" s="21"/>
      <c r="FU2720" s="21"/>
      <c r="FV2720" s="21"/>
      <c r="FW2720" s="21"/>
      <c r="FX2720" s="21"/>
      <c r="FY2720" s="21"/>
      <c r="FZ2720" s="21"/>
      <c r="GA2720" s="21"/>
      <c r="GB2720" s="21"/>
      <c r="GC2720" s="21"/>
      <c r="GD2720" s="21"/>
      <c r="GE2720" s="21"/>
      <c r="GF2720" s="21"/>
      <c r="GG2720" s="21"/>
      <c r="GH2720" s="21"/>
      <c r="GI2720" s="21"/>
      <c r="GJ2720" s="21"/>
      <c r="GK2720" s="21"/>
      <c r="GL2720" s="21"/>
      <c r="GM2720" s="21"/>
      <c r="GN2720" s="21"/>
      <c r="GO2720" s="21"/>
      <c r="GP2720" s="21"/>
      <c r="GQ2720" s="21"/>
      <c r="GR2720" s="21"/>
      <c r="GS2720" s="21"/>
      <c r="GT2720" s="21"/>
      <c r="GU2720" s="21"/>
      <c r="GV2720" s="21"/>
      <c r="GW2720" s="21"/>
      <c r="GX2720" s="21"/>
      <c r="GY2720" s="21"/>
    </row>
    <row r="2721" spans="1:207" s="285" customFormat="1" ht="30" customHeight="1" x14ac:dyDescent="0.25">
      <c r="A2721" s="285">
        <f>IF(B2721&lt;&gt;"",MAX(A$1:A2720)+1,"")</f>
        <v>2446</v>
      </c>
      <c r="B2721" s="283" t="s">
        <v>1770</v>
      </c>
      <c r="C2721" s="285">
        <v>1965</v>
      </c>
      <c r="D2721" s="285">
        <v>2018</v>
      </c>
      <c r="E2721" s="287" t="s">
        <v>16</v>
      </c>
      <c r="F2721" s="287">
        <v>2</v>
      </c>
      <c r="G2721" s="287">
        <v>1</v>
      </c>
      <c r="H2721" s="282">
        <v>125.3</v>
      </c>
      <c r="I2721" s="282">
        <v>0</v>
      </c>
      <c r="J2721" s="282">
        <v>156</v>
      </c>
      <c r="K2721" s="282">
        <f t="shared" si="819"/>
        <v>1400893.5</v>
      </c>
      <c r="L2721" s="282">
        <v>0</v>
      </c>
      <c r="M2721" s="282">
        <v>0</v>
      </c>
      <c r="N2721" s="282">
        <v>0</v>
      </c>
      <c r="O2721" s="282">
        <f>IFERROR(
  IF(LOOKUP(2,1/($R$16:$R2721&lt;&gt;""),$R$16:$R2721)="12.2026",
    VLOOKUP(LOOKUP(2,1/($B$16:$B2721&lt;&gt;""),$B$16:$B2721), [1]Лист1!$C$12:$D$1205, 2, 0),
  IF(LOOKUP(2,1/($R$16:$R2721&lt;&gt;""),$R$16:$R2721)="12.2027",
    VLOOKUP(LOOKUP(2,1/($B$16:$B2721&lt;&gt;""),$B$16:$B2721), [1]Лист1!$C$1209:$D$2016, 2, 0),
  IF(LOOKUP(2,1/($R$16:$R2721&lt;&gt;""),$R$16:$R2721)="12.2028",
    VLOOKUP(LOOKUP(2,1/($B$16:$B2721&lt;&gt;""),$B$16:$B2721), [1]Лист1!$C$2020:$D$2907, 2, 0),
  ""))), "")</f>
        <v>1400893.5</v>
      </c>
      <c r="P2721" s="282">
        <f t="shared" si="820"/>
        <v>11180.315243415802</v>
      </c>
      <c r="Q2721" s="282">
        <v>9673</v>
      </c>
      <c r="R2721" s="294" t="s">
        <v>563</v>
      </c>
      <c r="S2721" s="38"/>
      <c r="T2721" s="20"/>
      <c r="U2721" s="20"/>
      <c r="V2721" s="21"/>
      <c r="W2721" s="21"/>
      <c r="X2721" s="21"/>
      <c r="Y2721" s="21"/>
      <c r="Z2721" s="21"/>
      <c r="AA2721" s="21"/>
      <c r="AB2721" s="21"/>
      <c r="AC2721" s="21"/>
      <c r="AD2721" s="21"/>
      <c r="AE2721" s="21"/>
      <c r="AF2721" s="21"/>
      <c r="AG2721" s="21"/>
      <c r="AH2721" s="21"/>
      <c r="AI2721" s="21"/>
      <c r="AJ2721" s="21"/>
      <c r="AK2721" s="21"/>
      <c r="AL2721" s="21"/>
      <c r="AM2721" s="21"/>
      <c r="AN2721" s="21"/>
      <c r="AO2721" s="21"/>
      <c r="AP2721" s="21"/>
      <c r="AQ2721" s="21"/>
      <c r="AR2721" s="21"/>
      <c r="AS2721" s="21"/>
      <c r="AT2721" s="21"/>
      <c r="AU2721" s="21"/>
      <c r="AV2721" s="21"/>
      <c r="AW2721" s="21"/>
      <c r="AX2721" s="21"/>
      <c r="AY2721" s="21"/>
      <c r="AZ2721" s="21"/>
      <c r="BA2721" s="21"/>
      <c r="BB2721" s="21"/>
      <c r="BC2721" s="21"/>
      <c r="BD2721" s="21"/>
      <c r="BE2721" s="21"/>
      <c r="BF2721" s="21"/>
      <c r="BG2721" s="21"/>
      <c r="BH2721" s="21"/>
      <c r="BI2721" s="21"/>
      <c r="BJ2721" s="21"/>
      <c r="BK2721" s="21"/>
      <c r="BL2721" s="21"/>
      <c r="BM2721" s="21"/>
      <c r="BN2721" s="21"/>
      <c r="BO2721" s="21"/>
      <c r="BP2721" s="21"/>
      <c r="BQ2721" s="21"/>
      <c r="BR2721" s="21"/>
      <c r="BS2721" s="21"/>
      <c r="BT2721" s="21"/>
      <c r="BU2721" s="21"/>
      <c r="BV2721" s="21"/>
      <c r="BW2721" s="21"/>
      <c r="BX2721" s="21"/>
      <c r="BY2721" s="21"/>
      <c r="BZ2721" s="21"/>
      <c r="CA2721" s="21"/>
      <c r="CB2721" s="21"/>
      <c r="CC2721" s="21"/>
      <c r="CD2721" s="21"/>
      <c r="CE2721" s="21"/>
      <c r="CF2721" s="21"/>
      <c r="CG2721" s="21"/>
      <c r="CH2721" s="21"/>
      <c r="CI2721" s="21"/>
      <c r="CJ2721" s="21"/>
      <c r="CK2721" s="21"/>
      <c r="CL2721" s="21"/>
      <c r="CM2721" s="21"/>
      <c r="CN2721" s="21"/>
      <c r="CO2721" s="21"/>
      <c r="CP2721" s="21"/>
      <c r="CQ2721" s="21"/>
      <c r="CR2721" s="21"/>
      <c r="CS2721" s="21"/>
      <c r="CT2721" s="21"/>
      <c r="CU2721" s="21"/>
      <c r="CV2721" s="21"/>
      <c r="CW2721" s="21"/>
      <c r="CX2721" s="21"/>
      <c r="CY2721" s="21"/>
      <c r="CZ2721" s="21"/>
      <c r="DA2721" s="21"/>
      <c r="DB2721" s="21"/>
      <c r="DC2721" s="21"/>
      <c r="DD2721" s="21"/>
      <c r="DE2721" s="21"/>
      <c r="DF2721" s="21"/>
      <c r="DG2721" s="21"/>
      <c r="DH2721" s="21"/>
      <c r="DI2721" s="21"/>
      <c r="DJ2721" s="21"/>
      <c r="DK2721" s="21"/>
      <c r="DL2721" s="21"/>
      <c r="DM2721" s="21"/>
      <c r="DN2721" s="21"/>
      <c r="DO2721" s="21"/>
      <c r="DP2721" s="21"/>
      <c r="DQ2721" s="21"/>
      <c r="DR2721" s="21"/>
      <c r="DS2721" s="21"/>
      <c r="DT2721" s="21"/>
      <c r="DU2721" s="21"/>
      <c r="DV2721" s="21"/>
      <c r="DW2721" s="21"/>
      <c r="DX2721" s="21"/>
      <c r="DY2721" s="21"/>
      <c r="DZ2721" s="21"/>
      <c r="EA2721" s="21"/>
      <c r="EB2721" s="21"/>
      <c r="EC2721" s="21"/>
      <c r="ED2721" s="21"/>
      <c r="EE2721" s="21"/>
      <c r="EF2721" s="21"/>
      <c r="EG2721" s="21"/>
      <c r="EH2721" s="21"/>
      <c r="EI2721" s="21"/>
      <c r="EJ2721" s="21"/>
      <c r="EK2721" s="21"/>
      <c r="EL2721" s="21"/>
      <c r="EM2721" s="21"/>
      <c r="EN2721" s="21"/>
      <c r="EO2721" s="21"/>
      <c r="EP2721" s="21"/>
      <c r="EQ2721" s="21"/>
      <c r="ER2721" s="21"/>
      <c r="ES2721" s="21"/>
      <c r="ET2721" s="21"/>
      <c r="EU2721" s="21"/>
      <c r="EV2721" s="21"/>
      <c r="EW2721" s="21"/>
      <c r="EX2721" s="21"/>
      <c r="EY2721" s="21"/>
      <c r="EZ2721" s="21"/>
      <c r="FA2721" s="21"/>
      <c r="FB2721" s="21"/>
      <c r="FC2721" s="21"/>
      <c r="FD2721" s="21"/>
      <c r="FE2721" s="21"/>
      <c r="FF2721" s="21"/>
      <c r="FG2721" s="21"/>
      <c r="FH2721" s="21"/>
      <c r="FI2721" s="21"/>
      <c r="FJ2721" s="21"/>
      <c r="FK2721" s="21"/>
      <c r="FL2721" s="21"/>
      <c r="FM2721" s="21"/>
      <c r="FN2721" s="21"/>
      <c r="FO2721" s="21"/>
      <c r="FP2721" s="21"/>
      <c r="FQ2721" s="21"/>
      <c r="FR2721" s="21"/>
      <c r="FS2721" s="21"/>
      <c r="FT2721" s="21"/>
      <c r="FU2721" s="21"/>
      <c r="FV2721" s="21"/>
      <c r="FW2721" s="21"/>
      <c r="FX2721" s="21"/>
      <c r="FY2721" s="21"/>
      <c r="FZ2721" s="21"/>
      <c r="GA2721" s="21"/>
      <c r="GB2721" s="21"/>
      <c r="GC2721" s="21"/>
      <c r="GD2721" s="21"/>
      <c r="GE2721" s="21"/>
      <c r="GF2721" s="21"/>
      <c r="GG2721" s="21"/>
      <c r="GH2721" s="21"/>
      <c r="GI2721" s="21"/>
      <c r="GJ2721" s="21"/>
      <c r="GK2721" s="21"/>
      <c r="GL2721" s="21"/>
      <c r="GM2721" s="21"/>
      <c r="GN2721" s="21"/>
      <c r="GO2721" s="21"/>
      <c r="GP2721" s="21"/>
      <c r="GQ2721" s="21"/>
      <c r="GR2721" s="21"/>
      <c r="GS2721" s="21"/>
      <c r="GT2721" s="21"/>
      <c r="GU2721" s="21"/>
      <c r="GV2721" s="21"/>
      <c r="GW2721" s="21"/>
      <c r="GX2721" s="21"/>
      <c r="GY2721" s="21"/>
    </row>
    <row r="2722" spans="1:207" s="212" customFormat="1" ht="30" customHeight="1" x14ac:dyDescent="0.25">
      <c r="A2722" s="212">
        <f>IF(B2722&lt;&gt;"",MAX(A$1:A2721)+1,"")</f>
        <v>2447</v>
      </c>
      <c r="B2722" s="223" t="s">
        <v>1771</v>
      </c>
      <c r="C2722" s="212">
        <v>1971</v>
      </c>
      <c r="D2722" s="212">
        <v>2018</v>
      </c>
      <c r="E2722" s="210" t="s">
        <v>16</v>
      </c>
      <c r="F2722" s="210">
        <v>2</v>
      </c>
      <c r="G2722" s="210">
        <v>2</v>
      </c>
      <c r="H2722" s="211">
        <v>744.6</v>
      </c>
      <c r="I2722" s="211">
        <v>59.5</v>
      </c>
      <c r="J2722" s="211">
        <v>774.4</v>
      </c>
      <c r="K2722" s="211">
        <f t="shared" si="819"/>
        <v>4685367</v>
      </c>
      <c r="L2722" s="211">
        <v>0</v>
      </c>
      <c r="M2722" s="211">
        <v>0</v>
      </c>
      <c r="N2722" s="211">
        <v>0</v>
      </c>
      <c r="O2722" s="211">
        <f>IFERROR(
  IF(LOOKUP(2,1/($R$16:$R2722&lt;&gt;""),$R$16:$R2722)="12.2026",
    VLOOKUP(LOOKUP(2,1/($B$16:$B2722&lt;&gt;""),$B$16:$B2722), [1]Лист1!$C$12:$D$1205, 2, 0),
  IF(LOOKUP(2,1/($R$16:$R2722&lt;&gt;""),$R$16:$R2722)="12.2027",
    VLOOKUP(LOOKUP(2,1/($B$16:$B2722&lt;&gt;""),$B$16:$B2722), [1]Лист1!$C$1209:$D$2016, 2, 0),
  IF(LOOKUP(2,1/($R$16:$R2722&lt;&gt;""),$R$16:$R2722)="12.2028",
    VLOOKUP(LOOKUP(2,1/($B$16:$B2722&lt;&gt;""),$B$16:$B2722), [1]Лист1!$C$2020:$D$2907, 2, 0),
  ""))), "")</f>
        <v>4685367</v>
      </c>
      <c r="P2722" s="211">
        <f t="shared" si="820"/>
        <v>6292.4617244157935</v>
      </c>
      <c r="Q2722" s="211">
        <v>9673</v>
      </c>
      <c r="R2722" s="218" t="s">
        <v>563</v>
      </c>
      <c r="S2722" s="38"/>
      <c r="T2722" s="20"/>
      <c r="U2722" s="20"/>
      <c r="V2722" s="21"/>
      <c r="W2722" s="21"/>
      <c r="X2722" s="21"/>
      <c r="Y2722" s="21"/>
      <c r="Z2722" s="21"/>
      <c r="AA2722" s="21"/>
      <c r="AB2722" s="21"/>
      <c r="AC2722" s="21"/>
      <c r="AD2722" s="21"/>
      <c r="AE2722" s="21"/>
      <c r="AF2722" s="21"/>
      <c r="AG2722" s="21"/>
      <c r="AH2722" s="21"/>
      <c r="AI2722" s="21"/>
      <c r="AJ2722" s="21"/>
      <c r="AK2722" s="21"/>
      <c r="AL2722" s="21"/>
      <c r="AM2722" s="21"/>
      <c r="AN2722" s="21"/>
      <c r="AO2722" s="21"/>
      <c r="AP2722" s="21"/>
      <c r="AQ2722" s="21"/>
      <c r="AR2722" s="21"/>
      <c r="AS2722" s="21"/>
      <c r="AT2722" s="21"/>
      <c r="AU2722" s="21"/>
      <c r="AV2722" s="21"/>
      <c r="AW2722" s="21"/>
      <c r="AX2722" s="21"/>
      <c r="AY2722" s="21"/>
      <c r="AZ2722" s="21"/>
      <c r="BA2722" s="21"/>
      <c r="BB2722" s="21"/>
      <c r="BC2722" s="21"/>
      <c r="BD2722" s="21"/>
      <c r="BE2722" s="21"/>
      <c r="BF2722" s="21"/>
      <c r="BG2722" s="21"/>
      <c r="BH2722" s="21"/>
      <c r="BI2722" s="21"/>
      <c r="BJ2722" s="21"/>
      <c r="BK2722" s="21"/>
      <c r="BL2722" s="21"/>
      <c r="BM2722" s="21"/>
      <c r="BN2722" s="21"/>
      <c r="BO2722" s="21"/>
      <c r="BP2722" s="21"/>
      <c r="BQ2722" s="21"/>
      <c r="BR2722" s="21"/>
      <c r="BS2722" s="21"/>
      <c r="BT2722" s="21"/>
      <c r="BU2722" s="21"/>
      <c r="BV2722" s="21"/>
      <c r="BW2722" s="21"/>
      <c r="BX2722" s="21"/>
      <c r="BY2722" s="21"/>
      <c r="BZ2722" s="21"/>
      <c r="CA2722" s="21"/>
      <c r="CB2722" s="21"/>
      <c r="CC2722" s="21"/>
      <c r="CD2722" s="21"/>
      <c r="CE2722" s="21"/>
      <c r="CF2722" s="21"/>
      <c r="CG2722" s="21"/>
      <c r="CH2722" s="21"/>
      <c r="CI2722" s="21"/>
      <c r="CJ2722" s="21"/>
      <c r="CK2722" s="21"/>
      <c r="CL2722" s="21"/>
      <c r="CM2722" s="21"/>
      <c r="CN2722" s="21"/>
      <c r="CO2722" s="21"/>
      <c r="CP2722" s="21"/>
      <c r="CQ2722" s="21"/>
      <c r="CR2722" s="21"/>
      <c r="CS2722" s="21"/>
      <c r="CT2722" s="21"/>
      <c r="CU2722" s="21"/>
      <c r="CV2722" s="21"/>
      <c r="CW2722" s="21"/>
      <c r="CX2722" s="21"/>
      <c r="CY2722" s="21"/>
      <c r="CZ2722" s="21"/>
      <c r="DA2722" s="21"/>
      <c r="DB2722" s="21"/>
      <c r="DC2722" s="21"/>
      <c r="DD2722" s="21"/>
      <c r="DE2722" s="21"/>
      <c r="DF2722" s="21"/>
      <c r="DG2722" s="21"/>
      <c r="DH2722" s="21"/>
      <c r="DI2722" s="21"/>
      <c r="DJ2722" s="21"/>
      <c r="DK2722" s="21"/>
      <c r="DL2722" s="21"/>
      <c r="DM2722" s="21"/>
      <c r="DN2722" s="21"/>
      <c r="DO2722" s="21"/>
      <c r="DP2722" s="21"/>
      <c r="DQ2722" s="21"/>
      <c r="DR2722" s="21"/>
      <c r="DS2722" s="21"/>
      <c r="DT2722" s="21"/>
      <c r="DU2722" s="21"/>
      <c r="DV2722" s="21"/>
      <c r="DW2722" s="21"/>
      <c r="DX2722" s="21"/>
      <c r="DY2722" s="21"/>
      <c r="DZ2722" s="21"/>
      <c r="EA2722" s="21"/>
      <c r="EB2722" s="21"/>
      <c r="EC2722" s="21"/>
      <c r="ED2722" s="21"/>
      <c r="EE2722" s="21"/>
      <c r="EF2722" s="21"/>
      <c r="EG2722" s="21"/>
      <c r="EH2722" s="21"/>
      <c r="EI2722" s="21"/>
      <c r="EJ2722" s="21"/>
      <c r="EK2722" s="21"/>
      <c r="EL2722" s="21"/>
      <c r="EM2722" s="21"/>
      <c r="EN2722" s="21"/>
      <c r="EO2722" s="21"/>
      <c r="EP2722" s="21"/>
      <c r="EQ2722" s="21"/>
      <c r="ER2722" s="21"/>
      <c r="ES2722" s="21"/>
      <c r="ET2722" s="21"/>
      <c r="EU2722" s="21"/>
      <c r="EV2722" s="21"/>
      <c r="EW2722" s="21"/>
      <c r="EX2722" s="21"/>
      <c r="EY2722" s="21"/>
      <c r="EZ2722" s="21"/>
      <c r="FA2722" s="21"/>
      <c r="FB2722" s="21"/>
      <c r="FC2722" s="21"/>
      <c r="FD2722" s="21"/>
      <c r="FE2722" s="21"/>
      <c r="FF2722" s="21"/>
      <c r="FG2722" s="21"/>
      <c r="FH2722" s="21"/>
      <c r="FI2722" s="21"/>
      <c r="FJ2722" s="21"/>
      <c r="FK2722" s="21"/>
      <c r="FL2722" s="21"/>
      <c r="FM2722" s="21"/>
      <c r="FN2722" s="21"/>
      <c r="FO2722" s="21"/>
      <c r="FP2722" s="21"/>
      <c r="FQ2722" s="21"/>
      <c r="FR2722" s="21"/>
      <c r="FS2722" s="21"/>
      <c r="FT2722" s="21"/>
      <c r="FU2722" s="21"/>
      <c r="FV2722" s="21"/>
      <c r="FW2722" s="21"/>
      <c r="FX2722" s="21"/>
      <c r="FY2722" s="21"/>
      <c r="FZ2722" s="21"/>
      <c r="GA2722" s="21"/>
      <c r="GB2722" s="21"/>
      <c r="GC2722" s="21"/>
      <c r="GD2722" s="21"/>
      <c r="GE2722" s="21"/>
      <c r="GF2722" s="21"/>
      <c r="GG2722" s="21"/>
      <c r="GH2722" s="21"/>
      <c r="GI2722" s="21"/>
      <c r="GJ2722" s="21"/>
      <c r="GK2722" s="21"/>
      <c r="GL2722" s="21"/>
      <c r="GM2722" s="21"/>
      <c r="GN2722" s="21"/>
      <c r="GO2722" s="21"/>
      <c r="GP2722" s="21"/>
      <c r="GQ2722" s="21"/>
      <c r="GR2722" s="21"/>
      <c r="GS2722" s="21"/>
      <c r="GT2722" s="21"/>
      <c r="GU2722" s="21"/>
      <c r="GV2722" s="21"/>
      <c r="GW2722" s="21"/>
      <c r="GX2722" s="21"/>
      <c r="GY2722" s="21"/>
    </row>
    <row r="2723" spans="1:207" s="212" customFormat="1" ht="30" customHeight="1" x14ac:dyDescent="0.25">
      <c r="A2723" s="212">
        <f>IF(B2723&lt;&gt;"",MAX(A$1:A2722)+1,"")</f>
        <v>2448</v>
      </c>
      <c r="B2723" s="223" t="s">
        <v>1772</v>
      </c>
      <c r="C2723" s="212">
        <v>1950</v>
      </c>
      <c r="D2723" s="212">
        <v>2020</v>
      </c>
      <c r="E2723" s="210" t="s">
        <v>16</v>
      </c>
      <c r="F2723" s="210">
        <v>2</v>
      </c>
      <c r="G2723" s="210">
        <v>2</v>
      </c>
      <c r="H2723" s="211">
        <v>473.1</v>
      </c>
      <c r="I2723" s="211">
        <v>47.4</v>
      </c>
      <c r="J2723" s="211">
        <v>421</v>
      </c>
      <c r="K2723" s="211">
        <f t="shared" si="819"/>
        <v>1725098.5000000002</v>
      </c>
      <c r="L2723" s="211">
        <v>0</v>
      </c>
      <c r="M2723" s="211">
        <v>0</v>
      </c>
      <c r="N2723" s="211">
        <v>0</v>
      </c>
      <c r="O2723" s="211">
        <f>IFERROR(
  IF(LOOKUP(2,1/($R$16:$R2723&lt;&gt;""),$R$16:$R2723)="12.2026",
    VLOOKUP(LOOKUP(2,1/($B$16:$B2723&lt;&gt;""),$B$16:$B2723), [1]Лист1!$C$12:$D$1205, 2, 0),
  IF(LOOKUP(2,1/($R$16:$R2723&lt;&gt;""),$R$16:$R2723)="12.2027",
    VLOOKUP(LOOKUP(2,1/($B$16:$B2723&lt;&gt;""),$B$16:$B2723), [1]Лист1!$C$1209:$D$2016, 2, 0),
  IF(LOOKUP(2,1/($R$16:$R2723&lt;&gt;""),$R$16:$R2723)="12.2028",
    VLOOKUP(LOOKUP(2,1/($B$16:$B2723&lt;&gt;""),$B$16:$B2723), [1]Лист1!$C$2020:$D$2907, 2, 0),
  ""))), "")</f>
        <v>1725098.5000000002</v>
      </c>
      <c r="P2723" s="211">
        <f t="shared" si="820"/>
        <v>3646.3718030014797</v>
      </c>
      <c r="Q2723" s="211">
        <v>9673</v>
      </c>
      <c r="R2723" s="218" t="s">
        <v>563</v>
      </c>
      <c r="S2723" s="60"/>
      <c r="T2723" s="61"/>
      <c r="U2723" s="61"/>
    </row>
    <row r="2724" spans="1:207" s="212" customFormat="1" ht="30" customHeight="1" x14ac:dyDescent="0.25">
      <c r="A2724" s="212">
        <f>IF(B2724&lt;&gt;"",MAX(A$1:A2723)+1,"")</f>
        <v>2449</v>
      </c>
      <c r="B2724" s="223" t="s">
        <v>1938</v>
      </c>
      <c r="C2724" s="212">
        <v>1992</v>
      </c>
      <c r="D2724" s="212" t="s">
        <v>1844</v>
      </c>
      <c r="E2724" s="210" t="s">
        <v>16</v>
      </c>
      <c r="F2724" s="210">
        <v>2</v>
      </c>
      <c r="G2724" s="210">
        <v>1</v>
      </c>
      <c r="H2724" s="211">
        <v>406.4</v>
      </c>
      <c r="I2724" s="211">
        <v>0</v>
      </c>
      <c r="J2724" s="211">
        <v>334.2</v>
      </c>
      <c r="K2724" s="211">
        <f t="shared" ref="K2724" si="827">SUM(L2724:O2724)</f>
        <v>5192500</v>
      </c>
      <c r="L2724" s="211">
        <v>0</v>
      </c>
      <c r="M2724" s="211">
        <v>0</v>
      </c>
      <c r="N2724" s="211">
        <v>0</v>
      </c>
      <c r="O2724" s="211">
        <f>IFERROR(
  IF(LOOKUP(2,1/($R$16:$R2724&lt;&gt;""),$R$16:$R2724)="12.2026",
    VLOOKUP(LOOKUP(2,1/($B$16:$B2724&lt;&gt;""),$B$16:$B2724), [1]Лист1!$C$12:$D$1205, 2, 0),
  IF(LOOKUP(2,1/($R$16:$R2724&lt;&gt;""),$R$16:$R2724)="12.2027",
    VLOOKUP(LOOKUP(2,1/($B$16:$B2724&lt;&gt;""),$B$16:$B2724), [1]Лист1!$C$1209:$D$2016, 2, 0),
  IF(LOOKUP(2,1/($R$16:$R2724&lt;&gt;""),$R$16:$R2724)="12.2028",
    VLOOKUP(LOOKUP(2,1/($B$16:$B2724&lt;&gt;""),$B$16:$B2724), [1]Лист1!$C$2020:$D$2907, 2, 0),
  ""))), "")</f>
        <v>5192500</v>
      </c>
      <c r="P2724" s="211">
        <f t="shared" ref="P2724" si="828">K2724/H2724</f>
        <v>12776.820866141734</v>
      </c>
      <c r="Q2724" s="211">
        <v>9673</v>
      </c>
      <c r="R2724" s="218" t="s">
        <v>565</v>
      </c>
      <c r="S2724" s="144"/>
      <c r="T2724" s="61"/>
      <c r="U2724" s="61"/>
    </row>
    <row r="2725" spans="1:207" s="212" customFormat="1" ht="30" customHeight="1" x14ac:dyDescent="0.25">
      <c r="A2725" s="212">
        <f>IF(B2725&lt;&gt;"",MAX(A$1:A2724)+1,"")</f>
        <v>2450</v>
      </c>
      <c r="B2725" s="223" t="s">
        <v>1773</v>
      </c>
      <c r="C2725" s="212">
        <v>1972</v>
      </c>
      <c r="D2725" s="212" t="s">
        <v>1844</v>
      </c>
      <c r="E2725" s="210" t="s">
        <v>16</v>
      </c>
      <c r="F2725" s="210">
        <v>2</v>
      </c>
      <c r="G2725" s="210">
        <v>3</v>
      </c>
      <c r="H2725" s="211">
        <v>531.9</v>
      </c>
      <c r="I2725" s="211">
        <v>57.8</v>
      </c>
      <c r="J2725" s="211">
        <v>533</v>
      </c>
      <c r="K2725" s="211">
        <f t="shared" si="819"/>
        <v>10268327.390000001</v>
      </c>
      <c r="L2725" s="211">
        <v>0</v>
      </c>
      <c r="M2725" s="211">
        <v>0</v>
      </c>
      <c r="N2725" s="211">
        <v>0</v>
      </c>
      <c r="O2725" s="211">
        <f>IFERROR(
  IF(LOOKUP(2,1/($R$16:$R2725&lt;&gt;""),$R$16:$R2725)="12.2026",
    VLOOKUP(LOOKUP(2,1/($B$16:$B2725&lt;&gt;""),$B$16:$B2725), [1]Лист1!$C$12:$D$1205, 2, 0),
  IF(LOOKUP(2,1/($R$16:$R2725&lt;&gt;""),$R$16:$R2725)="12.2027",
    VLOOKUP(LOOKUP(2,1/($B$16:$B2725&lt;&gt;""),$B$16:$B2725), [1]Лист1!$C$1209:$D$2016, 2, 0),
  IF(LOOKUP(2,1/($R$16:$R2725&lt;&gt;""),$R$16:$R2725)="12.2028",
    VLOOKUP(LOOKUP(2,1/($B$16:$B2725&lt;&gt;""),$B$16:$B2725), [1]Лист1!$C$2020:$D$2907, 2, 0),
  ""))), "")</f>
        <v>10268327.390000001</v>
      </c>
      <c r="P2725" s="211">
        <f t="shared" si="820"/>
        <v>19304.99603308893</v>
      </c>
      <c r="Q2725" s="211">
        <v>9673</v>
      </c>
      <c r="R2725" s="218" t="s">
        <v>565</v>
      </c>
      <c r="S2725" s="38"/>
      <c r="T2725" s="20"/>
      <c r="U2725" s="20"/>
      <c r="V2725" s="21"/>
      <c r="W2725" s="21"/>
      <c r="X2725" s="21"/>
      <c r="Y2725" s="21"/>
      <c r="Z2725" s="21"/>
      <c r="AA2725" s="21"/>
      <c r="AB2725" s="21"/>
      <c r="AC2725" s="21"/>
      <c r="AD2725" s="21"/>
      <c r="AE2725" s="21"/>
      <c r="AF2725" s="21"/>
      <c r="AG2725" s="21"/>
      <c r="AH2725" s="21"/>
      <c r="AI2725" s="21"/>
      <c r="AJ2725" s="21"/>
      <c r="AK2725" s="21"/>
      <c r="AL2725" s="21"/>
      <c r="AM2725" s="21"/>
      <c r="AN2725" s="21"/>
      <c r="AO2725" s="21"/>
      <c r="AP2725" s="21"/>
      <c r="AQ2725" s="21"/>
      <c r="AR2725" s="21"/>
      <c r="AS2725" s="21"/>
      <c r="AT2725" s="21"/>
      <c r="AU2725" s="21"/>
      <c r="AV2725" s="21"/>
      <c r="AW2725" s="21"/>
      <c r="AX2725" s="21"/>
      <c r="AY2725" s="21"/>
      <c r="AZ2725" s="21"/>
      <c r="BA2725" s="21"/>
      <c r="BB2725" s="21"/>
      <c r="BC2725" s="21"/>
      <c r="BD2725" s="21"/>
      <c r="BE2725" s="21"/>
      <c r="BF2725" s="21"/>
      <c r="BG2725" s="21"/>
      <c r="BH2725" s="21"/>
      <c r="BI2725" s="21"/>
      <c r="BJ2725" s="21"/>
      <c r="BK2725" s="21"/>
      <c r="BL2725" s="21"/>
      <c r="BM2725" s="21"/>
      <c r="BN2725" s="21"/>
      <c r="BO2725" s="21"/>
      <c r="BP2725" s="21"/>
      <c r="BQ2725" s="21"/>
      <c r="BR2725" s="21"/>
      <c r="BS2725" s="21"/>
      <c r="BT2725" s="21"/>
      <c r="BU2725" s="21"/>
      <c r="BV2725" s="21"/>
      <c r="BW2725" s="21"/>
      <c r="BX2725" s="21"/>
      <c r="BY2725" s="21"/>
      <c r="BZ2725" s="21"/>
      <c r="CA2725" s="21"/>
      <c r="CB2725" s="21"/>
      <c r="CC2725" s="21"/>
      <c r="CD2725" s="21"/>
      <c r="CE2725" s="21"/>
      <c r="CF2725" s="21"/>
      <c r="CG2725" s="21"/>
      <c r="CH2725" s="21"/>
      <c r="CI2725" s="21"/>
      <c r="CJ2725" s="21"/>
      <c r="CK2725" s="21"/>
      <c r="CL2725" s="21"/>
      <c r="CM2725" s="21"/>
      <c r="CN2725" s="21"/>
      <c r="CO2725" s="21"/>
      <c r="CP2725" s="21"/>
      <c r="CQ2725" s="21"/>
      <c r="CR2725" s="21"/>
      <c r="CS2725" s="21"/>
      <c r="CT2725" s="21"/>
      <c r="CU2725" s="21"/>
      <c r="CV2725" s="21"/>
      <c r="CW2725" s="21"/>
      <c r="CX2725" s="21"/>
      <c r="CY2725" s="21"/>
      <c r="CZ2725" s="21"/>
      <c r="DA2725" s="21"/>
      <c r="DB2725" s="21"/>
      <c r="DC2725" s="21"/>
      <c r="DD2725" s="21"/>
      <c r="DE2725" s="21"/>
      <c r="DF2725" s="21"/>
      <c r="DG2725" s="21"/>
      <c r="DH2725" s="21"/>
      <c r="DI2725" s="21"/>
      <c r="DJ2725" s="21"/>
      <c r="DK2725" s="21"/>
      <c r="DL2725" s="21"/>
      <c r="DM2725" s="21"/>
      <c r="DN2725" s="21"/>
      <c r="DO2725" s="21"/>
      <c r="DP2725" s="21"/>
      <c r="DQ2725" s="21"/>
      <c r="DR2725" s="21"/>
      <c r="DS2725" s="21"/>
      <c r="DT2725" s="21"/>
      <c r="DU2725" s="21"/>
      <c r="DV2725" s="21"/>
      <c r="DW2725" s="21"/>
      <c r="DX2725" s="21"/>
      <c r="DY2725" s="21"/>
      <c r="DZ2725" s="21"/>
      <c r="EA2725" s="21"/>
      <c r="EB2725" s="21"/>
      <c r="EC2725" s="21"/>
      <c r="ED2725" s="21"/>
      <c r="EE2725" s="21"/>
      <c r="EF2725" s="21"/>
      <c r="EG2725" s="21"/>
      <c r="EH2725" s="21"/>
      <c r="EI2725" s="21"/>
      <c r="EJ2725" s="21"/>
      <c r="EK2725" s="21"/>
      <c r="EL2725" s="21"/>
      <c r="EM2725" s="21"/>
      <c r="EN2725" s="21"/>
      <c r="EO2725" s="21"/>
      <c r="EP2725" s="21"/>
      <c r="EQ2725" s="21"/>
      <c r="ER2725" s="21"/>
      <c r="ES2725" s="21"/>
      <c r="ET2725" s="21"/>
      <c r="EU2725" s="21"/>
      <c r="EV2725" s="21"/>
      <c r="EW2725" s="21"/>
      <c r="EX2725" s="21"/>
      <c r="EY2725" s="21"/>
      <c r="EZ2725" s="21"/>
      <c r="FA2725" s="21"/>
      <c r="FB2725" s="21"/>
      <c r="FC2725" s="21"/>
      <c r="FD2725" s="21"/>
      <c r="FE2725" s="21"/>
      <c r="FF2725" s="21"/>
      <c r="FG2725" s="21"/>
      <c r="FH2725" s="21"/>
      <c r="FI2725" s="21"/>
      <c r="FJ2725" s="21"/>
      <c r="FK2725" s="21"/>
      <c r="FL2725" s="21"/>
      <c r="FM2725" s="21"/>
      <c r="FN2725" s="21"/>
      <c r="FO2725" s="21"/>
      <c r="FP2725" s="21"/>
      <c r="FQ2725" s="21"/>
      <c r="FR2725" s="21"/>
      <c r="FS2725" s="21"/>
      <c r="FT2725" s="21"/>
      <c r="FU2725" s="21"/>
      <c r="FV2725" s="21"/>
      <c r="FW2725" s="21"/>
      <c r="FX2725" s="21"/>
      <c r="FY2725" s="21"/>
      <c r="FZ2725" s="21"/>
      <c r="GA2725" s="21"/>
      <c r="GB2725" s="21"/>
      <c r="GC2725" s="21"/>
      <c r="GD2725" s="21"/>
      <c r="GE2725" s="21"/>
      <c r="GF2725" s="21"/>
      <c r="GG2725" s="21"/>
      <c r="GH2725" s="21"/>
      <c r="GI2725" s="21"/>
      <c r="GJ2725" s="21"/>
      <c r="GK2725" s="21"/>
      <c r="GL2725" s="21"/>
      <c r="GM2725" s="21"/>
      <c r="GN2725" s="21"/>
      <c r="GO2725" s="21"/>
      <c r="GP2725" s="21"/>
      <c r="GQ2725" s="21"/>
      <c r="GR2725" s="21"/>
      <c r="GS2725" s="21"/>
      <c r="GT2725" s="21"/>
      <c r="GU2725" s="21"/>
      <c r="GV2725" s="21"/>
      <c r="GW2725" s="21"/>
      <c r="GX2725" s="21"/>
      <c r="GY2725" s="21"/>
    </row>
    <row r="2726" spans="1:207" s="212" customFormat="1" ht="30" customHeight="1" x14ac:dyDescent="0.25">
      <c r="A2726" s="212">
        <f>IF(B2726&lt;&gt;"",MAX(A$1:A2725)+1,"")</f>
        <v>2451</v>
      </c>
      <c r="B2726" s="223" t="s">
        <v>1774</v>
      </c>
      <c r="C2726" s="212">
        <v>1972</v>
      </c>
      <c r="D2726" s="212" t="s">
        <v>1844</v>
      </c>
      <c r="E2726" s="210" t="s">
        <v>16</v>
      </c>
      <c r="F2726" s="210">
        <v>4</v>
      </c>
      <c r="G2726" s="210">
        <v>4</v>
      </c>
      <c r="H2726" s="211">
        <v>2497.3000000000002</v>
      </c>
      <c r="I2726" s="211">
        <v>0</v>
      </c>
      <c r="J2726" s="211">
        <v>2487.8000000000002</v>
      </c>
      <c r="K2726" s="211">
        <f t="shared" si="819"/>
        <v>14586569.500000002</v>
      </c>
      <c r="L2726" s="211">
        <v>0</v>
      </c>
      <c r="M2726" s="211">
        <v>0</v>
      </c>
      <c r="N2726" s="211">
        <v>0</v>
      </c>
      <c r="O2726" s="211">
        <f>IFERROR(
  IF(LOOKUP(2,1/($R$16:$R2726&lt;&gt;""),$R$16:$R2726)="12.2026",
    VLOOKUP(LOOKUP(2,1/($B$16:$B2726&lt;&gt;""),$B$16:$B2726), [1]Лист1!$C$12:$D$1205, 2, 0),
  IF(LOOKUP(2,1/($R$16:$R2726&lt;&gt;""),$R$16:$R2726)="12.2027",
    VLOOKUP(LOOKUP(2,1/($B$16:$B2726&lt;&gt;""),$B$16:$B2726), [1]Лист1!$C$1209:$D$2016, 2, 0),
  IF(LOOKUP(2,1/($R$16:$R2726&lt;&gt;""),$R$16:$R2726)="12.2028",
    VLOOKUP(LOOKUP(2,1/($B$16:$B2726&lt;&gt;""),$B$16:$B2726), [1]Лист1!$C$2020:$D$2907, 2, 0),
  ""))), "")</f>
        <v>14586569.500000002</v>
      </c>
      <c r="P2726" s="211">
        <f t="shared" si="820"/>
        <v>5840.9360108917635</v>
      </c>
      <c r="Q2726" s="211">
        <v>9673</v>
      </c>
      <c r="R2726" s="218" t="s">
        <v>563</v>
      </c>
      <c r="S2726" s="51"/>
      <c r="T2726" s="20"/>
      <c r="U2726" s="20"/>
      <c r="V2726" s="21"/>
      <c r="W2726" s="21"/>
      <c r="X2726" s="21"/>
      <c r="Y2726" s="21"/>
      <c r="Z2726" s="21"/>
      <c r="AA2726" s="21"/>
      <c r="AB2726" s="21"/>
      <c r="AC2726" s="21"/>
      <c r="AD2726" s="21"/>
      <c r="AE2726" s="21"/>
      <c r="AF2726" s="21"/>
      <c r="AG2726" s="21"/>
      <c r="AH2726" s="21"/>
      <c r="AI2726" s="21"/>
      <c r="AJ2726" s="21"/>
      <c r="AK2726" s="21"/>
      <c r="AL2726" s="21"/>
      <c r="AM2726" s="21"/>
      <c r="AN2726" s="21"/>
      <c r="AO2726" s="21"/>
      <c r="AP2726" s="21"/>
      <c r="AQ2726" s="21"/>
      <c r="AR2726" s="21"/>
      <c r="AS2726" s="21"/>
      <c r="AT2726" s="21"/>
      <c r="AU2726" s="21"/>
      <c r="AV2726" s="21"/>
      <c r="AW2726" s="21"/>
      <c r="AX2726" s="21"/>
      <c r="AY2726" s="21"/>
      <c r="AZ2726" s="21"/>
      <c r="BA2726" s="21"/>
      <c r="BB2726" s="21"/>
      <c r="BC2726" s="21"/>
      <c r="BD2726" s="21"/>
      <c r="BE2726" s="21"/>
      <c r="BF2726" s="21"/>
      <c r="BG2726" s="21"/>
      <c r="BH2726" s="21"/>
      <c r="BI2726" s="21"/>
      <c r="BJ2726" s="21"/>
      <c r="BK2726" s="21"/>
      <c r="BL2726" s="21"/>
      <c r="BM2726" s="21"/>
      <c r="BN2726" s="21"/>
      <c r="BO2726" s="21"/>
      <c r="BP2726" s="21"/>
      <c r="BQ2726" s="21"/>
      <c r="BR2726" s="21"/>
      <c r="BS2726" s="21"/>
      <c r="BT2726" s="21"/>
      <c r="BU2726" s="21"/>
      <c r="BV2726" s="21"/>
      <c r="BW2726" s="21"/>
      <c r="BX2726" s="21"/>
      <c r="BY2726" s="21"/>
      <c r="BZ2726" s="21"/>
      <c r="CA2726" s="21"/>
      <c r="CB2726" s="21"/>
      <c r="CC2726" s="21"/>
      <c r="CD2726" s="21"/>
      <c r="CE2726" s="21"/>
      <c r="CF2726" s="21"/>
      <c r="CG2726" s="21"/>
      <c r="CH2726" s="21"/>
      <c r="CI2726" s="21"/>
      <c r="CJ2726" s="21"/>
      <c r="CK2726" s="21"/>
      <c r="CL2726" s="21"/>
      <c r="CM2726" s="21"/>
      <c r="CN2726" s="21"/>
      <c r="CO2726" s="21"/>
      <c r="CP2726" s="21"/>
      <c r="CQ2726" s="21"/>
      <c r="CR2726" s="21"/>
      <c r="CS2726" s="21"/>
      <c r="CT2726" s="21"/>
      <c r="CU2726" s="21"/>
      <c r="CV2726" s="21"/>
      <c r="CW2726" s="21"/>
      <c r="CX2726" s="21"/>
      <c r="CY2726" s="21"/>
      <c r="CZ2726" s="21"/>
      <c r="DA2726" s="21"/>
      <c r="DB2726" s="21"/>
      <c r="DC2726" s="21"/>
      <c r="DD2726" s="21"/>
      <c r="DE2726" s="21"/>
      <c r="DF2726" s="21"/>
      <c r="DG2726" s="21"/>
      <c r="DH2726" s="21"/>
      <c r="DI2726" s="21"/>
      <c r="DJ2726" s="21"/>
      <c r="DK2726" s="21"/>
      <c r="DL2726" s="21"/>
      <c r="DM2726" s="21"/>
      <c r="DN2726" s="21"/>
      <c r="DO2726" s="21"/>
      <c r="DP2726" s="21"/>
      <c r="DQ2726" s="21"/>
      <c r="DR2726" s="21"/>
      <c r="DS2726" s="21"/>
      <c r="DT2726" s="21"/>
      <c r="DU2726" s="21"/>
      <c r="DV2726" s="21"/>
      <c r="DW2726" s="21"/>
      <c r="DX2726" s="21"/>
      <c r="DY2726" s="21"/>
      <c r="DZ2726" s="21"/>
      <c r="EA2726" s="21"/>
      <c r="EB2726" s="21"/>
      <c r="EC2726" s="21"/>
      <c r="ED2726" s="21"/>
      <c r="EE2726" s="21"/>
      <c r="EF2726" s="21"/>
      <c r="EG2726" s="21"/>
      <c r="EH2726" s="21"/>
      <c r="EI2726" s="21"/>
      <c r="EJ2726" s="21"/>
      <c r="EK2726" s="21"/>
      <c r="EL2726" s="21"/>
      <c r="EM2726" s="21"/>
      <c r="EN2726" s="21"/>
      <c r="EO2726" s="21"/>
      <c r="EP2726" s="21"/>
      <c r="EQ2726" s="21"/>
      <c r="ER2726" s="21"/>
      <c r="ES2726" s="21"/>
      <c r="ET2726" s="21"/>
      <c r="EU2726" s="21"/>
      <c r="EV2726" s="21"/>
      <c r="EW2726" s="21"/>
      <c r="EX2726" s="21"/>
      <c r="EY2726" s="21"/>
      <c r="EZ2726" s="21"/>
      <c r="FA2726" s="21"/>
      <c r="FB2726" s="21"/>
      <c r="FC2726" s="21"/>
      <c r="FD2726" s="21"/>
      <c r="FE2726" s="21"/>
      <c r="FF2726" s="21"/>
      <c r="FG2726" s="21"/>
      <c r="FH2726" s="21"/>
      <c r="FI2726" s="21"/>
      <c r="FJ2726" s="21"/>
      <c r="FK2726" s="21"/>
      <c r="FL2726" s="21"/>
      <c r="FM2726" s="21"/>
      <c r="FN2726" s="21"/>
      <c r="FO2726" s="21"/>
      <c r="FP2726" s="21"/>
      <c r="FQ2726" s="21"/>
      <c r="FR2726" s="21"/>
      <c r="FS2726" s="21"/>
      <c r="FT2726" s="21"/>
      <c r="FU2726" s="21"/>
      <c r="FV2726" s="21"/>
      <c r="FW2726" s="21"/>
      <c r="FX2726" s="21"/>
      <c r="FY2726" s="21"/>
      <c r="FZ2726" s="21"/>
      <c r="GA2726" s="21"/>
      <c r="GB2726" s="21"/>
      <c r="GC2726" s="21"/>
      <c r="GD2726" s="21"/>
      <c r="GE2726" s="21"/>
      <c r="GF2726" s="21"/>
      <c r="GG2726" s="21"/>
      <c r="GH2726" s="21"/>
      <c r="GI2726" s="21"/>
      <c r="GJ2726" s="21"/>
      <c r="GK2726" s="21"/>
      <c r="GL2726" s="21"/>
      <c r="GM2726" s="21"/>
      <c r="GN2726" s="21"/>
      <c r="GO2726" s="21"/>
      <c r="GP2726" s="21"/>
      <c r="GQ2726" s="21"/>
      <c r="GR2726" s="21"/>
      <c r="GS2726" s="21"/>
      <c r="GT2726" s="21"/>
      <c r="GU2726" s="21"/>
      <c r="GV2726" s="21"/>
      <c r="GW2726" s="21"/>
      <c r="GX2726" s="21"/>
      <c r="GY2726" s="21"/>
    </row>
    <row r="2727" spans="1:207" ht="30" customHeight="1" x14ac:dyDescent="0.25">
      <c r="A2727" s="182" t="s">
        <v>2123</v>
      </c>
      <c r="B2727" s="182"/>
      <c r="C2727" s="182"/>
      <c r="D2727" s="182"/>
      <c r="E2727" s="182"/>
      <c r="F2727" s="182"/>
      <c r="G2727" s="182"/>
      <c r="H2727" s="182"/>
      <c r="I2727" s="182"/>
      <c r="J2727" s="182"/>
      <c r="K2727" s="182"/>
      <c r="L2727" s="182"/>
      <c r="M2727" s="182"/>
      <c r="N2727" s="182"/>
      <c r="O2727" s="182"/>
      <c r="P2727" s="182"/>
      <c r="Q2727" s="182"/>
      <c r="R2727" s="182"/>
      <c r="S2727" s="48"/>
    </row>
    <row r="2728" spans="1:207" s="48" customFormat="1" ht="30" customHeight="1" x14ac:dyDescent="0.25">
      <c r="A2728" s="382" t="s">
        <v>2124</v>
      </c>
      <c r="B2728" s="382"/>
      <c r="C2728" s="217" t="s">
        <v>17</v>
      </c>
      <c r="D2728" s="61" t="s">
        <v>17</v>
      </c>
      <c r="E2728" s="217" t="s">
        <v>17</v>
      </c>
      <c r="F2728" s="217" t="s">
        <v>17</v>
      </c>
      <c r="G2728" s="217" t="s">
        <v>17</v>
      </c>
      <c r="H2728" s="27">
        <f>SUM(H2729:H2882)</f>
        <v>545957.9</v>
      </c>
      <c r="I2728" s="27">
        <f t="shared" ref="I2728:O2728" si="829">SUM(I2729:I2882)</f>
        <v>6345.9000000000015</v>
      </c>
      <c r="J2728" s="27">
        <f t="shared" si="829"/>
        <v>453728.67000000022</v>
      </c>
      <c r="K2728" s="27">
        <f t="shared" si="829"/>
        <v>1479096015.7900002</v>
      </c>
      <c r="L2728" s="27">
        <f t="shared" si="829"/>
        <v>0</v>
      </c>
      <c r="M2728" s="27">
        <f t="shared" si="829"/>
        <v>0</v>
      </c>
      <c r="N2728" s="27">
        <f t="shared" si="829"/>
        <v>0</v>
      </c>
      <c r="O2728" s="27">
        <f t="shared" si="829"/>
        <v>1479096015.7900002</v>
      </c>
      <c r="P2728" s="27">
        <f t="shared" ref="P2728:P2762" si="830">K2728/H2728</f>
        <v>2709.1759562229986</v>
      </c>
      <c r="Q2728" s="27" t="s">
        <v>17</v>
      </c>
      <c r="R2728" s="78" t="s">
        <v>17</v>
      </c>
      <c r="S2728" s="87"/>
      <c r="T2728" s="87"/>
    </row>
    <row r="2729" spans="1:207" s="33" customFormat="1" ht="30" customHeight="1" x14ac:dyDescent="0.25">
      <c r="A2729" s="212">
        <f>IF(B2729&lt;&gt;"",MAX(A$1:A2728)+1,"")</f>
        <v>2452</v>
      </c>
      <c r="B2729" s="223" t="s">
        <v>2274</v>
      </c>
      <c r="C2729" s="210">
        <v>1994</v>
      </c>
      <c r="D2729" s="212" t="s">
        <v>1844</v>
      </c>
      <c r="E2729" s="210" t="s">
        <v>18</v>
      </c>
      <c r="F2729" s="210">
        <v>9</v>
      </c>
      <c r="G2729" s="210">
        <v>4</v>
      </c>
      <c r="H2729" s="211">
        <v>8104.5</v>
      </c>
      <c r="I2729" s="211">
        <v>0</v>
      </c>
      <c r="J2729" s="211">
        <v>6104</v>
      </c>
      <c r="K2729" s="211">
        <f t="shared" ref="K2729:K2762" si="831">SUM(L2729:O2729)</f>
        <v>14340000</v>
      </c>
      <c r="L2729" s="211">
        <v>0</v>
      </c>
      <c r="M2729" s="211">
        <v>0</v>
      </c>
      <c r="N2729" s="211">
        <v>0</v>
      </c>
      <c r="O2729" s="211">
        <f>IFERROR(
  IF(LOOKUP(2,1/($R$16:$R2729&lt;&gt;""),$R$16:$R2729)="12.2026",
    VLOOKUP(LOOKUP(2,1/($B$16:$B2729&lt;&gt;""),$B$16:$B2729), [1]Лист1!$C$12:$D$1205, 2, 0),
  IF(LOOKUP(2,1/($R$16:$R2729&lt;&gt;""),$R$16:$R2729)="12.2027",
    VLOOKUP(LOOKUP(2,1/($B$16:$B2729&lt;&gt;""),$B$16:$B2729), [1]Лист1!$C$1209:$D$2016, 2, 0),
  IF(LOOKUP(2,1/($R$16:$R2729&lt;&gt;""),$R$16:$R2729)="12.2028",
    VLOOKUP(LOOKUP(2,1/($B$16:$B2729&lt;&gt;""),$B$16:$B2729), [1]Лист1!$C$2020:$D$2907, 2, 0),
  ""))), "")</f>
        <v>14340000</v>
      </c>
      <c r="P2729" s="211">
        <f t="shared" si="830"/>
        <v>1769.3873773829355</v>
      </c>
      <c r="Q2729" s="211">
        <v>9673</v>
      </c>
      <c r="R2729" s="30" t="s">
        <v>565</v>
      </c>
      <c r="S2729" s="32"/>
      <c r="T2729" s="32"/>
      <c r="U2729" s="32"/>
    </row>
    <row r="2730" spans="1:207" s="33" customFormat="1" ht="30" customHeight="1" x14ac:dyDescent="0.25">
      <c r="A2730" s="212">
        <f>IF(B2730&lt;&gt;"",MAX(A$1:A2729)+1,"")</f>
        <v>2453</v>
      </c>
      <c r="B2730" s="223" t="s">
        <v>2275</v>
      </c>
      <c r="C2730" s="210">
        <v>1990</v>
      </c>
      <c r="D2730" s="212" t="s">
        <v>1844</v>
      </c>
      <c r="E2730" s="210" t="s">
        <v>18</v>
      </c>
      <c r="F2730" s="210">
        <v>16</v>
      </c>
      <c r="G2730" s="210">
        <v>1</v>
      </c>
      <c r="H2730" s="211">
        <v>6448.2</v>
      </c>
      <c r="I2730" s="211">
        <v>0</v>
      </c>
      <c r="J2730" s="211">
        <v>5196</v>
      </c>
      <c r="K2730" s="211">
        <f t="shared" ref="K2730:K2733" si="832">SUM(L2730:O2730)</f>
        <v>7270000</v>
      </c>
      <c r="L2730" s="211">
        <v>0</v>
      </c>
      <c r="M2730" s="211">
        <v>0</v>
      </c>
      <c r="N2730" s="211">
        <v>0</v>
      </c>
      <c r="O2730" s="211">
        <f>IFERROR(
  IF(LOOKUP(2,1/($R$16:$R2730&lt;&gt;""),$R$16:$R2730)="12.2026",
    VLOOKUP(LOOKUP(2,1/($B$16:$B2730&lt;&gt;""),$B$16:$B2730), [1]Лист1!$C$12:$D$1205, 2, 0),
  IF(LOOKUP(2,1/($R$16:$R2730&lt;&gt;""),$R$16:$R2730)="12.2027",
    VLOOKUP(LOOKUP(2,1/($B$16:$B2730&lt;&gt;""),$B$16:$B2730), [1]Лист1!$C$1209:$D$2016, 2, 0),
  IF(LOOKUP(2,1/($R$16:$R2730&lt;&gt;""),$R$16:$R2730)="12.2028",
    VLOOKUP(LOOKUP(2,1/($B$16:$B2730&lt;&gt;""),$B$16:$B2730), [1]Лист1!$C$2020:$D$2907, 2, 0),
  ""))), "")</f>
        <v>7270000</v>
      </c>
      <c r="P2730" s="211">
        <f t="shared" ref="P2730:P2735" si="833">K2730/H2730</f>
        <v>1127.4464191557333</v>
      </c>
      <c r="Q2730" s="211">
        <v>9673</v>
      </c>
      <c r="R2730" s="30" t="s">
        <v>565</v>
      </c>
      <c r="S2730" s="32"/>
      <c r="T2730" s="32"/>
      <c r="U2730" s="32"/>
    </row>
    <row r="2731" spans="1:207" s="33" customFormat="1" ht="30" customHeight="1" x14ac:dyDescent="0.25">
      <c r="A2731" s="212">
        <f>IF(B2731&lt;&gt;"",MAX(A$1:A2730)+1,"")</f>
        <v>2454</v>
      </c>
      <c r="B2731" s="223" t="s">
        <v>1790</v>
      </c>
      <c r="C2731" s="210">
        <v>1980</v>
      </c>
      <c r="D2731" s="212" t="s">
        <v>1844</v>
      </c>
      <c r="E2731" s="210" t="s">
        <v>16</v>
      </c>
      <c r="F2731" s="210">
        <v>5</v>
      </c>
      <c r="G2731" s="210">
        <v>4</v>
      </c>
      <c r="H2731" s="211">
        <v>3517.01</v>
      </c>
      <c r="I2731" s="211">
        <v>0</v>
      </c>
      <c r="J2731" s="211">
        <v>2650.2</v>
      </c>
      <c r="K2731" s="211">
        <f t="shared" si="832"/>
        <v>24860078.950000003</v>
      </c>
      <c r="L2731" s="211">
        <v>0</v>
      </c>
      <c r="M2731" s="211">
        <v>0</v>
      </c>
      <c r="N2731" s="211">
        <v>0</v>
      </c>
      <c r="O2731" s="211">
        <f>IFERROR(
  IF(LOOKUP(2,1/($R$16:$R2731&lt;&gt;""),$R$16:$R2731)="12.2026",
    VLOOKUP(LOOKUP(2,1/($B$16:$B2731&lt;&gt;""),$B$16:$B2731), [1]Лист1!$C$12:$D$1205, 2, 0),
  IF(LOOKUP(2,1/($R$16:$R2731&lt;&gt;""),$R$16:$R2731)="12.2027",
    VLOOKUP(LOOKUP(2,1/($B$16:$B2731&lt;&gt;""),$B$16:$B2731), [1]Лист1!$C$1209:$D$2016, 2, 0),
  IF(LOOKUP(2,1/($R$16:$R2731&lt;&gt;""),$R$16:$R2731)="12.2028",
    VLOOKUP(LOOKUP(2,1/($B$16:$B2731&lt;&gt;""),$B$16:$B2731), [1]Лист1!$C$2020:$D$2907, 2, 0),
  ""))), "")</f>
        <v>24860078.950000003</v>
      </c>
      <c r="P2731" s="211">
        <f t="shared" si="833"/>
        <v>7068.5266604303088</v>
      </c>
      <c r="Q2731" s="211">
        <v>9673</v>
      </c>
      <c r="R2731" s="218" t="s">
        <v>563</v>
      </c>
      <c r="S2731" s="32"/>
      <c r="T2731" s="32"/>
      <c r="U2731" s="32"/>
    </row>
    <row r="2732" spans="1:207" s="21" customFormat="1" ht="30" customHeight="1" x14ac:dyDescent="0.25">
      <c r="A2732" s="212">
        <f>IF(B2732&lt;&gt;"",MAX(A$1:A2731)+1,"")</f>
        <v>2455</v>
      </c>
      <c r="B2732" s="223" t="s">
        <v>2276</v>
      </c>
      <c r="C2732" s="210">
        <v>1989</v>
      </c>
      <c r="D2732" s="212" t="s">
        <v>1844</v>
      </c>
      <c r="E2732" s="210" t="s">
        <v>75</v>
      </c>
      <c r="F2732" s="210">
        <v>9</v>
      </c>
      <c r="G2732" s="210">
        <v>3</v>
      </c>
      <c r="H2732" s="211">
        <v>5599.7</v>
      </c>
      <c r="I2732" s="211">
        <v>0</v>
      </c>
      <c r="J2732" s="211">
        <v>5100.8999999999996</v>
      </c>
      <c r="K2732" s="211">
        <f t="shared" si="832"/>
        <v>10805000</v>
      </c>
      <c r="L2732" s="211">
        <v>0</v>
      </c>
      <c r="M2732" s="211">
        <v>0</v>
      </c>
      <c r="N2732" s="211">
        <v>0</v>
      </c>
      <c r="O2732" s="211">
        <f>IFERROR(
  IF(LOOKUP(2,1/($R$16:$R2732&lt;&gt;""),$R$16:$R2732)="12.2026",
    VLOOKUP(LOOKUP(2,1/($B$16:$B2732&lt;&gt;""),$B$16:$B2732), [1]Лист1!$C$12:$D$1205, 2, 0),
  IF(LOOKUP(2,1/($R$16:$R2732&lt;&gt;""),$R$16:$R2732)="12.2027",
    VLOOKUP(LOOKUP(2,1/($B$16:$B2732&lt;&gt;""),$B$16:$B2732), [1]Лист1!$C$1209:$D$2016, 2, 0),
  IF(LOOKUP(2,1/($R$16:$R2732&lt;&gt;""),$R$16:$R2732)="12.2028",
    VLOOKUP(LOOKUP(2,1/($B$16:$B2732&lt;&gt;""),$B$16:$B2732), [1]Лист1!$C$2020:$D$2907, 2, 0),
  ""))), "")</f>
        <v>10805000</v>
      </c>
      <c r="P2732" s="211">
        <f t="shared" si="833"/>
        <v>1929.5676554101112</v>
      </c>
      <c r="Q2732" s="211">
        <v>9673</v>
      </c>
      <c r="R2732" s="30" t="s">
        <v>565</v>
      </c>
      <c r="S2732" s="38"/>
      <c r="T2732" s="20"/>
      <c r="U2732" s="20"/>
    </row>
    <row r="2733" spans="1:207" s="33" customFormat="1" ht="30" customHeight="1" x14ac:dyDescent="0.25">
      <c r="A2733" s="212">
        <f>IF(B2733&lt;&gt;"",MAX(A$1:A2732)+1,"")</f>
        <v>2456</v>
      </c>
      <c r="B2733" s="223" t="s">
        <v>2277</v>
      </c>
      <c r="C2733" s="210">
        <v>1979</v>
      </c>
      <c r="D2733" s="212" t="s">
        <v>1844</v>
      </c>
      <c r="E2733" s="210" t="s">
        <v>75</v>
      </c>
      <c r="F2733" s="210">
        <v>9</v>
      </c>
      <c r="G2733" s="210">
        <v>3</v>
      </c>
      <c r="H2733" s="211">
        <v>5519.2</v>
      </c>
      <c r="I2733" s="211">
        <v>0</v>
      </c>
      <c r="J2733" s="211">
        <v>5519.2</v>
      </c>
      <c r="K2733" s="211">
        <f t="shared" si="832"/>
        <v>10805000</v>
      </c>
      <c r="L2733" s="211">
        <v>0</v>
      </c>
      <c r="M2733" s="211">
        <v>0</v>
      </c>
      <c r="N2733" s="211">
        <v>0</v>
      </c>
      <c r="O2733" s="211">
        <f>IFERROR(
  IF(LOOKUP(2,1/($R$16:$R2733&lt;&gt;""),$R$16:$R2733)="12.2026",
    VLOOKUP(LOOKUP(2,1/($B$16:$B2733&lt;&gt;""),$B$16:$B2733), [1]Лист1!$C$12:$D$1205, 2, 0),
  IF(LOOKUP(2,1/($R$16:$R2733&lt;&gt;""),$R$16:$R2733)="12.2027",
    VLOOKUP(LOOKUP(2,1/($B$16:$B2733&lt;&gt;""),$B$16:$B2733), [1]Лист1!$C$1209:$D$2016, 2, 0),
  IF(LOOKUP(2,1/($R$16:$R2733&lt;&gt;""),$R$16:$R2733)="12.2028",
    VLOOKUP(LOOKUP(2,1/($B$16:$B2733&lt;&gt;""),$B$16:$B2733), [1]Лист1!$C$2020:$D$2907, 2, 0),
  ""))), "")</f>
        <v>10805000</v>
      </c>
      <c r="P2733" s="211">
        <f t="shared" si="833"/>
        <v>1957.7112625018119</v>
      </c>
      <c r="Q2733" s="211">
        <v>9673</v>
      </c>
      <c r="R2733" s="30" t="s">
        <v>564</v>
      </c>
      <c r="S2733" s="32"/>
      <c r="T2733" s="32"/>
      <c r="U2733" s="32"/>
    </row>
    <row r="2734" spans="1:207" s="33" customFormat="1" ht="30" customHeight="1" x14ac:dyDescent="0.25">
      <c r="A2734" s="212">
        <f>IF(B2734&lt;&gt;"",MAX(A$1:A2733)+1,"")</f>
        <v>2457</v>
      </c>
      <c r="B2734" s="223" t="s">
        <v>2278</v>
      </c>
      <c r="C2734" s="210">
        <v>1990</v>
      </c>
      <c r="D2734" s="212" t="s">
        <v>1844</v>
      </c>
      <c r="E2734" s="210" t="s">
        <v>18</v>
      </c>
      <c r="F2734" s="210">
        <v>16</v>
      </c>
      <c r="G2734" s="210">
        <v>1</v>
      </c>
      <c r="H2734" s="211">
        <v>5192.7</v>
      </c>
      <c r="I2734" s="211">
        <v>0</v>
      </c>
      <c r="J2734" s="211">
        <v>5192.7</v>
      </c>
      <c r="K2734" s="211">
        <f t="shared" ref="K2734:K2735" si="834">SUM(L2734:O2734)</f>
        <v>7270000</v>
      </c>
      <c r="L2734" s="211">
        <v>0</v>
      </c>
      <c r="M2734" s="211">
        <v>0</v>
      </c>
      <c r="N2734" s="211">
        <v>0</v>
      </c>
      <c r="O2734" s="211">
        <f>IFERROR(
  IF(LOOKUP(2,1/($R$16:$R2734&lt;&gt;""),$R$16:$R2734)="12.2026",
    VLOOKUP(LOOKUP(2,1/($B$16:$B2734&lt;&gt;""),$B$16:$B2734), [1]Лист1!$C$12:$D$1205, 2, 0),
  IF(LOOKUP(2,1/($R$16:$R2734&lt;&gt;""),$R$16:$R2734)="12.2027",
    VLOOKUP(LOOKUP(2,1/($B$16:$B2734&lt;&gt;""),$B$16:$B2734), [1]Лист1!$C$1209:$D$2016, 2, 0),
  IF(LOOKUP(2,1/($R$16:$R2734&lt;&gt;""),$R$16:$R2734)="12.2028",
    VLOOKUP(LOOKUP(2,1/($B$16:$B2734&lt;&gt;""),$B$16:$B2734), [1]Лист1!$C$2020:$D$2907, 2, 0),
  ""))), "")</f>
        <v>7270000</v>
      </c>
      <c r="P2734" s="211">
        <f t="shared" si="833"/>
        <v>1400.0423671692954</v>
      </c>
      <c r="Q2734" s="211">
        <v>9673</v>
      </c>
      <c r="R2734" s="30" t="s">
        <v>565</v>
      </c>
      <c r="S2734" s="32"/>
      <c r="T2734" s="32"/>
      <c r="U2734" s="32"/>
    </row>
    <row r="2735" spans="1:207" s="33" customFormat="1" ht="30" customHeight="1" x14ac:dyDescent="0.25">
      <c r="A2735" s="212">
        <f>IF(B2735&lt;&gt;"",MAX(A$1:A2734)+1,"")</f>
        <v>2458</v>
      </c>
      <c r="B2735" s="223" t="s">
        <v>2279</v>
      </c>
      <c r="C2735" s="210">
        <v>1981</v>
      </c>
      <c r="D2735" s="212" t="s">
        <v>1844</v>
      </c>
      <c r="E2735" s="210" t="s">
        <v>18</v>
      </c>
      <c r="F2735" s="210">
        <v>9</v>
      </c>
      <c r="G2735" s="210">
        <v>3</v>
      </c>
      <c r="H2735" s="211">
        <v>5564.8</v>
      </c>
      <c r="I2735" s="211">
        <v>0</v>
      </c>
      <c r="J2735" s="211">
        <v>5564.8</v>
      </c>
      <c r="K2735" s="211">
        <f t="shared" si="834"/>
        <v>10805000</v>
      </c>
      <c r="L2735" s="211">
        <v>0</v>
      </c>
      <c r="M2735" s="211">
        <v>0</v>
      </c>
      <c r="N2735" s="211">
        <v>0</v>
      </c>
      <c r="O2735" s="211">
        <f>IFERROR(
  IF(LOOKUP(2,1/($R$16:$R2735&lt;&gt;""),$R$16:$R2735)="12.2026",
    VLOOKUP(LOOKUP(2,1/($B$16:$B2735&lt;&gt;""),$B$16:$B2735), [1]Лист1!$C$12:$D$1205, 2, 0),
  IF(LOOKUP(2,1/($R$16:$R2735&lt;&gt;""),$R$16:$R2735)="12.2027",
    VLOOKUP(LOOKUP(2,1/($B$16:$B2735&lt;&gt;""),$B$16:$B2735), [1]Лист1!$C$1209:$D$2016, 2, 0),
  IF(LOOKUP(2,1/($R$16:$R2735&lt;&gt;""),$R$16:$R2735)="12.2028",
    VLOOKUP(LOOKUP(2,1/($B$16:$B2735&lt;&gt;""),$B$16:$B2735), [1]Лист1!$C$2020:$D$2907, 2, 0),
  ""))), "")</f>
        <v>10805000</v>
      </c>
      <c r="P2735" s="211">
        <f t="shared" si="833"/>
        <v>1941.6690626797008</v>
      </c>
      <c r="Q2735" s="211">
        <v>9673</v>
      </c>
      <c r="R2735" s="30" t="s">
        <v>565</v>
      </c>
      <c r="S2735" s="32"/>
      <c r="T2735" s="32"/>
      <c r="U2735" s="32"/>
    </row>
    <row r="2736" spans="1:207" s="21" customFormat="1" ht="30" customHeight="1" x14ac:dyDescent="0.25">
      <c r="A2736" s="212">
        <f>IF(B2736&lt;&gt;"",MAX(A$1:A2735)+1,"")</f>
        <v>2459</v>
      </c>
      <c r="B2736" s="223" t="s">
        <v>2280</v>
      </c>
      <c r="C2736" s="210">
        <v>1982</v>
      </c>
      <c r="D2736" s="212" t="s">
        <v>1844</v>
      </c>
      <c r="E2736" s="210" t="s">
        <v>75</v>
      </c>
      <c r="F2736" s="210">
        <v>8</v>
      </c>
      <c r="G2736" s="210">
        <v>4</v>
      </c>
      <c r="H2736" s="211">
        <v>6955.64</v>
      </c>
      <c r="I2736" s="211">
        <v>0</v>
      </c>
      <c r="J2736" s="211">
        <v>6955.64</v>
      </c>
      <c r="K2736" s="211">
        <f t="shared" si="831"/>
        <v>14340000</v>
      </c>
      <c r="L2736" s="211">
        <v>0</v>
      </c>
      <c r="M2736" s="211">
        <v>0</v>
      </c>
      <c r="N2736" s="211">
        <v>0</v>
      </c>
      <c r="O2736" s="211">
        <f>IFERROR(
  IF(LOOKUP(2,1/($R$16:$R2736&lt;&gt;""),$R$16:$R2736)="12.2026",
    VLOOKUP(LOOKUP(2,1/($B$16:$B2736&lt;&gt;""),$B$16:$B2736), [1]Лист1!$C$12:$D$1205, 2, 0),
  IF(LOOKUP(2,1/($R$16:$R2736&lt;&gt;""),$R$16:$R2736)="12.2027",
    VLOOKUP(LOOKUP(2,1/($B$16:$B2736&lt;&gt;""),$B$16:$B2736), [1]Лист1!$C$1209:$D$2016, 2, 0),
  IF(LOOKUP(2,1/($R$16:$R2736&lt;&gt;""),$R$16:$R2736)="12.2028",
    VLOOKUP(LOOKUP(2,1/($B$16:$B2736&lt;&gt;""),$B$16:$B2736), [1]Лист1!$C$2020:$D$2907, 2, 0),
  ""))), "")</f>
        <v>14340000</v>
      </c>
      <c r="P2736" s="211">
        <f t="shared" si="830"/>
        <v>2061.636312402597</v>
      </c>
      <c r="Q2736" s="211">
        <v>9673</v>
      </c>
      <c r="R2736" s="30" t="s">
        <v>564</v>
      </c>
      <c r="S2736" s="38"/>
      <c r="T2736" s="20"/>
      <c r="U2736" s="20"/>
    </row>
    <row r="2737" spans="1:21" s="33" customFormat="1" ht="30" customHeight="1" x14ac:dyDescent="0.25">
      <c r="A2737" s="212">
        <f>IF(B2737&lt;&gt;"",MAX(A$1:A2736)+1,"")</f>
        <v>2460</v>
      </c>
      <c r="B2737" s="223" t="s">
        <v>2281</v>
      </c>
      <c r="C2737" s="210">
        <v>1989</v>
      </c>
      <c r="D2737" s="212" t="s">
        <v>1844</v>
      </c>
      <c r="E2737" s="210" t="s">
        <v>75</v>
      </c>
      <c r="F2737" s="210">
        <v>8</v>
      </c>
      <c r="G2737" s="210">
        <v>3</v>
      </c>
      <c r="H2737" s="211">
        <v>7148.2</v>
      </c>
      <c r="I2737" s="211">
        <v>0</v>
      </c>
      <c r="J2737" s="211">
        <v>7148.2</v>
      </c>
      <c r="K2737" s="211">
        <f t="shared" si="831"/>
        <v>10805000</v>
      </c>
      <c r="L2737" s="211">
        <v>0</v>
      </c>
      <c r="M2737" s="211">
        <v>0</v>
      </c>
      <c r="N2737" s="211">
        <v>0</v>
      </c>
      <c r="O2737" s="211">
        <f>IFERROR(
  IF(LOOKUP(2,1/($R$16:$R2737&lt;&gt;""),$R$16:$R2737)="12.2026",
    VLOOKUP(LOOKUP(2,1/($B$16:$B2737&lt;&gt;""),$B$16:$B2737), [1]Лист1!$C$12:$D$1205, 2, 0),
  IF(LOOKUP(2,1/($R$16:$R2737&lt;&gt;""),$R$16:$R2737)="12.2027",
    VLOOKUP(LOOKUP(2,1/($B$16:$B2737&lt;&gt;""),$B$16:$B2737), [1]Лист1!$C$1209:$D$2016, 2, 0),
  IF(LOOKUP(2,1/($R$16:$R2737&lt;&gt;""),$R$16:$R2737)="12.2028",
    VLOOKUP(LOOKUP(2,1/($B$16:$B2737&lt;&gt;""),$B$16:$B2737), [1]Лист1!$C$2020:$D$2907, 2, 0),
  ""))), "")</f>
        <v>10805000</v>
      </c>
      <c r="P2737" s="211">
        <f t="shared" si="830"/>
        <v>1511.5693461290955</v>
      </c>
      <c r="Q2737" s="211">
        <v>9673</v>
      </c>
      <c r="R2737" s="30" t="s">
        <v>565</v>
      </c>
      <c r="S2737" s="32"/>
      <c r="T2737" s="32"/>
      <c r="U2737" s="32"/>
    </row>
    <row r="2738" spans="1:21" s="33" customFormat="1" ht="30" customHeight="1" x14ac:dyDescent="0.25">
      <c r="A2738" s="212">
        <f>IF(B2738&lt;&gt;"",MAX(A$1:A2737)+1,"")</f>
        <v>2461</v>
      </c>
      <c r="B2738" s="223" t="s">
        <v>2282</v>
      </c>
      <c r="C2738" s="210">
        <v>1989</v>
      </c>
      <c r="D2738" s="212" t="s">
        <v>1844</v>
      </c>
      <c r="E2738" s="210" t="s">
        <v>18</v>
      </c>
      <c r="F2738" s="210">
        <v>16</v>
      </c>
      <c r="G2738" s="210">
        <v>1</v>
      </c>
      <c r="H2738" s="211">
        <v>5297.6</v>
      </c>
      <c r="I2738" s="211">
        <v>0</v>
      </c>
      <c r="J2738" s="211">
        <v>5283</v>
      </c>
      <c r="K2738" s="211">
        <f t="shared" si="831"/>
        <v>7270000</v>
      </c>
      <c r="L2738" s="211">
        <v>0</v>
      </c>
      <c r="M2738" s="211">
        <v>0</v>
      </c>
      <c r="N2738" s="211">
        <v>0</v>
      </c>
      <c r="O2738" s="211">
        <f>IFERROR(
  IF(LOOKUP(2,1/($R$16:$R2738&lt;&gt;""),$R$16:$R2738)="12.2026",
    VLOOKUP(LOOKUP(2,1/($B$16:$B2738&lt;&gt;""),$B$16:$B2738), [1]Лист1!$C$12:$D$1205, 2, 0),
  IF(LOOKUP(2,1/($R$16:$R2738&lt;&gt;""),$R$16:$R2738)="12.2027",
    VLOOKUP(LOOKUP(2,1/($B$16:$B2738&lt;&gt;""),$B$16:$B2738), [1]Лист1!$C$1209:$D$2016, 2, 0),
  IF(LOOKUP(2,1/($R$16:$R2738&lt;&gt;""),$R$16:$R2738)="12.2028",
    VLOOKUP(LOOKUP(2,1/($B$16:$B2738&lt;&gt;""),$B$16:$B2738), [1]Лист1!$C$2020:$D$2907, 2, 0),
  ""))), "")</f>
        <v>7270000</v>
      </c>
      <c r="P2738" s="211">
        <f t="shared" si="830"/>
        <v>1372.3195409241921</v>
      </c>
      <c r="Q2738" s="211">
        <v>9673</v>
      </c>
      <c r="R2738" s="30" t="s">
        <v>564</v>
      </c>
      <c r="S2738" s="32"/>
      <c r="T2738" s="32"/>
      <c r="U2738" s="32"/>
    </row>
    <row r="2739" spans="1:21" s="33" customFormat="1" ht="30" customHeight="1" x14ac:dyDescent="0.25">
      <c r="A2739" s="212">
        <f>IF(B2739&lt;&gt;"",MAX(A$1:A2738)+1,"")</f>
        <v>2462</v>
      </c>
      <c r="B2739" s="223" t="s">
        <v>2283</v>
      </c>
      <c r="C2739" s="210">
        <v>1984</v>
      </c>
      <c r="D2739" s="212" t="s">
        <v>1844</v>
      </c>
      <c r="E2739" s="210" t="s">
        <v>75</v>
      </c>
      <c r="F2739" s="210">
        <v>9</v>
      </c>
      <c r="G2739" s="210">
        <v>2</v>
      </c>
      <c r="H2739" s="211">
        <v>3759.7</v>
      </c>
      <c r="I2739" s="211">
        <v>0</v>
      </c>
      <c r="J2739" s="211">
        <v>3714.5</v>
      </c>
      <c r="K2739" s="211">
        <f t="shared" si="831"/>
        <v>7270000</v>
      </c>
      <c r="L2739" s="211">
        <v>0</v>
      </c>
      <c r="M2739" s="211">
        <v>0</v>
      </c>
      <c r="N2739" s="211">
        <v>0</v>
      </c>
      <c r="O2739" s="211">
        <f>IFERROR(
  IF(LOOKUP(2,1/($R$16:$R2739&lt;&gt;""),$R$16:$R2739)="12.2026",
    VLOOKUP(LOOKUP(2,1/($B$16:$B2739&lt;&gt;""),$B$16:$B2739), [1]Лист1!$C$12:$D$1205, 2, 0),
  IF(LOOKUP(2,1/($R$16:$R2739&lt;&gt;""),$R$16:$R2739)="12.2027",
    VLOOKUP(LOOKUP(2,1/($B$16:$B2739&lt;&gt;""),$B$16:$B2739), [1]Лист1!$C$1209:$D$2016, 2, 0),
  IF(LOOKUP(2,1/($R$16:$R2739&lt;&gt;""),$R$16:$R2739)="12.2028",
    VLOOKUP(LOOKUP(2,1/($B$16:$B2739&lt;&gt;""),$B$16:$B2739), [1]Лист1!$C$2020:$D$2907, 2, 0),
  ""))), "")</f>
        <v>7270000</v>
      </c>
      <c r="P2739" s="211">
        <f t="shared" si="830"/>
        <v>1933.6649200734103</v>
      </c>
      <c r="Q2739" s="211">
        <v>9673</v>
      </c>
      <c r="R2739" s="30" t="s">
        <v>565</v>
      </c>
      <c r="S2739" s="32"/>
      <c r="T2739" s="32"/>
      <c r="U2739" s="32"/>
    </row>
    <row r="2740" spans="1:21" s="33" customFormat="1" ht="30" customHeight="1" x14ac:dyDescent="0.25">
      <c r="A2740" s="212">
        <f>IF(B2740&lt;&gt;"",MAX(A$1:A2739)+1,"")</f>
        <v>2463</v>
      </c>
      <c r="B2740" s="223" t="s">
        <v>2284</v>
      </c>
      <c r="C2740" s="210">
        <v>1989</v>
      </c>
      <c r="D2740" s="212" t="s">
        <v>1844</v>
      </c>
      <c r="E2740" s="210" t="s">
        <v>75</v>
      </c>
      <c r="F2740" s="210">
        <v>9</v>
      </c>
      <c r="G2740" s="210">
        <v>5</v>
      </c>
      <c r="H2740" s="211">
        <v>9425.4</v>
      </c>
      <c r="I2740" s="211">
        <v>0</v>
      </c>
      <c r="J2740" s="211">
        <v>8528</v>
      </c>
      <c r="K2740" s="211">
        <f t="shared" si="831"/>
        <v>17875000</v>
      </c>
      <c r="L2740" s="211">
        <v>0</v>
      </c>
      <c r="M2740" s="211">
        <v>0</v>
      </c>
      <c r="N2740" s="211">
        <v>0</v>
      </c>
      <c r="O2740" s="211">
        <f>IFERROR(
  IF(LOOKUP(2,1/($R$16:$R2740&lt;&gt;""),$R$16:$R2740)="12.2026",
    VLOOKUP(LOOKUP(2,1/($B$16:$B2740&lt;&gt;""),$B$16:$B2740), [1]Лист1!$C$12:$D$1205, 2, 0),
  IF(LOOKUP(2,1/($R$16:$R2740&lt;&gt;""),$R$16:$R2740)="12.2027",
    VLOOKUP(LOOKUP(2,1/($B$16:$B2740&lt;&gt;""),$B$16:$B2740), [1]Лист1!$C$1209:$D$2016, 2, 0),
  IF(LOOKUP(2,1/($R$16:$R2740&lt;&gt;""),$R$16:$R2740)="12.2028",
    VLOOKUP(LOOKUP(2,1/($B$16:$B2740&lt;&gt;""),$B$16:$B2740), [1]Лист1!$C$2020:$D$2907, 2, 0),
  ""))), "")</f>
        <v>17875000</v>
      </c>
      <c r="P2740" s="211">
        <f t="shared" si="830"/>
        <v>1896.4712372949689</v>
      </c>
      <c r="Q2740" s="211">
        <v>9673</v>
      </c>
      <c r="R2740" s="30" t="s">
        <v>565</v>
      </c>
      <c r="S2740" s="32"/>
      <c r="T2740" s="32"/>
      <c r="U2740" s="32"/>
    </row>
    <row r="2741" spans="1:21" s="33" customFormat="1" ht="30" customHeight="1" x14ac:dyDescent="0.25">
      <c r="A2741" s="212">
        <f>IF(B2741&lt;&gt;"",MAX(A$1:A2740)+1,"")</f>
        <v>2464</v>
      </c>
      <c r="B2741" s="223" t="s">
        <v>2285</v>
      </c>
      <c r="C2741" s="210">
        <v>1984</v>
      </c>
      <c r="D2741" s="212" t="s">
        <v>1844</v>
      </c>
      <c r="E2741" s="210" t="s">
        <v>18</v>
      </c>
      <c r="F2741" s="210">
        <v>9</v>
      </c>
      <c r="G2741" s="210">
        <v>2</v>
      </c>
      <c r="H2741" s="211">
        <v>3697.8</v>
      </c>
      <c r="I2741" s="211">
        <v>0</v>
      </c>
      <c r="J2741" s="211">
        <v>3203.7</v>
      </c>
      <c r="K2741" s="211">
        <f t="shared" si="831"/>
        <v>7270000</v>
      </c>
      <c r="L2741" s="211">
        <v>0</v>
      </c>
      <c r="M2741" s="211">
        <v>0</v>
      </c>
      <c r="N2741" s="211">
        <v>0</v>
      </c>
      <c r="O2741" s="211">
        <f>IFERROR(
  IF(LOOKUP(2,1/($R$16:$R2741&lt;&gt;""),$R$16:$R2741)="12.2026",
    VLOOKUP(LOOKUP(2,1/($B$16:$B2741&lt;&gt;""),$B$16:$B2741), [1]Лист1!$C$12:$D$1205, 2, 0),
  IF(LOOKUP(2,1/($R$16:$R2741&lt;&gt;""),$R$16:$R2741)="12.2027",
    VLOOKUP(LOOKUP(2,1/($B$16:$B2741&lt;&gt;""),$B$16:$B2741), [1]Лист1!$C$1209:$D$2016, 2, 0),
  IF(LOOKUP(2,1/($R$16:$R2741&lt;&gt;""),$R$16:$R2741)="12.2028",
    VLOOKUP(LOOKUP(2,1/($B$16:$B2741&lt;&gt;""),$B$16:$B2741), [1]Лист1!$C$2020:$D$2907, 2, 0),
  ""))), "")</f>
        <v>7270000</v>
      </c>
      <c r="P2741" s="211">
        <f t="shared" si="830"/>
        <v>1966.0338579696036</v>
      </c>
      <c r="Q2741" s="211">
        <v>9673</v>
      </c>
      <c r="R2741" s="30" t="s">
        <v>565</v>
      </c>
      <c r="S2741" s="32"/>
      <c r="T2741" s="32"/>
      <c r="U2741" s="32"/>
    </row>
    <row r="2742" spans="1:21" s="33" customFormat="1" ht="30" customHeight="1" x14ac:dyDescent="0.25">
      <c r="A2742" s="212">
        <f>IF(B2742&lt;&gt;"",MAX(A$1:A2741)+1,"")</f>
        <v>2465</v>
      </c>
      <c r="B2742" s="223" t="s">
        <v>2061</v>
      </c>
      <c r="C2742" s="210">
        <v>1988</v>
      </c>
      <c r="D2742" s="212" t="s">
        <v>1844</v>
      </c>
      <c r="E2742" s="210" t="s">
        <v>75</v>
      </c>
      <c r="F2742" s="210">
        <v>9</v>
      </c>
      <c r="G2742" s="210">
        <v>3</v>
      </c>
      <c r="H2742" s="211">
        <v>7163.7</v>
      </c>
      <c r="I2742" s="211">
        <v>0</v>
      </c>
      <c r="J2742" s="211">
        <v>5678</v>
      </c>
      <c r="K2742" s="211">
        <f t="shared" si="831"/>
        <v>10789877.09</v>
      </c>
      <c r="L2742" s="211">
        <v>0</v>
      </c>
      <c r="M2742" s="211">
        <v>0</v>
      </c>
      <c r="N2742" s="211">
        <v>0</v>
      </c>
      <c r="O2742" s="211">
        <f>IFERROR(
  IF(LOOKUP(2,1/($R$16:$R2742&lt;&gt;""),$R$16:$R2742)="12.2026",
    VLOOKUP(LOOKUP(2,1/($B$16:$B2742&lt;&gt;""),$B$16:$B2742), [1]Лист1!$C$12:$D$1205, 2, 0),
  IF(LOOKUP(2,1/($R$16:$R2742&lt;&gt;""),$R$16:$R2742)="12.2027",
    VLOOKUP(LOOKUP(2,1/($B$16:$B2742&lt;&gt;""),$B$16:$B2742), [1]Лист1!$C$1209:$D$2016, 2, 0),
  IF(LOOKUP(2,1/($R$16:$R2742&lt;&gt;""),$R$16:$R2742)="12.2028",
    VLOOKUP(LOOKUP(2,1/($B$16:$B2742&lt;&gt;""),$B$16:$B2742), [1]Лист1!$C$2020:$D$2907, 2, 0),
  ""))), "")</f>
        <v>10789877.09</v>
      </c>
      <c r="P2742" s="211">
        <f t="shared" si="830"/>
        <v>1506.1877367840641</v>
      </c>
      <c r="Q2742" s="211">
        <v>9673</v>
      </c>
      <c r="R2742" s="218" t="s">
        <v>565</v>
      </c>
      <c r="S2742" s="32"/>
      <c r="T2742" s="32"/>
      <c r="U2742" s="32"/>
    </row>
    <row r="2743" spans="1:21" s="33" customFormat="1" ht="30" customHeight="1" x14ac:dyDescent="0.25">
      <c r="A2743" s="212">
        <f>IF(B2743&lt;&gt;"",MAX(A$1:A2742)+1,"")</f>
        <v>2466</v>
      </c>
      <c r="B2743" s="223" t="s">
        <v>2286</v>
      </c>
      <c r="C2743" s="210">
        <v>1983</v>
      </c>
      <c r="D2743" s="212" t="s">
        <v>1844</v>
      </c>
      <c r="E2743" s="210" t="s">
        <v>18</v>
      </c>
      <c r="F2743" s="210">
        <v>9</v>
      </c>
      <c r="G2743" s="210">
        <v>2</v>
      </c>
      <c r="H2743" s="211">
        <v>4811.47</v>
      </c>
      <c r="I2743" s="211">
        <v>0</v>
      </c>
      <c r="J2743" s="211">
        <v>2265.1</v>
      </c>
      <c r="K2743" s="211">
        <f t="shared" si="831"/>
        <v>7270000</v>
      </c>
      <c r="L2743" s="211">
        <v>0</v>
      </c>
      <c r="M2743" s="211">
        <v>0</v>
      </c>
      <c r="N2743" s="211">
        <v>0</v>
      </c>
      <c r="O2743" s="211">
        <f>IFERROR(
  IF(LOOKUP(2,1/($R$16:$R2743&lt;&gt;""),$R$16:$R2743)="12.2026",
    VLOOKUP(LOOKUP(2,1/($B$16:$B2743&lt;&gt;""),$B$16:$B2743), [1]Лист1!$C$12:$D$1205, 2, 0),
  IF(LOOKUP(2,1/($R$16:$R2743&lt;&gt;""),$R$16:$R2743)="12.2027",
    VLOOKUP(LOOKUP(2,1/($B$16:$B2743&lt;&gt;""),$B$16:$B2743), [1]Лист1!$C$1209:$D$2016, 2, 0),
  IF(LOOKUP(2,1/($R$16:$R2743&lt;&gt;""),$R$16:$R2743)="12.2028",
    VLOOKUP(LOOKUP(2,1/($B$16:$B2743&lt;&gt;""),$B$16:$B2743), [1]Лист1!$C$2020:$D$2907, 2, 0),
  ""))), "")</f>
        <v>7270000</v>
      </c>
      <c r="P2743" s="211">
        <f t="shared" si="830"/>
        <v>1510.9727380613408</v>
      </c>
      <c r="Q2743" s="211">
        <v>9673</v>
      </c>
      <c r="R2743" s="30" t="s">
        <v>565</v>
      </c>
      <c r="S2743" s="32"/>
      <c r="T2743" s="32"/>
      <c r="U2743" s="32"/>
    </row>
    <row r="2744" spans="1:21" s="33" customFormat="1" ht="30" customHeight="1" x14ac:dyDescent="0.25">
      <c r="A2744" s="212">
        <f>IF(B2744&lt;&gt;"",MAX(A$1:A2743)+1,"")</f>
        <v>2467</v>
      </c>
      <c r="B2744" s="223" t="s">
        <v>2287</v>
      </c>
      <c r="C2744" s="210">
        <v>1989</v>
      </c>
      <c r="D2744" s="212" t="s">
        <v>1844</v>
      </c>
      <c r="E2744" s="210" t="s">
        <v>18</v>
      </c>
      <c r="F2744" s="210">
        <v>16</v>
      </c>
      <c r="G2744" s="210">
        <v>1</v>
      </c>
      <c r="H2744" s="211">
        <v>5228.2</v>
      </c>
      <c r="I2744" s="211">
        <v>0</v>
      </c>
      <c r="J2744" s="211">
        <v>5218.6000000000004</v>
      </c>
      <c r="K2744" s="211">
        <f t="shared" si="831"/>
        <v>7270000</v>
      </c>
      <c r="L2744" s="211">
        <v>0</v>
      </c>
      <c r="M2744" s="211">
        <v>0</v>
      </c>
      <c r="N2744" s="211">
        <v>0</v>
      </c>
      <c r="O2744" s="211">
        <f>IFERROR(
  IF(LOOKUP(2,1/($R$16:$R2744&lt;&gt;""),$R$16:$R2744)="12.2026",
    VLOOKUP(LOOKUP(2,1/($B$16:$B2744&lt;&gt;""),$B$16:$B2744), [1]Лист1!$C$12:$D$1205, 2, 0),
  IF(LOOKUP(2,1/($R$16:$R2744&lt;&gt;""),$R$16:$R2744)="12.2027",
    VLOOKUP(LOOKUP(2,1/($B$16:$B2744&lt;&gt;""),$B$16:$B2744), [1]Лист1!$C$1209:$D$2016, 2, 0),
  IF(LOOKUP(2,1/($R$16:$R2744&lt;&gt;""),$R$16:$R2744)="12.2028",
    VLOOKUP(LOOKUP(2,1/($B$16:$B2744&lt;&gt;""),$B$16:$B2744), [1]Лист1!$C$2020:$D$2907, 2, 0),
  ""))), "")</f>
        <v>7270000</v>
      </c>
      <c r="P2744" s="211">
        <f t="shared" si="830"/>
        <v>1390.5359397115642</v>
      </c>
      <c r="Q2744" s="211">
        <v>9673</v>
      </c>
      <c r="R2744" s="30" t="s">
        <v>565</v>
      </c>
      <c r="S2744" s="32"/>
      <c r="T2744" s="32"/>
      <c r="U2744" s="32"/>
    </row>
    <row r="2745" spans="1:21" s="33" customFormat="1" ht="30" customHeight="1" x14ac:dyDescent="0.25">
      <c r="A2745" s="212">
        <f>IF(B2745&lt;&gt;"",MAX(A$1:A2744)+1,"")</f>
        <v>2468</v>
      </c>
      <c r="B2745" s="223" t="s">
        <v>2288</v>
      </c>
      <c r="C2745" s="210">
        <v>1985</v>
      </c>
      <c r="D2745" s="212" t="s">
        <v>1844</v>
      </c>
      <c r="E2745" s="210" t="s">
        <v>18</v>
      </c>
      <c r="F2745" s="210">
        <v>9</v>
      </c>
      <c r="G2745" s="210">
        <v>6</v>
      </c>
      <c r="H2745" s="211">
        <v>9709.9</v>
      </c>
      <c r="I2745" s="211">
        <v>0</v>
      </c>
      <c r="J2745" s="211">
        <v>5449.4</v>
      </c>
      <c r="K2745" s="211">
        <f t="shared" si="831"/>
        <v>21410000</v>
      </c>
      <c r="L2745" s="211">
        <v>0</v>
      </c>
      <c r="M2745" s="211">
        <v>0</v>
      </c>
      <c r="N2745" s="211">
        <v>0</v>
      </c>
      <c r="O2745" s="211">
        <f>IFERROR(
  IF(LOOKUP(2,1/($R$16:$R2745&lt;&gt;""),$R$16:$R2745)="12.2026",
    VLOOKUP(LOOKUP(2,1/($B$16:$B2745&lt;&gt;""),$B$16:$B2745), [1]Лист1!$C$12:$D$1205, 2, 0),
  IF(LOOKUP(2,1/($R$16:$R2745&lt;&gt;""),$R$16:$R2745)="12.2027",
    VLOOKUP(LOOKUP(2,1/($B$16:$B2745&lt;&gt;""),$B$16:$B2745), [1]Лист1!$C$1209:$D$2016, 2, 0),
  IF(LOOKUP(2,1/($R$16:$R2745&lt;&gt;""),$R$16:$R2745)="12.2028",
    VLOOKUP(LOOKUP(2,1/($B$16:$B2745&lt;&gt;""),$B$16:$B2745), [1]Лист1!$C$2020:$D$2907, 2, 0),
  ""))), "")</f>
        <v>21410000</v>
      </c>
      <c r="P2745" s="211">
        <f t="shared" si="830"/>
        <v>2204.9660655619523</v>
      </c>
      <c r="Q2745" s="211">
        <v>9673</v>
      </c>
      <c r="R2745" s="30" t="s">
        <v>565</v>
      </c>
      <c r="S2745" s="32"/>
      <c r="T2745" s="32"/>
      <c r="U2745" s="32"/>
    </row>
    <row r="2746" spans="1:21" s="33" customFormat="1" ht="30" customHeight="1" x14ac:dyDescent="0.25">
      <c r="A2746" s="212">
        <f>IF(B2746&lt;&gt;"",MAX(A$1:A2745)+1,"")</f>
        <v>2469</v>
      </c>
      <c r="B2746" s="223" t="s">
        <v>2062</v>
      </c>
      <c r="C2746" s="210">
        <v>1986</v>
      </c>
      <c r="D2746" s="212" t="s">
        <v>1844</v>
      </c>
      <c r="E2746" s="210" t="s">
        <v>75</v>
      </c>
      <c r="F2746" s="210">
        <v>9</v>
      </c>
      <c r="G2746" s="210">
        <v>3</v>
      </c>
      <c r="H2746" s="211">
        <v>7124.8</v>
      </c>
      <c r="I2746" s="211">
        <v>0</v>
      </c>
      <c r="J2746" s="211">
        <v>5614.2</v>
      </c>
      <c r="K2746" s="211">
        <f t="shared" si="831"/>
        <v>10774957.039999999</v>
      </c>
      <c r="L2746" s="211">
        <v>0</v>
      </c>
      <c r="M2746" s="211">
        <v>0</v>
      </c>
      <c r="N2746" s="211">
        <v>0</v>
      </c>
      <c r="O2746" s="211">
        <f>IFERROR(
  IF(LOOKUP(2,1/($R$16:$R2746&lt;&gt;""),$R$16:$R2746)="12.2026",
    VLOOKUP(LOOKUP(2,1/($B$16:$B2746&lt;&gt;""),$B$16:$B2746), [1]Лист1!$C$12:$D$1205, 2, 0),
  IF(LOOKUP(2,1/($R$16:$R2746&lt;&gt;""),$R$16:$R2746)="12.2027",
    VLOOKUP(LOOKUP(2,1/($B$16:$B2746&lt;&gt;""),$B$16:$B2746), [1]Лист1!$C$1209:$D$2016, 2, 0),
  IF(LOOKUP(2,1/($R$16:$R2746&lt;&gt;""),$R$16:$R2746)="12.2028",
    VLOOKUP(LOOKUP(2,1/($B$16:$B2746&lt;&gt;""),$B$16:$B2746), [1]Лист1!$C$2020:$D$2907, 2, 0),
  ""))), "")</f>
        <v>10774957.039999999</v>
      </c>
      <c r="P2746" s="211">
        <f t="shared" si="830"/>
        <v>1512.3171232876712</v>
      </c>
      <c r="Q2746" s="211">
        <v>9673</v>
      </c>
      <c r="R2746" s="218" t="s">
        <v>565</v>
      </c>
      <c r="S2746" s="32"/>
      <c r="T2746" s="32"/>
      <c r="U2746" s="32"/>
    </row>
    <row r="2747" spans="1:21" s="21" customFormat="1" ht="30" customHeight="1" x14ac:dyDescent="0.25">
      <c r="A2747" s="212">
        <f>IF(B2747&lt;&gt;"",MAX(A$1:A2746)+1,"")</f>
        <v>2470</v>
      </c>
      <c r="B2747" s="223" t="s">
        <v>2289</v>
      </c>
      <c r="C2747" s="210">
        <v>1985</v>
      </c>
      <c r="D2747" s="212" t="s">
        <v>1844</v>
      </c>
      <c r="E2747" s="210" t="s">
        <v>75</v>
      </c>
      <c r="F2747" s="210">
        <v>9</v>
      </c>
      <c r="G2747" s="210">
        <v>3</v>
      </c>
      <c r="H2747" s="211">
        <v>7327</v>
      </c>
      <c r="I2747" s="211">
        <v>0</v>
      </c>
      <c r="J2747" s="211">
        <v>5783.1</v>
      </c>
      <c r="K2747" s="211">
        <f t="shared" si="831"/>
        <v>10805000</v>
      </c>
      <c r="L2747" s="211">
        <v>0</v>
      </c>
      <c r="M2747" s="211">
        <v>0</v>
      </c>
      <c r="N2747" s="211">
        <v>0</v>
      </c>
      <c r="O2747" s="211">
        <f>IFERROR(
  IF(LOOKUP(2,1/($R$16:$R2747&lt;&gt;""),$R$16:$R2747)="12.2026",
    VLOOKUP(LOOKUP(2,1/($B$16:$B2747&lt;&gt;""),$B$16:$B2747), [1]Лист1!$C$12:$D$1205, 2, 0),
  IF(LOOKUP(2,1/($R$16:$R2747&lt;&gt;""),$R$16:$R2747)="12.2027",
    VLOOKUP(LOOKUP(2,1/($B$16:$B2747&lt;&gt;""),$B$16:$B2747), [1]Лист1!$C$1209:$D$2016, 2, 0),
  IF(LOOKUP(2,1/($R$16:$R2747&lt;&gt;""),$R$16:$R2747)="12.2028",
    VLOOKUP(LOOKUP(2,1/($B$16:$B2747&lt;&gt;""),$B$16:$B2747), [1]Лист1!$C$2020:$D$2907, 2, 0),
  ""))), "")</f>
        <v>10805000</v>
      </c>
      <c r="P2747" s="211">
        <f t="shared" si="830"/>
        <v>1474.6826804967927</v>
      </c>
      <c r="Q2747" s="211">
        <v>9673</v>
      </c>
      <c r="R2747" s="30" t="s">
        <v>565</v>
      </c>
      <c r="S2747" s="38"/>
      <c r="T2747" s="20"/>
      <c r="U2747" s="20"/>
    </row>
    <row r="2748" spans="1:21" s="33" customFormat="1" ht="30" customHeight="1" x14ac:dyDescent="0.25">
      <c r="A2748" s="212">
        <f>IF(B2748&lt;&gt;"",MAX(A$1:A2747)+1,"")</f>
        <v>2471</v>
      </c>
      <c r="B2748" s="223" t="s">
        <v>2290</v>
      </c>
      <c r="C2748" s="210">
        <v>1987</v>
      </c>
      <c r="D2748" s="212" t="s">
        <v>1844</v>
      </c>
      <c r="E2748" s="210" t="s">
        <v>75</v>
      </c>
      <c r="F2748" s="210">
        <v>9</v>
      </c>
      <c r="G2748" s="210">
        <v>3</v>
      </c>
      <c r="H2748" s="211">
        <v>5487.8</v>
      </c>
      <c r="I2748" s="211">
        <v>123.6</v>
      </c>
      <c r="J2748" s="211">
        <v>4587.6000000000004</v>
      </c>
      <c r="K2748" s="211">
        <f t="shared" si="831"/>
        <v>10805000</v>
      </c>
      <c r="L2748" s="211">
        <v>0</v>
      </c>
      <c r="M2748" s="211">
        <v>0</v>
      </c>
      <c r="N2748" s="211">
        <v>0</v>
      </c>
      <c r="O2748" s="211">
        <f>IFERROR(
  IF(LOOKUP(2,1/($R$16:$R2748&lt;&gt;""),$R$16:$R2748)="12.2026",
    VLOOKUP(LOOKUP(2,1/($B$16:$B2748&lt;&gt;""),$B$16:$B2748), [1]Лист1!$C$12:$D$1205, 2, 0),
  IF(LOOKUP(2,1/($R$16:$R2748&lt;&gt;""),$R$16:$R2748)="12.2027",
    VLOOKUP(LOOKUP(2,1/($B$16:$B2748&lt;&gt;""),$B$16:$B2748), [1]Лист1!$C$1209:$D$2016, 2, 0),
  IF(LOOKUP(2,1/($R$16:$R2748&lt;&gt;""),$R$16:$R2748)="12.2028",
    VLOOKUP(LOOKUP(2,1/($B$16:$B2748&lt;&gt;""),$B$16:$B2748), [1]Лист1!$C$2020:$D$2907, 2, 0),
  ""))), "")</f>
        <v>10805000</v>
      </c>
      <c r="P2748" s="211">
        <f t="shared" si="830"/>
        <v>1968.9128612558766</v>
      </c>
      <c r="Q2748" s="211">
        <v>9673</v>
      </c>
      <c r="R2748" s="30" t="s">
        <v>564</v>
      </c>
      <c r="S2748" s="32"/>
      <c r="T2748" s="32"/>
      <c r="U2748" s="32"/>
    </row>
    <row r="2749" spans="1:21" s="33" customFormat="1" ht="30" customHeight="1" x14ac:dyDescent="0.25">
      <c r="A2749" s="212">
        <f>IF(B2749&lt;&gt;"",MAX(A$1:A2748)+1,"")</f>
        <v>2472</v>
      </c>
      <c r="B2749" s="223" t="s">
        <v>2465</v>
      </c>
      <c r="C2749" s="210">
        <v>1985</v>
      </c>
      <c r="D2749" s="218" t="s">
        <v>1844</v>
      </c>
      <c r="E2749" s="218" t="s">
        <v>18</v>
      </c>
      <c r="F2749" s="238">
        <v>9</v>
      </c>
      <c r="G2749" s="238">
        <v>4</v>
      </c>
      <c r="H2749" s="239">
        <v>9618.1</v>
      </c>
      <c r="I2749" s="239">
        <v>1297.9000000000001</v>
      </c>
      <c r="J2749" s="239">
        <v>7577.8</v>
      </c>
      <c r="K2749" s="211">
        <f t="shared" si="831"/>
        <v>34896662.399999999</v>
      </c>
      <c r="L2749" s="211">
        <v>0</v>
      </c>
      <c r="M2749" s="211">
        <v>0</v>
      </c>
      <c r="N2749" s="211">
        <v>0</v>
      </c>
      <c r="O2749" s="211">
        <f>IFERROR(
  IF(LOOKUP(2,1/($R$16:$R2749&lt;&gt;""),$R$16:$R2749)="12.2026",
    VLOOKUP(LOOKUP(2,1/($B$16:$B2749&lt;&gt;""),$B$16:$B2749), [1]Лист1!$C$12:$D$1205, 2, 0),
  IF(LOOKUP(2,1/($R$16:$R2749&lt;&gt;""),$R$16:$R2749)="12.2027",
    VLOOKUP(LOOKUP(2,1/($B$16:$B2749&lt;&gt;""),$B$16:$B2749), [1]Лист1!$C$1209:$D$2016, 2, 0),
  IF(LOOKUP(2,1/($R$16:$R2749&lt;&gt;""),$R$16:$R2749)="12.2028",
    VLOOKUP(LOOKUP(2,1/($B$16:$B2749&lt;&gt;""),$B$16:$B2749), [1]Лист1!$C$2020:$D$2907, 2, 0),
  ""))), "")</f>
        <v>34896662.399999999</v>
      </c>
      <c r="P2749" s="211">
        <f t="shared" si="830"/>
        <v>3628.2282779343109</v>
      </c>
      <c r="Q2749" s="237">
        <v>9673</v>
      </c>
      <c r="R2749" s="30" t="s">
        <v>565</v>
      </c>
      <c r="S2749" s="32"/>
      <c r="T2749" s="32"/>
      <c r="U2749" s="32"/>
    </row>
    <row r="2750" spans="1:21" s="21" customFormat="1" ht="30" customHeight="1" x14ac:dyDescent="0.25">
      <c r="A2750" s="212">
        <f>IF(B2750&lt;&gt;"",MAX(A$1:A2749)+1,"")</f>
        <v>2473</v>
      </c>
      <c r="B2750" s="223" t="s">
        <v>2063</v>
      </c>
      <c r="C2750" s="210">
        <v>1987</v>
      </c>
      <c r="D2750" s="212" t="s">
        <v>1844</v>
      </c>
      <c r="E2750" s="210" t="s">
        <v>18</v>
      </c>
      <c r="F2750" s="210">
        <v>9</v>
      </c>
      <c r="G2750" s="210">
        <v>2</v>
      </c>
      <c r="H2750" s="211">
        <v>4537.5</v>
      </c>
      <c r="I2750" s="211">
        <v>0</v>
      </c>
      <c r="J2750" s="211">
        <v>3514.7</v>
      </c>
      <c r="K2750" s="211">
        <f t="shared" si="831"/>
        <v>7249945.6299999999</v>
      </c>
      <c r="L2750" s="211">
        <v>0</v>
      </c>
      <c r="M2750" s="211">
        <v>0</v>
      </c>
      <c r="N2750" s="211">
        <v>0</v>
      </c>
      <c r="O2750" s="211">
        <f>IFERROR(
  IF(LOOKUP(2,1/($R$16:$R2750&lt;&gt;""),$R$16:$R2750)="12.2026",
    VLOOKUP(LOOKUP(2,1/($B$16:$B2750&lt;&gt;""),$B$16:$B2750), [1]Лист1!$C$12:$D$1205, 2, 0),
  IF(LOOKUP(2,1/($R$16:$R2750&lt;&gt;""),$R$16:$R2750)="12.2027",
    VLOOKUP(LOOKUP(2,1/($B$16:$B2750&lt;&gt;""),$B$16:$B2750), [1]Лист1!$C$1209:$D$2016, 2, 0),
  IF(LOOKUP(2,1/($R$16:$R2750&lt;&gt;""),$R$16:$R2750)="12.2028",
    VLOOKUP(LOOKUP(2,1/($B$16:$B2750&lt;&gt;""),$B$16:$B2750), [1]Лист1!$C$2020:$D$2907, 2, 0),
  ""))), "")</f>
        <v>7249945.6299999999</v>
      </c>
      <c r="P2750" s="211">
        <f t="shared" si="830"/>
        <v>1597.7841608815427</v>
      </c>
      <c r="Q2750" s="211">
        <v>9673</v>
      </c>
      <c r="R2750" s="218" t="s">
        <v>565</v>
      </c>
      <c r="S2750" s="38"/>
      <c r="T2750" s="20"/>
      <c r="U2750" s="20"/>
    </row>
    <row r="2751" spans="1:21" s="33" customFormat="1" ht="30" customHeight="1" x14ac:dyDescent="0.25">
      <c r="A2751" s="212">
        <f>IF(B2751&lt;&gt;"",MAX(A$1:A2750)+1,"")</f>
        <v>2474</v>
      </c>
      <c r="B2751" s="223" t="s">
        <v>2291</v>
      </c>
      <c r="C2751" s="210">
        <v>1986</v>
      </c>
      <c r="D2751" s="212" t="s">
        <v>1844</v>
      </c>
      <c r="E2751" s="210" t="s">
        <v>18</v>
      </c>
      <c r="F2751" s="210">
        <v>9</v>
      </c>
      <c r="G2751" s="210">
        <v>2</v>
      </c>
      <c r="H2751" s="211">
        <v>5100.03</v>
      </c>
      <c r="I2751" s="211">
        <v>0</v>
      </c>
      <c r="J2751" s="211">
        <v>4025.3</v>
      </c>
      <c r="K2751" s="211">
        <f t="shared" si="831"/>
        <v>7270000</v>
      </c>
      <c r="L2751" s="211">
        <v>0</v>
      </c>
      <c r="M2751" s="211">
        <v>0</v>
      </c>
      <c r="N2751" s="211">
        <v>0</v>
      </c>
      <c r="O2751" s="211">
        <f>IFERROR(
  IF(LOOKUP(2,1/($R$16:$R2751&lt;&gt;""),$R$16:$R2751)="12.2026",
    VLOOKUP(LOOKUP(2,1/($B$16:$B2751&lt;&gt;""),$B$16:$B2751), [1]Лист1!$C$12:$D$1205, 2, 0),
  IF(LOOKUP(2,1/($R$16:$R2751&lt;&gt;""),$R$16:$R2751)="12.2027",
    VLOOKUP(LOOKUP(2,1/($B$16:$B2751&lt;&gt;""),$B$16:$B2751), [1]Лист1!$C$1209:$D$2016, 2, 0),
  IF(LOOKUP(2,1/($R$16:$R2751&lt;&gt;""),$R$16:$R2751)="12.2028",
    VLOOKUP(LOOKUP(2,1/($B$16:$B2751&lt;&gt;""),$B$16:$B2751), [1]Лист1!$C$2020:$D$2907, 2, 0),
  ""))), "")</f>
        <v>7270000</v>
      </c>
      <c r="P2751" s="211">
        <f t="shared" si="830"/>
        <v>1425.4818108913084</v>
      </c>
      <c r="Q2751" s="211">
        <v>9673</v>
      </c>
      <c r="R2751" s="30" t="s">
        <v>565</v>
      </c>
      <c r="S2751" s="32"/>
      <c r="T2751" s="32"/>
      <c r="U2751" s="32"/>
    </row>
    <row r="2752" spans="1:21" s="33" customFormat="1" ht="30" customHeight="1" x14ac:dyDescent="0.25">
      <c r="A2752" s="212">
        <f>IF(B2752&lt;&gt;"",MAX(A$1:A2751)+1,"")</f>
        <v>2475</v>
      </c>
      <c r="B2752" s="223" t="s">
        <v>2292</v>
      </c>
      <c r="C2752" s="210">
        <v>1988</v>
      </c>
      <c r="D2752" s="212" t="s">
        <v>1844</v>
      </c>
      <c r="E2752" s="210" t="s">
        <v>18</v>
      </c>
      <c r="F2752" s="210">
        <v>16</v>
      </c>
      <c r="G2752" s="210">
        <v>1</v>
      </c>
      <c r="H2752" s="211">
        <v>6518.9</v>
      </c>
      <c r="I2752" s="211">
        <v>0</v>
      </c>
      <c r="J2752" s="211">
        <v>5199.7</v>
      </c>
      <c r="K2752" s="211">
        <f t="shared" si="831"/>
        <v>7270000</v>
      </c>
      <c r="L2752" s="211">
        <v>0</v>
      </c>
      <c r="M2752" s="211">
        <v>0</v>
      </c>
      <c r="N2752" s="211">
        <v>0</v>
      </c>
      <c r="O2752" s="211">
        <f>IFERROR(
  IF(LOOKUP(2,1/($R$16:$R2752&lt;&gt;""),$R$16:$R2752)="12.2026",
    VLOOKUP(LOOKUP(2,1/($B$16:$B2752&lt;&gt;""),$B$16:$B2752), [1]Лист1!$C$12:$D$1205, 2, 0),
  IF(LOOKUP(2,1/($R$16:$R2752&lt;&gt;""),$R$16:$R2752)="12.2027",
    VLOOKUP(LOOKUP(2,1/($B$16:$B2752&lt;&gt;""),$B$16:$B2752), [1]Лист1!$C$1209:$D$2016, 2, 0),
  IF(LOOKUP(2,1/($R$16:$R2752&lt;&gt;""),$R$16:$R2752)="12.2028",
    VLOOKUP(LOOKUP(2,1/($B$16:$B2752&lt;&gt;""),$B$16:$B2752), [1]Лист1!$C$2020:$D$2907, 2, 0),
  ""))), "")</f>
        <v>7270000</v>
      </c>
      <c r="P2752" s="211">
        <f t="shared" si="830"/>
        <v>1115.2188252619308</v>
      </c>
      <c r="Q2752" s="211">
        <v>9673</v>
      </c>
      <c r="R2752" s="30" t="s">
        <v>565</v>
      </c>
      <c r="S2752" s="32"/>
      <c r="T2752" s="32"/>
      <c r="U2752" s="32"/>
    </row>
    <row r="2753" spans="1:21" s="33" customFormat="1" ht="30" customHeight="1" x14ac:dyDescent="0.25">
      <c r="A2753" s="212">
        <f>IF(B2753&lt;&gt;"",MAX(A$1:A2752)+1,"")</f>
        <v>2476</v>
      </c>
      <c r="B2753" s="223" t="s">
        <v>2293</v>
      </c>
      <c r="C2753" s="210">
        <v>1988</v>
      </c>
      <c r="D2753" s="212" t="s">
        <v>1844</v>
      </c>
      <c r="E2753" s="210" t="s">
        <v>18</v>
      </c>
      <c r="F2753" s="210">
        <v>16</v>
      </c>
      <c r="G2753" s="210">
        <v>1</v>
      </c>
      <c r="H2753" s="211">
        <v>5195.5</v>
      </c>
      <c r="I2753" s="211">
        <v>0</v>
      </c>
      <c r="J2753" s="211">
        <v>5195.5</v>
      </c>
      <c r="K2753" s="211">
        <f t="shared" si="831"/>
        <v>7270000</v>
      </c>
      <c r="L2753" s="211">
        <v>0</v>
      </c>
      <c r="M2753" s="211">
        <v>0</v>
      </c>
      <c r="N2753" s="211">
        <v>0</v>
      </c>
      <c r="O2753" s="211">
        <f>IFERROR(
  IF(LOOKUP(2,1/($R$16:$R2753&lt;&gt;""),$R$16:$R2753)="12.2026",
    VLOOKUP(LOOKUP(2,1/($B$16:$B2753&lt;&gt;""),$B$16:$B2753), [1]Лист1!$C$12:$D$1205, 2, 0),
  IF(LOOKUP(2,1/($R$16:$R2753&lt;&gt;""),$R$16:$R2753)="12.2027",
    VLOOKUP(LOOKUP(2,1/($B$16:$B2753&lt;&gt;""),$B$16:$B2753), [1]Лист1!$C$1209:$D$2016, 2, 0),
  IF(LOOKUP(2,1/($R$16:$R2753&lt;&gt;""),$R$16:$R2753)="12.2028",
    VLOOKUP(LOOKUP(2,1/($B$16:$B2753&lt;&gt;""),$B$16:$B2753), [1]Лист1!$C$2020:$D$2907, 2, 0),
  ""))), "")</f>
        <v>7270000</v>
      </c>
      <c r="P2753" s="211">
        <f t="shared" si="830"/>
        <v>1399.2878452506977</v>
      </c>
      <c r="Q2753" s="211">
        <v>9673</v>
      </c>
      <c r="R2753" s="30" t="s">
        <v>565</v>
      </c>
      <c r="S2753" s="32"/>
      <c r="T2753" s="32"/>
      <c r="U2753" s="32"/>
    </row>
    <row r="2754" spans="1:21" s="21" customFormat="1" ht="30" customHeight="1" x14ac:dyDescent="0.25">
      <c r="A2754" s="212">
        <f>IF(B2754&lt;&gt;"",MAX(A$1:A2753)+1,"")</f>
        <v>2477</v>
      </c>
      <c r="B2754" s="223" t="s">
        <v>2294</v>
      </c>
      <c r="C2754" s="210">
        <v>1988</v>
      </c>
      <c r="D2754" s="212" t="s">
        <v>1844</v>
      </c>
      <c r="E2754" s="210" t="s">
        <v>18</v>
      </c>
      <c r="F2754" s="210">
        <v>16</v>
      </c>
      <c r="G2754" s="210">
        <v>1</v>
      </c>
      <c r="H2754" s="211">
        <v>6415.08</v>
      </c>
      <c r="I2754" s="211">
        <v>0</v>
      </c>
      <c r="J2754" s="211">
        <v>6176.1</v>
      </c>
      <c r="K2754" s="211">
        <f t="shared" si="831"/>
        <v>7270000</v>
      </c>
      <c r="L2754" s="211">
        <v>0</v>
      </c>
      <c r="M2754" s="211">
        <v>0</v>
      </c>
      <c r="N2754" s="211">
        <v>0</v>
      </c>
      <c r="O2754" s="211">
        <f>IFERROR(
  IF(LOOKUP(2,1/($R$16:$R2754&lt;&gt;""),$R$16:$R2754)="12.2026",
    VLOOKUP(LOOKUP(2,1/($B$16:$B2754&lt;&gt;""),$B$16:$B2754), [1]Лист1!$C$12:$D$1205, 2, 0),
  IF(LOOKUP(2,1/($R$16:$R2754&lt;&gt;""),$R$16:$R2754)="12.2027",
    VLOOKUP(LOOKUP(2,1/($B$16:$B2754&lt;&gt;""),$B$16:$B2754), [1]Лист1!$C$1209:$D$2016, 2, 0),
  IF(LOOKUP(2,1/($R$16:$R2754&lt;&gt;""),$R$16:$R2754)="12.2028",
    VLOOKUP(LOOKUP(2,1/($B$16:$B2754&lt;&gt;""),$B$16:$B2754), [1]Лист1!$C$2020:$D$2907, 2, 0),
  ""))), "")</f>
        <v>7270000</v>
      </c>
      <c r="P2754" s="211">
        <f t="shared" si="830"/>
        <v>1133.2672390679461</v>
      </c>
      <c r="Q2754" s="211">
        <v>9673</v>
      </c>
      <c r="R2754" s="30" t="s">
        <v>565</v>
      </c>
      <c r="S2754" s="38"/>
      <c r="T2754" s="20"/>
      <c r="U2754" s="20"/>
    </row>
    <row r="2755" spans="1:21" s="33" customFormat="1" ht="30" customHeight="1" x14ac:dyDescent="0.25">
      <c r="A2755" s="212">
        <f>IF(B2755&lt;&gt;"",MAX(A$1:A2754)+1,"")</f>
        <v>2478</v>
      </c>
      <c r="B2755" s="193" t="s">
        <v>2295</v>
      </c>
      <c r="C2755" s="189">
        <v>1986</v>
      </c>
      <c r="D2755" s="198" t="s">
        <v>1844</v>
      </c>
      <c r="E2755" s="189" t="s">
        <v>75</v>
      </c>
      <c r="F2755" s="189">
        <v>9</v>
      </c>
      <c r="G2755" s="189">
        <v>3</v>
      </c>
      <c r="H2755" s="191">
        <v>7540.4</v>
      </c>
      <c r="I2755" s="191">
        <v>0</v>
      </c>
      <c r="J2755" s="191">
        <v>3645.7</v>
      </c>
      <c r="K2755" s="191">
        <f t="shared" si="831"/>
        <v>10805000</v>
      </c>
      <c r="L2755" s="191">
        <v>0</v>
      </c>
      <c r="M2755" s="191">
        <v>0</v>
      </c>
      <c r="N2755" s="191">
        <v>0</v>
      </c>
      <c r="O2755" s="211">
        <f>IFERROR(
  IF(LOOKUP(2,1/($R$16:$R2755&lt;&gt;""),$R$16:$R2755)="12.2026",
    VLOOKUP(LOOKUP(2,1/($B$16:$B2755&lt;&gt;""),$B$16:$B2755), [1]Лист1!$C$12:$D$1205, 2, 0),
  IF(LOOKUP(2,1/($R$16:$R2755&lt;&gt;""),$R$16:$R2755)="12.2027",
    VLOOKUP(LOOKUP(2,1/($B$16:$B2755&lt;&gt;""),$B$16:$B2755), [1]Лист1!$C$1209:$D$2016, 2, 0),
  IF(LOOKUP(2,1/($R$16:$R2755&lt;&gt;""),$R$16:$R2755)="12.2028",
    VLOOKUP(LOOKUP(2,1/($B$16:$B2755&lt;&gt;""),$B$16:$B2755), [1]Лист1!$C$2020:$D$2907, 2, 0),
  ""))), "")</f>
        <v>10805000</v>
      </c>
      <c r="P2755" s="211">
        <f t="shared" si="830"/>
        <v>1432.94785422524</v>
      </c>
      <c r="Q2755" s="191">
        <v>9673</v>
      </c>
      <c r="R2755" s="94" t="s">
        <v>565</v>
      </c>
      <c r="S2755" s="32"/>
      <c r="T2755" s="32"/>
      <c r="U2755" s="32"/>
    </row>
    <row r="2756" spans="1:21" s="96" customFormat="1" ht="30" customHeight="1" x14ac:dyDescent="0.25">
      <c r="A2756" s="212">
        <f>IF(B2756&lt;&gt;"",MAX(A$1:A2755)+1,"")</f>
        <v>2479</v>
      </c>
      <c r="B2756" s="223" t="s">
        <v>2296</v>
      </c>
      <c r="C2756" s="210">
        <v>1989</v>
      </c>
      <c r="D2756" s="212" t="s">
        <v>1844</v>
      </c>
      <c r="E2756" s="210" t="s">
        <v>18</v>
      </c>
      <c r="F2756" s="210">
        <v>16</v>
      </c>
      <c r="G2756" s="210">
        <v>1</v>
      </c>
      <c r="H2756" s="211">
        <v>5275.3</v>
      </c>
      <c r="I2756" s="211">
        <v>0</v>
      </c>
      <c r="J2756" s="211">
        <v>5145.3</v>
      </c>
      <c r="K2756" s="211">
        <f t="shared" si="831"/>
        <v>7270000</v>
      </c>
      <c r="L2756" s="211">
        <v>0</v>
      </c>
      <c r="M2756" s="211">
        <v>0</v>
      </c>
      <c r="N2756" s="211">
        <v>0</v>
      </c>
      <c r="O2756" s="211">
        <f>IFERROR(
  IF(LOOKUP(2,1/($R$16:$R2756&lt;&gt;""),$R$16:$R2756)="12.2026",
    VLOOKUP(LOOKUP(2,1/($B$16:$B2756&lt;&gt;""),$B$16:$B2756), [1]Лист1!$C$12:$D$1205, 2, 0),
  IF(LOOKUP(2,1/($R$16:$R2756&lt;&gt;""),$R$16:$R2756)="12.2027",
    VLOOKUP(LOOKUP(2,1/($B$16:$B2756&lt;&gt;""),$B$16:$B2756), [1]Лист1!$C$1209:$D$2016, 2, 0),
  IF(LOOKUP(2,1/($R$16:$R2756&lt;&gt;""),$R$16:$R2756)="12.2028",
    VLOOKUP(LOOKUP(2,1/($B$16:$B2756&lt;&gt;""),$B$16:$B2756), [1]Лист1!$C$2020:$D$2907, 2, 0),
  ""))), "")</f>
        <v>7270000</v>
      </c>
      <c r="P2756" s="211">
        <f t="shared" si="830"/>
        <v>1378.1206756013876</v>
      </c>
      <c r="Q2756" s="211">
        <v>9673</v>
      </c>
      <c r="R2756" s="30" t="s">
        <v>565</v>
      </c>
      <c r="S2756" s="95"/>
      <c r="T2756" s="95"/>
      <c r="U2756" s="95"/>
    </row>
    <row r="2757" spans="1:21" s="96" customFormat="1" ht="30" customHeight="1" x14ac:dyDescent="0.25">
      <c r="A2757" s="212">
        <f>IF(B2757&lt;&gt;"",MAX(A$1:A2756)+1,"")</f>
        <v>2480</v>
      </c>
      <c r="B2757" s="223" t="s">
        <v>2466</v>
      </c>
      <c r="C2757" s="212">
        <v>1978</v>
      </c>
      <c r="D2757" s="210" t="s">
        <v>1844</v>
      </c>
      <c r="E2757" s="210" t="s">
        <v>16</v>
      </c>
      <c r="F2757" s="238">
        <v>5</v>
      </c>
      <c r="G2757" s="238">
        <v>6</v>
      </c>
      <c r="H2757" s="25">
        <v>5350.1</v>
      </c>
      <c r="I2757" s="25">
        <v>0</v>
      </c>
      <c r="J2757" s="25">
        <v>5340.8</v>
      </c>
      <c r="K2757" s="211">
        <f t="shared" si="831"/>
        <v>2167620</v>
      </c>
      <c r="L2757" s="211">
        <v>0</v>
      </c>
      <c r="M2757" s="211">
        <v>0</v>
      </c>
      <c r="N2757" s="211">
        <v>0</v>
      </c>
      <c r="O2757" s="211">
        <f>IFERROR(
  IF(LOOKUP(2,1/($R$16:$R2757&lt;&gt;""),$R$16:$R2757)="12.2026",
    VLOOKUP(LOOKUP(2,1/($B$16:$B2757&lt;&gt;""),$B$16:$B2757), [1]Лист1!$C$12:$D$1205, 2, 0),
  IF(LOOKUP(2,1/($R$16:$R2757&lt;&gt;""),$R$16:$R2757)="12.2027",
    VLOOKUP(LOOKUP(2,1/($B$16:$B2757&lt;&gt;""),$B$16:$B2757), [1]Лист1!$C$1209:$D$2016, 2, 0),
  IF(LOOKUP(2,1/($R$16:$R2757&lt;&gt;""),$R$16:$R2757)="12.2028",
    VLOOKUP(LOOKUP(2,1/($B$16:$B2757&lt;&gt;""),$B$16:$B2757), [1]Лист1!$C$2020:$D$2907, 2, 0),
  ""))), "")</f>
        <v>2167620</v>
      </c>
      <c r="P2757" s="211">
        <f t="shared" si="830"/>
        <v>405.1550438309564</v>
      </c>
      <c r="Q2757" s="237">
        <v>9673</v>
      </c>
      <c r="R2757" s="30" t="s">
        <v>565</v>
      </c>
      <c r="S2757" s="95"/>
      <c r="T2757" s="95"/>
      <c r="U2757" s="95"/>
    </row>
    <row r="2758" spans="1:21" s="33" customFormat="1" ht="30" customHeight="1" x14ac:dyDescent="0.25">
      <c r="A2758" s="212">
        <f>IF(B2758&lt;&gt;"",MAX(A$1:A2757)+1,"")</f>
        <v>2481</v>
      </c>
      <c r="B2758" s="194" t="s">
        <v>2297</v>
      </c>
      <c r="C2758" s="190">
        <v>1990</v>
      </c>
      <c r="D2758" s="199" t="s">
        <v>1844</v>
      </c>
      <c r="E2758" s="190" t="s">
        <v>18</v>
      </c>
      <c r="F2758" s="190">
        <v>8</v>
      </c>
      <c r="G2758" s="190">
        <v>4</v>
      </c>
      <c r="H2758" s="192">
        <v>7607.6</v>
      </c>
      <c r="I2758" s="192">
        <v>0</v>
      </c>
      <c r="J2758" s="192">
        <v>5607.6</v>
      </c>
      <c r="K2758" s="192">
        <f t="shared" si="831"/>
        <v>14340000</v>
      </c>
      <c r="L2758" s="192">
        <v>0</v>
      </c>
      <c r="M2758" s="192">
        <v>0</v>
      </c>
      <c r="N2758" s="192">
        <v>0</v>
      </c>
      <c r="O2758" s="211">
        <f>IFERROR(
  IF(LOOKUP(2,1/($R$16:$R2758&lt;&gt;""),$R$16:$R2758)="12.2026",
    VLOOKUP(LOOKUP(2,1/($B$16:$B2758&lt;&gt;""),$B$16:$B2758), [1]Лист1!$C$12:$D$1205, 2, 0),
  IF(LOOKUP(2,1/($R$16:$R2758&lt;&gt;""),$R$16:$R2758)="12.2027",
    VLOOKUP(LOOKUP(2,1/($B$16:$B2758&lt;&gt;""),$B$16:$B2758), [1]Лист1!$C$1209:$D$2016, 2, 0),
  IF(LOOKUP(2,1/($R$16:$R2758&lt;&gt;""),$R$16:$R2758)="12.2028",
    VLOOKUP(LOOKUP(2,1/($B$16:$B2758&lt;&gt;""),$B$16:$B2758), [1]Лист1!$C$2020:$D$2907, 2, 0),
  ""))), "")</f>
        <v>14340000</v>
      </c>
      <c r="P2758" s="192">
        <f t="shared" si="830"/>
        <v>1884.9571481150429</v>
      </c>
      <c r="Q2758" s="192">
        <v>9673</v>
      </c>
      <c r="R2758" s="97" t="s">
        <v>565</v>
      </c>
      <c r="S2758" s="32"/>
      <c r="T2758" s="32"/>
      <c r="U2758" s="32"/>
    </row>
    <row r="2759" spans="1:21" s="33" customFormat="1" ht="30" customHeight="1" x14ac:dyDescent="0.25">
      <c r="A2759" s="212">
        <f>IF(B2759&lt;&gt;"",MAX(A$1:A2758)+1,"")</f>
        <v>2482</v>
      </c>
      <c r="B2759" s="223" t="s">
        <v>2064</v>
      </c>
      <c r="C2759" s="210">
        <v>1995</v>
      </c>
      <c r="D2759" s="212" t="s">
        <v>1844</v>
      </c>
      <c r="E2759" s="210" t="s">
        <v>75</v>
      </c>
      <c r="F2759" s="210">
        <v>10</v>
      </c>
      <c r="G2759" s="210">
        <v>5</v>
      </c>
      <c r="H2759" s="211">
        <v>13327.6</v>
      </c>
      <c r="I2759" s="211">
        <v>0</v>
      </c>
      <c r="J2759" s="211">
        <v>10702.9</v>
      </c>
      <c r="K2759" s="211">
        <f t="shared" si="831"/>
        <v>17842420</v>
      </c>
      <c r="L2759" s="211">
        <v>0</v>
      </c>
      <c r="M2759" s="211">
        <v>0</v>
      </c>
      <c r="N2759" s="211">
        <v>0</v>
      </c>
      <c r="O2759" s="211">
        <f>IFERROR(
  IF(LOOKUP(2,1/($R$16:$R2759&lt;&gt;""),$R$16:$R2759)="12.2026",
    VLOOKUP(LOOKUP(2,1/($B$16:$B2759&lt;&gt;""),$B$16:$B2759), [1]Лист1!$C$12:$D$1205, 2, 0),
  IF(LOOKUP(2,1/($R$16:$R2759&lt;&gt;""),$R$16:$R2759)="12.2027",
    VLOOKUP(LOOKUP(2,1/($B$16:$B2759&lt;&gt;""),$B$16:$B2759), [1]Лист1!$C$1209:$D$2016, 2, 0),
  IF(LOOKUP(2,1/($R$16:$R2759&lt;&gt;""),$R$16:$R2759)="12.2028",
    VLOOKUP(LOOKUP(2,1/($B$16:$B2759&lt;&gt;""),$B$16:$B2759), [1]Лист1!$C$2020:$D$2907, 2, 0),
  ""))), "")</f>
        <v>17842420</v>
      </c>
      <c r="P2759" s="211">
        <f t="shared" si="830"/>
        <v>1338.7571655811998</v>
      </c>
      <c r="Q2759" s="211">
        <v>9673</v>
      </c>
      <c r="R2759" s="218" t="s">
        <v>565</v>
      </c>
      <c r="S2759" s="32"/>
      <c r="T2759" s="32"/>
      <c r="U2759" s="32"/>
    </row>
    <row r="2760" spans="1:21" s="138" customFormat="1" ht="30" customHeight="1" x14ac:dyDescent="0.25">
      <c r="A2760" s="285">
        <f>IF(B2760&lt;&gt;"",MAX(A$1:A2759)+1,"")</f>
        <v>2483</v>
      </c>
      <c r="B2760" s="283" t="s">
        <v>2298</v>
      </c>
      <c r="C2760" s="287">
        <v>1993</v>
      </c>
      <c r="D2760" s="285" t="s">
        <v>1844</v>
      </c>
      <c r="E2760" s="287" t="s">
        <v>75</v>
      </c>
      <c r="F2760" s="287">
        <v>9</v>
      </c>
      <c r="G2760" s="287">
        <v>3</v>
      </c>
      <c r="H2760" s="282">
        <v>5601.3</v>
      </c>
      <c r="I2760" s="282">
        <v>0</v>
      </c>
      <c r="J2760" s="282">
        <v>4421.2</v>
      </c>
      <c r="K2760" s="282">
        <f t="shared" si="831"/>
        <v>10805000</v>
      </c>
      <c r="L2760" s="282">
        <v>0</v>
      </c>
      <c r="M2760" s="282">
        <v>0</v>
      </c>
      <c r="N2760" s="282">
        <v>0</v>
      </c>
      <c r="O2760" s="282">
        <f>IFERROR(
  IF(LOOKUP(2,1/($R$16:$R2760&lt;&gt;""),$R$16:$R2760)="12.2026",
    VLOOKUP(LOOKUP(2,1/($B$16:$B2760&lt;&gt;""),$B$16:$B2760), [1]Лист1!$C$12:$D$1205, 2, 0),
  IF(LOOKUP(2,1/($R$16:$R2760&lt;&gt;""),$R$16:$R2760)="12.2027",
    VLOOKUP(LOOKUP(2,1/($B$16:$B2760&lt;&gt;""),$B$16:$B2760), [1]Лист1!$C$1209:$D$2016, 2, 0),
  IF(LOOKUP(2,1/($R$16:$R2760&lt;&gt;""),$R$16:$R2760)="12.2028",
    VLOOKUP(LOOKUP(2,1/($B$16:$B2760&lt;&gt;""),$B$16:$B2760), [1]Лист1!$C$2020:$D$2907, 2, 0),
  ""))), "")</f>
        <v>10805000</v>
      </c>
      <c r="P2760" s="282">
        <f t="shared" si="830"/>
        <v>1929.0164783175333</v>
      </c>
      <c r="Q2760" s="282">
        <v>9673</v>
      </c>
      <c r="R2760" s="30" t="s">
        <v>565</v>
      </c>
      <c r="S2760" s="137"/>
      <c r="T2760" s="137"/>
      <c r="U2760" s="137"/>
    </row>
    <row r="2761" spans="1:21" s="33" customFormat="1" ht="30" customHeight="1" x14ac:dyDescent="0.25">
      <c r="A2761" s="254">
        <f>IF(B2761&lt;&gt;"",MAX(A$1:A2760)+1,"")</f>
        <v>2484</v>
      </c>
      <c r="B2761" s="258" t="s">
        <v>2299</v>
      </c>
      <c r="C2761" s="252">
        <v>1994</v>
      </c>
      <c r="D2761" s="254" t="s">
        <v>1844</v>
      </c>
      <c r="E2761" s="252" t="s">
        <v>75</v>
      </c>
      <c r="F2761" s="252">
        <v>9</v>
      </c>
      <c r="G2761" s="252">
        <v>3</v>
      </c>
      <c r="H2761" s="256">
        <v>7091.63</v>
      </c>
      <c r="I2761" s="256">
        <v>0</v>
      </c>
      <c r="J2761" s="256">
        <v>3352.1</v>
      </c>
      <c r="K2761" s="256">
        <f t="shared" si="831"/>
        <v>10805000</v>
      </c>
      <c r="L2761" s="256">
        <v>0</v>
      </c>
      <c r="M2761" s="256">
        <v>0</v>
      </c>
      <c r="N2761" s="256">
        <v>0</v>
      </c>
      <c r="O2761" s="256">
        <f>IFERROR(
  IF(LOOKUP(2,1/($R$16:$R2761&lt;&gt;""),$R$16:$R2761)="12.2026",
    VLOOKUP(LOOKUP(2,1/($B$16:$B2761&lt;&gt;""),$B$16:$B2761), [1]Лист1!$C$12:$D$1205, 2, 0),
  IF(LOOKUP(2,1/($R$16:$R2761&lt;&gt;""),$R$16:$R2761)="12.2027",
    VLOOKUP(LOOKUP(2,1/($B$16:$B2761&lt;&gt;""),$B$16:$B2761), [1]Лист1!$C$1209:$D$2016, 2, 0),
  IF(LOOKUP(2,1/($R$16:$R2761&lt;&gt;""),$R$16:$R2761)="12.2028",
    VLOOKUP(LOOKUP(2,1/($B$16:$B2761&lt;&gt;""),$B$16:$B2761), [1]Лист1!$C$2020:$D$2907, 2, 0),
  ""))), "")</f>
        <v>10805000</v>
      </c>
      <c r="P2761" s="256">
        <f t="shared" si="830"/>
        <v>1523.6271491885504</v>
      </c>
      <c r="Q2761" s="256">
        <v>9673</v>
      </c>
      <c r="R2761" s="97" t="s">
        <v>565</v>
      </c>
      <c r="S2761" s="32"/>
      <c r="T2761" s="32"/>
      <c r="U2761" s="32"/>
    </row>
    <row r="2762" spans="1:21" s="33" customFormat="1" ht="30" customHeight="1" x14ac:dyDescent="0.25">
      <c r="A2762" s="212">
        <f>IF(B2762&lt;&gt;"",MAX(A$1:A2761)+1,"")</f>
        <v>2485</v>
      </c>
      <c r="B2762" s="223" t="s">
        <v>2300</v>
      </c>
      <c r="C2762" s="210">
        <v>1991</v>
      </c>
      <c r="D2762" s="212" t="s">
        <v>1844</v>
      </c>
      <c r="E2762" s="210" t="s">
        <v>18</v>
      </c>
      <c r="F2762" s="210">
        <v>9</v>
      </c>
      <c r="G2762" s="210">
        <v>4</v>
      </c>
      <c r="H2762" s="211">
        <v>9683.1</v>
      </c>
      <c r="I2762" s="211">
        <v>308.8</v>
      </c>
      <c r="J2762" s="211">
        <v>7612.7</v>
      </c>
      <c r="K2762" s="211">
        <f t="shared" si="831"/>
        <v>14340000</v>
      </c>
      <c r="L2762" s="211">
        <v>0</v>
      </c>
      <c r="M2762" s="211">
        <v>0</v>
      </c>
      <c r="N2762" s="211">
        <v>0</v>
      </c>
      <c r="O2762" s="211">
        <f>IFERROR(
  IF(LOOKUP(2,1/($R$16:$R2762&lt;&gt;""),$R$16:$R2762)="12.2026",
    VLOOKUP(LOOKUP(2,1/($B$16:$B2762&lt;&gt;""),$B$16:$B2762), [1]Лист1!$C$12:$D$1205, 2, 0),
  IF(LOOKUP(2,1/($R$16:$R2762&lt;&gt;""),$R$16:$R2762)="12.2027",
    VLOOKUP(LOOKUP(2,1/($B$16:$B2762&lt;&gt;""),$B$16:$B2762), [1]Лист1!$C$1209:$D$2016, 2, 0),
  IF(LOOKUP(2,1/($R$16:$R2762&lt;&gt;""),$R$16:$R2762)="12.2028",
    VLOOKUP(LOOKUP(2,1/($B$16:$B2762&lt;&gt;""),$B$16:$B2762), [1]Лист1!$C$2020:$D$2907, 2, 0),
  ""))), "")</f>
        <v>14340000</v>
      </c>
      <c r="P2762" s="211">
        <f t="shared" si="830"/>
        <v>1480.9306936828082</v>
      </c>
      <c r="Q2762" s="211">
        <v>9673</v>
      </c>
      <c r="R2762" s="30" t="s">
        <v>565</v>
      </c>
      <c r="S2762" s="32"/>
      <c r="T2762" s="32"/>
      <c r="U2762" s="32"/>
    </row>
    <row r="2763" spans="1:21" s="21" customFormat="1" ht="30" customHeight="1" x14ac:dyDescent="0.25">
      <c r="A2763" s="212">
        <f>IF(B2763&lt;&gt;"",MAX(A$1:A2762)+1,"")</f>
        <v>2486</v>
      </c>
      <c r="B2763" s="223" t="s">
        <v>1775</v>
      </c>
      <c r="C2763" s="210">
        <v>1955</v>
      </c>
      <c r="D2763" s="212" t="s">
        <v>1066</v>
      </c>
      <c r="E2763" s="210" t="s">
        <v>16</v>
      </c>
      <c r="F2763" s="210">
        <v>2</v>
      </c>
      <c r="G2763" s="210">
        <v>2</v>
      </c>
      <c r="H2763" s="211">
        <v>443</v>
      </c>
      <c r="I2763" s="211">
        <v>43</v>
      </c>
      <c r="J2763" s="211">
        <v>391.7</v>
      </c>
      <c r="K2763" s="211">
        <f t="shared" ref="K2763:K2791" si="835">SUM(L2763:O2763)</f>
        <v>20555.87</v>
      </c>
      <c r="L2763" s="211">
        <v>0</v>
      </c>
      <c r="M2763" s="211">
        <v>0</v>
      </c>
      <c r="N2763" s="211">
        <v>0</v>
      </c>
      <c r="O2763" s="211">
        <f>IFERROR(
  IF(LOOKUP(2,1/($R$16:$R2763&lt;&gt;""),$R$16:$R2763)="12.2026",
    VLOOKUP(LOOKUP(2,1/($B$16:$B2763&lt;&gt;""),$B$16:$B2763), [1]Лист1!$C$12:$D$1205, 2, 0),
  IF(LOOKUP(2,1/($R$16:$R2763&lt;&gt;""),$R$16:$R2763)="12.2027",
    VLOOKUP(LOOKUP(2,1/($B$16:$B2763&lt;&gt;""),$B$16:$B2763), [1]Лист1!$C$1209:$D$2016, 2, 0),
  IF(LOOKUP(2,1/($R$16:$R2763&lt;&gt;""),$R$16:$R2763)="12.2028",
    VLOOKUP(LOOKUP(2,1/($B$16:$B2763&lt;&gt;""),$B$16:$B2763), [1]Лист1!$C$2020:$D$2907, 2, 0),
  ""))), "")</f>
        <v>20555.87</v>
      </c>
      <c r="P2763" s="211">
        <f t="shared" ref="P2763:P2791" si="836">K2763/H2763</f>
        <v>46.401512415349885</v>
      </c>
      <c r="Q2763" s="211">
        <v>9673</v>
      </c>
      <c r="R2763" s="218" t="s">
        <v>565</v>
      </c>
      <c r="S2763" s="38"/>
      <c r="T2763" s="20"/>
      <c r="U2763" s="20"/>
    </row>
    <row r="2764" spans="1:21" ht="30" customHeight="1" x14ac:dyDescent="0.25">
      <c r="A2764" s="212">
        <f>IF(B2764&lt;&gt;"",MAX(A$1:A2763)+1,"")</f>
        <v>2487</v>
      </c>
      <c r="B2764" s="223" t="s">
        <v>2467</v>
      </c>
      <c r="C2764" s="210">
        <v>1964</v>
      </c>
      <c r="D2764" s="210" t="s">
        <v>1844</v>
      </c>
      <c r="E2764" s="210" t="s">
        <v>16</v>
      </c>
      <c r="F2764" s="238">
        <v>4</v>
      </c>
      <c r="G2764" s="238">
        <v>4</v>
      </c>
      <c r="H2764" s="25">
        <v>2452.6</v>
      </c>
      <c r="I2764" s="10">
        <v>0</v>
      </c>
      <c r="J2764" s="25">
        <v>2452.6</v>
      </c>
      <c r="K2764" s="211">
        <f t="shared" si="835"/>
        <v>17652671</v>
      </c>
      <c r="L2764" s="211">
        <v>0</v>
      </c>
      <c r="M2764" s="211">
        <v>0</v>
      </c>
      <c r="N2764" s="211">
        <v>0</v>
      </c>
      <c r="O2764" s="211">
        <f>IFERROR(
  IF(LOOKUP(2,1/($R$16:$R2764&lt;&gt;""),$R$16:$R2764)="12.2026",
    VLOOKUP(LOOKUP(2,1/($B$16:$B2764&lt;&gt;""),$B$16:$B2764), [1]Лист1!$C$12:$D$1205, 2, 0),
  IF(LOOKUP(2,1/($R$16:$R2764&lt;&gt;""),$R$16:$R2764)="12.2027",
    VLOOKUP(LOOKUP(2,1/($B$16:$B2764&lt;&gt;""),$B$16:$B2764), [1]Лист1!$C$1209:$D$2016, 2, 0),
  IF(LOOKUP(2,1/($R$16:$R2764&lt;&gt;""),$R$16:$R2764)="12.2028",
    VLOOKUP(LOOKUP(2,1/($B$16:$B2764&lt;&gt;""),$B$16:$B2764), [1]Лист1!$C$2020:$D$2907, 2, 0),
  ""))), "")</f>
        <v>17652671</v>
      </c>
      <c r="P2764" s="211">
        <f t="shared" si="836"/>
        <v>7197.5336377721605</v>
      </c>
      <c r="Q2764" s="237">
        <v>9673</v>
      </c>
      <c r="R2764" s="218" t="s">
        <v>565</v>
      </c>
      <c r="S2764" s="48"/>
    </row>
    <row r="2765" spans="1:21" s="33" customFormat="1" ht="30" customHeight="1" x14ac:dyDescent="0.25">
      <c r="A2765" s="212">
        <f>IF(B2765&lt;&gt;"",MAX(A$1:A2764)+1,"")</f>
        <v>2488</v>
      </c>
      <c r="B2765" s="223" t="s">
        <v>2301</v>
      </c>
      <c r="C2765" s="210">
        <v>1990</v>
      </c>
      <c r="D2765" s="212" t="s">
        <v>1844</v>
      </c>
      <c r="E2765" s="210" t="s">
        <v>18</v>
      </c>
      <c r="F2765" s="210">
        <v>9</v>
      </c>
      <c r="G2765" s="210">
        <v>2</v>
      </c>
      <c r="H2765" s="211">
        <v>3811</v>
      </c>
      <c r="I2765" s="211">
        <v>0</v>
      </c>
      <c r="J2765" s="211">
        <v>3810</v>
      </c>
      <c r="K2765" s="211">
        <f t="shared" ref="K2765:K2766" si="837">SUM(L2765:O2765)</f>
        <v>7270000</v>
      </c>
      <c r="L2765" s="211">
        <v>0</v>
      </c>
      <c r="M2765" s="211">
        <v>0</v>
      </c>
      <c r="N2765" s="211">
        <v>0</v>
      </c>
      <c r="O2765" s="211">
        <f>IFERROR(
  IF(LOOKUP(2,1/($R$16:$R2765&lt;&gt;""),$R$16:$R2765)="12.2026",
    VLOOKUP(LOOKUP(2,1/($B$16:$B2765&lt;&gt;""),$B$16:$B2765), [1]Лист1!$C$12:$D$1205, 2, 0),
  IF(LOOKUP(2,1/($R$16:$R2765&lt;&gt;""),$R$16:$R2765)="12.2027",
    VLOOKUP(LOOKUP(2,1/($B$16:$B2765&lt;&gt;""),$B$16:$B2765), [1]Лист1!$C$1209:$D$2016, 2, 0),
  IF(LOOKUP(2,1/($R$16:$R2765&lt;&gt;""),$R$16:$R2765)="12.2028",
    VLOOKUP(LOOKUP(2,1/($B$16:$B2765&lt;&gt;""),$B$16:$B2765), [1]Лист1!$C$2020:$D$2907, 2, 0),
  ""))), "")</f>
        <v>7270000</v>
      </c>
      <c r="P2765" s="211">
        <f t="shared" ref="P2765:P2766" si="838">K2765/H2765</f>
        <v>1907.6357911309367</v>
      </c>
      <c r="Q2765" s="211">
        <v>9673</v>
      </c>
      <c r="R2765" s="30" t="s">
        <v>564</v>
      </c>
      <c r="S2765" s="32"/>
      <c r="T2765" s="32"/>
      <c r="U2765" s="32"/>
    </row>
    <row r="2766" spans="1:21" s="33" customFormat="1" ht="30" customHeight="1" x14ac:dyDescent="0.25">
      <c r="A2766" s="212">
        <f>IF(B2766&lt;&gt;"",MAX(A$1:A2765)+1,"")</f>
        <v>2489</v>
      </c>
      <c r="B2766" s="223" t="s">
        <v>2480</v>
      </c>
      <c r="C2766" s="210">
        <v>1987</v>
      </c>
      <c r="D2766" s="212" t="s">
        <v>1844</v>
      </c>
      <c r="E2766" s="210" t="s">
        <v>18</v>
      </c>
      <c r="F2766" s="210">
        <v>16</v>
      </c>
      <c r="G2766" s="210">
        <v>1</v>
      </c>
      <c r="H2766" s="211">
        <v>6367.8</v>
      </c>
      <c r="I2766" s="211">
        <v>0</v>
      </c>
      <c r="J2766" s="211">
        <v>5223.2</v>
      </c>
      <c r="K2766" s="211">
        <f t="shared" si="837"/>
        <v>7526160.0199999996</v>
      </c>
      <c r="L2766" s="211">
        <v>0</v>
      </c>
      <c r="M2766" s="211">
        <v>0</v>
      </c>
      <c r="N2766" s="211">
        <v>0</v>
      </c>
      <c r="O2766" s="211">
        <f>IFERROR(
  IF(LOOKUP(2,1/($R$16:$R2766&lt;&gt;""),$R$16:$R2766)="12.2026",
    VLOOKUP(LOOKUP(2,1/($B$16:$B2766&lt;&gt;""),$B$16:$B2766), [1]Лист1!$C$12:$D$1205, 2, 0),
  IF(LOOKUP(2,1/($R$16:$R2766&lt;&gt;""),$R$16:$R2766)="12.2027",
    VLOOKUP(LOOKUP(2,1/($B$16:$B2766&lt;&gt;""),$B$16:$B2766), [1]Лист1!$C$1209:$D$2016, 2, 0),
  IF(LOOKUP(2,1/($R$16:$R2766&lt;&gt;""),$R$16:$R2766)="12.2028",
    VLOOKUP(LOOKUP(2,1/($B$16:$B2766&lt;&gt;""),$B$16:$B2766), [1]Лист1!$C$2020:$D$2907, 2, 0),
  ""))), "")</f>
        <v>7526160.0199999996</v>
      </c>
      <c r="P2766" s="211">
        <f t="shared" si="838"/>
        <v>1181.9089826941799</v>
      </c>
      <c r="Q2766" s="211">
        <v>9673</v>
      </c>
      <c r="R2766" s="218" t="s">
        <v>564</v>
      </c>
      <c r="S2766" s="32"/>
      <c r="T2766" s="32"/>
      <c r="U2766" s="32"/>
    </row>
    <row r="2767" spans="1:21" s="33" customFormat="1" ht="30" customHeight="1" x14ac:dyDescent="0.25">
      <c r="A2767" s="212">
        <f>IF(B2767&lt;&gt;"",MAX(A$1:A2766)+1,"")</f>
        <v>2490</v>
      </c>
      <c r="B2767" s="223" t="s">
        <v>2481</v>
      </c>
      <c r="C2767" s="210">
        <v>1987</v>
      </c>
      <c r="D2767" s="212" t="s">
        <v>1844</v>
      </c>
      <c r="E2767" s="210" t="s">
        <v>18</v>
      </c>
      <c r="F2767" s="210">
        <v>16</v>
      </c>
      <c r="G2767" s="210">
        <v>2</v>
      </c>
      <c r="H2767" s="211">
        <v>6433.91</v>
      </c>
      <c r="I2767" s="211">
        <v>0</v>
      </c>
      <c r="J2767" s="211">
        <v>5623</v>
      </c>
      <c r="K2767" s="211">
        <f t="shared" si="835"/>
        <v>7511250.8700000001</v>
      </c>
      <c r="L2767" s="211">
        <v>0</v>
      </c>
      <c r="M2767" s="211">
        <v>0</v>
      </c>
      <c r="N2767" s="211">
        <v>0</v>
      </c>
      <c r="O2767" s="211">
        <f>IFERROR(
  IF(LOOKUP(2,1/($R$16:$R2767&lt;&gt;""),$R$16:$R2767)="12.2026",
    VLOOKUP(LOOKUP(2,1/($B$16:$B2767&lt;&gt;""),$B$16:$B2767), [1]Лист1!$C$12:$D$1205, 2, 0),
  IF(LOOKUP(2,1/($R$16:$R2767&lt;&gt;""),$R$16:$R2767)="12.2027",
    VLOOKUP(LOOKUP(2,1/($B$16:$B2767&lt;&gt;""),$B$16:$B2767), [1]Лист1!$C$1209:$D$2016, 2, 0),
  IF(LOOKUP(2,1/($R$16:$R2767&lt;&gt;""),$R$16:$R2767)="12.2028",
    VLOOKUP(LOOKUP(2,1/($B$16:$B2767&lt;&gt;""),$B$16:$B2767), [1]Лист1!$C$2020:$D$2907, 2, 0),
  ""))), "")</f>
        <v>7511250.8700000001</v>
      </c>
      <c r="P2767" s="211">
        <f t="shared" si="836"/>
        <v>1167.447301873977</v>
      </c>
      <c r="Q2767" s="237">
        <v>9673</v>
      </c>
      <c r="R2767" s="218" t="s">
        <v>565</v>
      </c>
      <c r="S2767" s="32"/>
      <c r="T2767" s="32"/>
      <c r="U2767" s="32"/>
    </row>
    <row r="2768" spans="1:21" s="21" customFormat="1" ht="30" customHeight="1" x14ac:dyDescent="0.25">
      <c r="A2768" s="212">
        <f>IF(B2768&lt;&gt;"",MAX(A$1:A2767)+1,"")</f>
        <v>2491</v>
      </c>
      <c r="B2768" s="223" t="s">
        <v>1942</v>
      </c>
      <c r="C2768" s="210">
        <v>1987</v>
      </c>
      <c r="D2768" s="212" t="s">
        <v>1844</v>
      </c>
      <c r="E2768" s="210" t="s">
        <v>18</v>
      </c>
      <c r="F2768" s="210">
        <v>9</v>
      </c>
      <c r="G2768" s="210">
        <v>2</v>
      </c>
      <c r="H2768" s="211">
        <v>4666</v>
      </c>
      <c r="I2768" s="211">
        <v>0</v>
      </c>
      <c r="J2768" s="211">
        <v>3677</v>
      </c>
      <c r="K2768" s="211">
        <f t="shared" si="835"/>
        <v>7261600.2699999996</v>
      </c>
      <c r="L2768" s="211">
        <v>0</v>
      </c>
      <c r="M2768" s="211">
        <v>0</v>
      </c>
      <c r="N2768" s="211">
        <v>0</v>
      </c>
      <c r="O2768" s="211">
        <f>IFERROR(
  IF(LOOKUP(2,1/($R$16:$R2768&lt;&gt;""),$R$16:$R2768)="12.2026",
    VLOOKUP(LOOKUP(2,1/($B$16:$B2768&lt;&gt;""),$B$16:$B2768), [1]Лист1!$C$12:$D$1205, 2, 0),
  IF(LOOKUP(2,1/($R$16:$R2768&lt;&gt;""),$R$16:$R2768)="12.2027",
    VLOOKUP(LOOKUP(2,1/($B$16:$B2768&lt;&gt;""),$B$16:$B2768), [1]Лист1!$C$1209:$D$2016, 2, 0),
  IF(LOOKUP(2,1/($R$16:$R2768&lt;&gt;""),$R$16:$R2768)="12.2028",
    VLOOKUP(LOOKUP(2,1/($B$16:$B2768&lt;&gt;""),$B$16:$B2768), [1]Лист1!$C$2020:$D$2907, 2, 0),
  ""))), "")</f>
        <v>7261600.2699999996</v>
      </c>
      <c r="P2768" s="211">
        <f t="shared" si="836"/>
        <v>1556.2795263609087</v>
      </c>
      <c r="Q2768" s="211">
        <v>9673</v>
      </c>
      <c r="R2768" s="218" t="s">
        <v>565</v>
      </c>
      <c r="S2768" s="38"/>
      <c r="T2768" s="20"/>
      <c r="U2768" s="20"/>
    </row>
    <row r="2769" spans="1:21" s="21" customFormat="1" ht="30" customHeight="1" x14ac:dyDescent="0.25">
      <c r="A2769" s="212">
        <f>IF(B2769&lt;&gt;"",MAX(A$1:A2768)+1,"")</f>
        <v>2492</v>
      </c>
      <c r="B2769" s="223" t="s">
        <v>2302</v>
      </c>
      <c r="C2769" s="210">
        <v>1987</v>
      </c>
      <c r="D2769" s="212" t="s">
        <v>1844</v>
      </c>
      <c r="E2769" s="210" t="s">
        <v>75</v>
      </c>
      <c r="F2769" s="210">
        <v>9</v>
      </c>
      <c r="G2769" s="210">
        <v>2</v>
      </c>
      <c r="H2769" s="211">
        <v>4529.3</v>
      </c>
      <c r="I2769" s="211">
        <v>0</v>
      </c>
      <c r="J2769" s="211">
        <v>3549.3</v>
      </c>
      <c r="K2769" s="211">
        <f t="shared" si="835"/>
        <v>7270000</v>
      </c>
      <c r="L2769" s="211">
        <v>0</v>
      </c>
      <c r="M2769" s="211">
        <v>0</v>
      </c>
      <c r="N2769" s="211">
        <v>0</v>
      </c>
      <c r="O2769" s="211">
        <f>IFERROR(
  IF(LOOKUP(2,1/($R$16:$R2769&lt;&gt;""),$R$16:$R2769)="12.2026",
    VLOOKUP(LOOKUP(2,1/($B$16:$B2769&lt;&gt;""),$B$16:$B2769), [1]Лист1!$C$12:$D$1205, 2, 0),
  IF(LOOKUP(2,1/($R$16:$R2769&lt;&gt;""),$R$16:$R2769)="12.2027",
    VLOOKUP(LOOKUP(2,1/($B$16:$B2769&lt;&gt;""),$B$16:$B2769), [1]Лист1!$C$1209:$D$2016, 2, 0),
  IF(LOOKUP(2,1/($R$16:$R2769&lt;&gt;""),$R$16:$R2769)="12.2028",
    VLOOKUP(LOOKUP(2,1/($B$16:$B2769&lt;&gt;""),$B$16:$B2769), [1]Лист1!$C$2020:$D$2907, 2, 0),
  ""))), "")</f>
        <v>7270000</v>
      </c>
      <c r="P2769" s="211">
        <f t="shared" si="836"/>
        <v>1605.1045415406354</v>
      </c>
      <c r="Q2769" s="211">
        <v>9673</v>
      </c>
      <c r="R2769" s="30" t="s">
        <v>565</v>
      </c>
      <c r="S2769" s="38"/>
      <c r="T2769" s="20"/>
      <c r="U2769" s="20"/>
    </row>
    <row r="2770" spans="1:21" s="21" customFormat="1" ht="30" customHeight="1" x14ac:dyDescent="0.25">
      <c r="A2770" s="212">
        <f>IF(B2770&lt;&gt;"",MAX(A$1:A2769)+1,"")</f>
        <v>2493</v>
      </c>
      <c r="B2770" s="223" t="s">
        <v>1943</v>
      </c>
      <c r="C2770" s="210">
        <v>1986</v>
      </c>
      <c r="D2770" s="212" t="s">
        <v>1844</v>
      </c>
      <c r="E2770" s="210" t="s">
        <v>18</v>
      </c>
      <c r="F2770" s="210">
        <v>9</v>
      </c>
      <c r="G2770" s="210">
        <v>3</v>
      </c>
      <c r="H2770" s="211">
        <v>7369.9</v>
      </c>
      <c r="I2770" s="211">
        <v>31.6</v>
      </c>
      <c r="J2770" s="211">
        <v>5734.5</v>
      </c>
      <c r="K2770" s="211">
        <f t="shared" si="835"/>
        <v>10793066.960000001</v>
      </c>
      <c r="L2770" s="211">
        <v>0</v>
      </c>
      <c r="M2770" s="211">
        <v>0</v>
      </c>
      <c r="N2770" s="211">
        <v>0</v>
      </c>
      <c r="O2770" s="211">
        <f>IFERROR(
  IF(LOOKUP(2,1/($R$16:$R2770&lt;&gt;""),$R$16:$R2770)="12.2026",
    VLOOKUP(LOOKUP(2,1/($B$16:$B2770&lt;&gt;""),$B$16:$B2770), [1]Лист1!$C$12:$D$1205, 2, 0),
  IF(LOOKUP(2,1/($R$16:$R2770&lt;&gt;""),$R$16:$R2770)="12.2027",
    VLOOKUP(LOOKUP(2,1/($B$16:$B2770&lt;&gt;""),$B$16:$B2770), [1]Лист1!$C$1209:$D$2016, 2, 0),
  IF(LOOKUP(2,1/($R$16:$R2770&lt;&gt;""),$R$16:$R2770)="12.2028",
    VLOOKUP(LOOKUP(2,1/($B$16:$B2770&lt;&gt;""),$B$16:$B2770), [1]Лист1!$C$2020:$D$2907, 2, 0),
  ""))), "")</f>
        <v>10793066.960000001</v>
      </c>
      <c r="P2770" s="211">
        <f t="shared" si="836"/>
        <v>1464.4794311998808</v>
      </c>
      <c r="Q2770" s="211">
        <v>9673</v>
      </c>
      <c r="R2770" s="218" t="s">
        <v>565</v>
      </c>
      <c r="S2770" s="38"/>
      <c r="T2770" s="20"/>
      <c r="U2770" s="20"/>
    </row>
    <row r="2771" spans="1:21" s="21" customFormat="1" ht="30" customHeight="1" x14ac:dyDescent="0.25">
      <c r="A2771" s="212">
        <f>IF(B2771&lt;&gt;"",MAX(A$1:A2770)+1,"")</f>
        <v>2494</v>
      </c>
      <c r="B2771" s="223" t="s">
        <v>2303</v>
      </c>
      <c r="C2771" s="210">
        <v>1984</v>
      </c>
      <c r="D2771" s="212" t="s">
        <v>1844</v>
      </c>
      <c r="E2771" s="210" t="s">
        <v>18</v>
      </c>
      <c r="F2771" s="210">
        <v>9</v>
      </c>
      <c r="G2771" s="210">
        <v>3</v>
      </c>
      <c r="H2771" s="211">
        <v>7184.9</v>
      </c>
      <c r="I2771" s="211">
        <v>0</v>
      </c>
      <c r="J2771" s="211">
        <v>3331.1</v>
      </c>
      <c r="K2771" s="211">
        <f t="shared" si="835"/>
        <v>10805000</v>
      </c>
      <c r="L2771" s="211">
        <v>0</v>
      </c>
      <c r="M2771" s="211">
        <v>0</v>
      </c>
      <c r="N2771" s="211">
        <v>0</v>
      </c>
      <c r="O2771" s="211">
        <f>IFERROR(
  IF(LOOKUP(2,1/($R$16:$R2771&lt;&gt;""),$R$16:$R2771)="12.2026",
    VLOOKUP(LOOKUP(2,1/($B$16:$B2771&lt;&gt;""),$B$16:$B2771), [1]Лист1!$C$12:$D$1205, 2, 0),
  IF(LOOKUP(2,1/($R$16:$R2771&lt;&gt;""),$R$16:$R2771)="12.2027",
    VLOOKUP(LOOKUP(2,1/($B$16:$B2771&lt;&gt;""),$B$16:$B2771), [1]Лист1!$C$1209:$D$2016, 2, 0),
  IF(LOOKUP(2,1/($R$16:$R2771&lt;&gt;""),$R$16:$R2771)="12.2028",
    VLOOKUP(LOOKUP(2,1/($B$16:$B2771&lt;&gt;""),$B$16:$B2771), [1]Лист1!$C$2020:$D$2907, 2, 0),
  ""))), "")</f>
        <v>10805000</v>
      </c>
      <c r="P2771" s="211">
        <f t="shared" si="836"/>
        <v>1503.8483486200225</v>
      </c>
      <c r="Q2771" s="211">
        <v>9673</v>
      </c>
      <c r="R2771" s="30" t="s">
        <v>565</v>
      </c>
      <c r="S2771" s="38"/>
      <c r="T2771" s="20"/>
      <c r="U2771" s="20"/>
    </row>
    <row r="2772" spans="1:21" s="33" customFormat="1" ht="30" customHeight="1" x14ac:dyDescent="0.25">
      <c r="A2772" s="212">
        <f>IF(B2772&lt;&gt;"",MAX(A$1:A2771)+1,"")</f>
        <v>2495</v>
      </c>
      <c r="B2772" s="223" t="s">
        <v>2304</v>
      </c>
      <c r="C2772" s="210">
        <v>1984</v>
      </c>
      <c r="D2772" s="212" t="s">
        <v>1844</v>
      </c>
      <c r="E2772" s="210" t="s">
        <v>75</v>
      </c>
      <c r="F2772" s="210">
        <v>9</v>
      </c>
      <c r="G2772" s="210">
        <v>3</v>
      </c>
      <c r="H2772" s="211">
        <v>7050</v>
      </c>
      <c r="I2772" s="211">
        <v>0</v>
      </c>
      <c r="J2772" s="211">
        <v>3331.1</v>
      </c>
      <c r="K2772" s="211">
        <f t="shared" si="835"/>
        <v>10805000</v>
      </c>
      <c r="L2772" s="211">
        <v>0</v>
      </c>
      <c r="M2772" s="211">
        <v>0</v>
      </c>
      <c r="N2772" s="211">
        <v>0</v>
      </c>
      <c r="O2772" s="211">
        <f>IFERROR(
  IF(LOOKUP(2,1/($R$16:$R2772&lt;&gt;""),$R$16:$R2772)="12.2026",
    VLOOKUP(LOOKUP(2,1/($B$16:$B2772&lt;&gt;""),$B$16:$B2772), [1]Лист1!$C$12:$D$1205, 2, 0),
  IF(LOOKUP(2,1/($R$16:$R2772&lt;&gt;""),$R$16:$R2772)="12.2027",
    VLOOKUP(LOOKUP(2,1/($B$16:$B2772&lt;&gt;""),$B$16:$B2772), [1]Лист1!$C$1209:$D$2016, 2, 0),
  IF(LOOKUP(2,1/($R$16:$R2772&lt;&gt;""),$R$16:$R2772)="12.2028",
    VLOOKUP(LOOKUP(2,1/($B$16:$B2772&lt;&gt;""),$B$16:$B2772), [1]Лист1!$C$2020:$D$2907, 2, 0),
  ""))), "")</f>
        <v>10805000</v>
      </c>
      <c r="P2772" s="211">
        <f t="shared" si="836"/>
        <v>1532.6241134751774</v>
      </c>
      <c r="Q2772" s="211">
        <v>9673</v>
      </c>
      <c r="R2772" s="30" t="s">
        <v>565</v>
      </c>
      <c r="S2772" s="32"/>
      <c r="T2772" s="32"/>
      <c r="U2772" s="32"/>
    </row>
    <row r="2773" spans="1:21" s="33" customFormat="1" ht="30" customHeight="1" x14ac:dyDescent="0.25">
      <c r="A2773" s="212">
        <f>IF(B2773&lt;&gt;"",MAX(A$1:A2772)+1,"")</f>
        <v>2496</v>
      </c>
      <c r="B2773" s="223" t="s">
        <v>2305</v>
      </c>
      <c r="C2773" s="210">
        <v>1987</v>
      </c>
      <c r="D2773" s="212" t="s">
        <v>1844</v>
      </c>
      <c r="E2773" s="210" t="s">
        <v>18</v>
      </c>
      <c r="F2773" s="210">
        <v>16</v>
      </c>
      <c r="G2773" s="210">
        <v>2</v>
      </c>
      <c r="H2773" s="211">
        <v>6482.3</v>
      </c>
      <c r="I2773" s="211">
        <v>0</v>
      </c>
      <c r="J2773" s="211">
        <v>5182.1000000000004</v>
      </c>
      <c r="K2773" s="211">
        <f t="shared" si="835"/>
        <v>7535949.0899999999</v>
      </c>
      <c r="L2773" s="211">
        <v>0</v>
      </c>
      <c r="M2773" s="211">
        <v>0</v>
      </c>
      <c r="N2773" s="211">
        <v>0</v>
      </c>
      <c r="O2773" s="211">
        <f>IFERROR(
  IF(LOOKUP(2,1/($R$16:$R2773&lt;&gt;""),$R$16:$R2773)="12.2026",
    VLOOKUP(LOOKUP(2,1/($B$16:$B2773&lt;&gt;""),$B$16:$B2773), [1]Лист1!$C$12:$D$1205, 2, 0),
  IF(LOOKUP(2,1/($R$16:$R2773&lt;&gt;""),$R$16:$R2773)="12.2027",
    VLOOKUP(LOOKUP(2,1/($B$16:$B2773&lt;&gt;""),$B$16:$B2773), [1]Лист1!$C$1209:$D$2016, 2, 0),
  IF(LOOKUP(2,1/($R$16:$R2773&lt;&gt;""),$R$16:$R2773)="12.2028",
    VLOOKUP(LOOKUP(2,1/($B$16:$B2773&lt;&gt;""),$B$16:$B2773), [1]Лист1!$C$2020:$D$2907, 2, 0),
  ""))), "")</f>
        <v>7535949.0899999999</v>
      </c>
      <c r="P2773" s="211">
        <f t="shared" si="836"/>
        <v>1162.5424756645018</v>
      </c>
      <c r="Q2773" s="211">
        <v>9673</v>
      </c>
      <c r="R2773" s="30" t="s">
        <v>565</v>
      </c>
      <c r="S2773" s="32"/>
      <c r="T2773" s="32"/>
      <c r="U2773" s="32"/>
    </row>
    <row r="2774" spans="1:21" s="33" customFormat="1" ht="30" customHeight="1" x14ac:dyDescent="0.25">
      <c r="A2774" s="212">
        <f>IF(B2774&lt;&gt;"",MAX(A$1:A2773)+1,"")</f>
        <v>2497</v>
      </c>
      <c r="B2774" s="223" t="s">
        <v>2306</v>
      </c>
      <c r="C2774" s="210">
        <v>1986</v>
      </c>
      <c r="D2774" s="212" t="s">
        <v>1844</v>
      </c>
      <c r="E2774" s="210" t="s">
        <v>18</v>
      </c>
      <c r="F2774" s="210">
        <v>16</v>
      </c>
      <c r="G2774" s="210">
        <v>1</v>
      </c>
      <c r="H2774" s="211">
        <v>6425.7</v>
      </c>
      <c r="I2774" s="211">
        <v>0</v>
      </c>
      <c r="J2774" s="211">
        <v>5203</v>
      </c>
      <c r="K2774" s="211">
        <f t="shared" si="835"/>
        <v>7270000</v>
      </c>
      <c r="L2774" s="211">
        <v>0</v>
      </c>
      <c r="M2774" s="211">
        <v>0</v>
      </c>
      <c r="N2774" s="211">
        <v>0</v>
      </c>
      <c r="O2774" s="211">
        <f>IFERROR(
  IF(LOOKUP(2,1/($R$16:$R2774&lt;&gt;""),$R$16:$R2774)="12.2026",
    VLOOKUP(LOOKUP(2,1/($B$16:$B2774&lt;&gt;""),$B$16:$B2774), [1]Лист1!$C$12:$D$1205, 2, 0),
  IF(LOOKUP(2,1/($R$16:$R2774&lt;&gt;""),$R$16:$R2774)="12.2027",
    VLOOKUP(LOOKUP(2,1/($B$16:$B2774&lt;&gt;""),$B$16:$B2774), [1]Лист1!$C$1209:$D$2016, 2, 0),
  IF(LOOKUP(2,1/($R$16:$R2774&lt;&gt;""),$R$16:$R2774)="12.2028",
    VLOOKUP(LOOKUP(2,1/($B$16:$B2774&lt;&gt;""),$B$16:$B2774), [1]Лист1!$C$2020:$D$2907, 2, 0),
  ""))), "")</f>
        <v>7270000</v>
      </c>
      <c r="P2774" s="211">
        <f t="shared" si="836"/>
        <v>1131.3942449849822</v>
      </c>
      <c r="Q2774" s="211">
        <v>9673</v>
      </c>
      <c r="R2774" s="30" t="s">
        <v>565</v>
      </c>
      <c r="S2774" s="32"/>
      <c r="T2774" s="32"/>
      <c r="U2774" s="32"/>
    </row>
    <row r="2775" spans="1:21" s="33" customFormat="1" ht="30" customHeight="1" x14ac:dyDescent="0.25">
      <c r="A2775" s="212">
        <f>IF(B2775&lt;&gt;"",MAX(A$1:A2774)+1,"")</f>
        <v>2498</v>
      </c>
      <c r="B2775" s="223" t="s">
        <v>2307</v>
      </c>
      <c r="C2775" s="210">
        <v>1983</v>
      </c>
      <c r="D2775" s="212" t="s">
        <v>1844</v>
      </c>
      <c r="E2775" s="210" t="s">
        <v>18</v>
      </c>
      <c r="F2775" s="210">
        <v>9</v>
      </c>
      <c r="G2775" s="210">
        <v>3</v>
      </c>
      <c r="H2775" s="211">
        <v>5566.5</v>
      </c>
      <c r="I2775" s="211">
        <v>0</v>
      </c>
      <c r="J2775" s="211">
        <v>4696.7</v>
      </c>
      <c r="K2775" s="211">
        <f t="shared" si="835"/>
        <v>10805000</v>
      </c>
      <c r="L2775" s="211">
        <v>0</v>
      </c>
      <c r="M2775" s="211">
        <v>0</v>
      </c>
      <c r="N2775" s="211">
        <v>0</v>
      </c>
      <c r="O2775" s="211">
        <f>IFERROR(
  IF(LOOKUP(2,1/($R$16:$R2775&lt;&gt;""),$R$16:$R2775)="12.2026",
    VLOOKUP(LOOKUP(2,1/($B$16:$B2775&lt;&gt;""),$B$16:$B2775), [1]Лист1!$C$12:$D$1205, 2, 0),
  IF(LOOKUP(2,1/($R$16:$R2775&lt;&gt;""),$R$16:$R2775)="12.2027",
    VLOOKUP(LOOKUP(2,1/($B$16:$B2775&lt;&gt;""),$B$16:$B2775), [1]Лист1!$C$1209:$D$2016, 2, 0),
  IF(LOOKUP(2,1/($R$16:$R2775&lt;&gt;""),$R$16:$R2775)="12.2028",
    VLOOKUP(LOOKUP(2,1/($B$16:$B2775&lt;&gt;""),$B$16:$B2775), [1]Лист1!$C$2020:$D$2907, 2, 0),
  ""))), "")</f>
        <v>10805000</v>
      </c>
      <c r="P2775" s="211">
        <f t="shared" si="836"/>
        <v>1941.0760801221593</v>
      </c>
      <c r="Q2775" s="211">
        <v>9673</v>
      </c>
      <c r="R2775" s="30" t="s">
        <v>564</v>
      </c>
      <c r="S2775" s="32"/>
      <c r="T2775" s="32"/>
      <c r="U2775" s="32"/>
    </row>
    <row r="2776" spans="1:21" s="33" customFormat="1" ht="30" customHeight="1" x14ac:dyDescent="0.25">
      <c r="A2776" s="212">
        <f>IF(B2776&lt;&gt;"",MAX(A$1:A2775)+1,"")</f>
        <v>2499</v>
      </c>
      <c r="B2776" s="223" t="s">
        <v>2308</v>
      </c>
      <c r="C2776" s="210">
        <v>1986</v>
      </c>
      <c r="D2776" s="212" t="s">
        <v>1844</v>
      </c>
      <c r="E2776" s="210" t="s">
        <v>18</v>
      </c>
      <c r="F2776" s="210">
        <v>9</v>
      </c>
      <c r="G2776" s="210">
        <v>3</v>
      </c>
      <c r="H2776" s="211">
        <v>5777.3</v>
      </c>
      <c r="I2776" s="211">
        <v>0</v>
      </c>
      <c r="J2776" s="211">
        <v>5777.3</v>
      </c>
      <c r="K2776" s="211">
        <f t="shared" si="835"/>
        <v>10805000</v>
      </c>
      <c r="L2776" s="211">
        <v>0</v>
      </c>
      <c r="M2776" s="211">
        <v>0</v>
      </c>
      <c r="N2776" s="211">
        <v>0</v>
      </c>
      <c r="O2776" s="211">
        <f>IFERROR(
  IF(LOOKUP(2,1/($R$16:$R2776&lt;&gt;""),$R$16:$R2776)="12.2026",
    VLOOKUP(LOOKUP(2,1/($B$16:$B2776&lt;&gt;""),$B$16:$B2776), [1]Лист1!$C$12:$D$1205, 2, 0),
  IF(LOOKUP(2,1/($R$16:$R2776&lt;&gt;""),$R$16:$R2776)="12.2027",
    VLOOKUP(LOOKUP(2,1/($B$16:$B2776&lt;&gt;""),$B$16:$B2776), [1]Лист1!$C$1209:$D$2016, 2, 0),
  IF(LOOKUP(2,1/($R$16:$R2776&lt;&gt;""),$R$16:$R2776)="12.2028",
    VLOOKUP(LOOKUP(2,1/($B$16:$B2776&lt;&gt;""),$B$16:$B2776), [1]Лист1!$C$2020:$D$2907, 2, 0),
  ""))), "")</f>
        <v>10805000</v>
      </c>
      <c r="P2776" s="211">
        <f t="shared" si="836"/>
        <v>1870.25080920153</v>
      </c>
      <c r="Q2776" s="211">
        <v>9673</v>
      </c>
      <c r="R2776" s="30" t="s">
        <v>565</v>
      </c>
      <c r="S2776" s="32"/>
      <c r="T2776" s="32"/>
      <c r="U2776" s="32"/>
    </row>
    <row r="2777" spans="1:21" s="21" customFormat="1" ht="30" customHeight="1" x14ac:dyDescent="0.25">
      <c r="A2777" s="212">
        <f>IF(B2777&lt;&gt;"",MAX(A$1:A2776)+1,"")</f>
        <v>2500</v>
      </c>
      <c r="B2777" s="223" t="s">
        <v>1776</v>
      </c>
      <c r="C2777" s="210">
        <v>1986</v>
      </c>
      <c r="D2777" s="212" t="s">
        <v>1066</v>
      </c>
      <c r="E2777" s="210" t="s">
        <v>16</v>
      </c>
      <c r="F2777" s="210">
        <v>2</v>
      </c>
      <c r="G2777" s="210">
        <v>1</v>
      </c>
      <c r="H2777" s="211">
        <v>366.6</v>
      </c>
      <c r="I2777" s="211">
        <v>0</v>
      </c>
      <c r="J2777" s="211">
        <v>352.2</v>
      </c>
      <c r="K2777" s="211">
        <f t="shared" si="835"/>
        <v>19262.740000000002</v>
      </c>
      <c r="L2777" s="211">
        <v>0</v>
      </c>
      <c r="M2777" s="211">
        <v>0</v>
      </c>
      <c r="N2777" s="211">
        <v>0</v>
      </c>
      <c r="O2777" s="211">
        <f>IFERROR(
  IF(LOOKUP(2,1/($R$16:$R2777&lt;&gt;""),$R$16:$R2777)="12.2026",
    VLOOKUP(LOOKUP(2,1/($B$16:$B2777&lt;&gt;""),$B$16:$B2777), [1]Лист1!$C$12:$D$1205, 2, 0),
  IF(LOOKUP(2,1/($R$16:$R2777&lt;&gt;""),$R$16:$R2777)="12.2027",
    VLOOKUP(LOOKUP(2,1/($B$16:$B2777&lt;&gt;""),$B$16:$B2777), [1]Лист1!$C$1209:$D$2016, 2, 0),
  IF(LOOKUP(2,1/($R$16:$R2777&lt;&gt;""),$R$16:$R2777)="12.2028",
    VLOOKUP(LOOKUP(2,1/($B$16:$B2777&lt;&gt;""),$B$16:$B2777), [1]Лист1!$C$2020:$D$2907, 2, 0),
  ""))), "")</f>
        <v>19262.740000000002</v>
      </c>
      <c r="P2777" s="211">
        <f t="shared" si="836"/>
        <v>52.544298963447901</v>
      </c>
      <c r="Q2777" s="211">
        <v>9673</v>
      </c>
      <c r="R2777" s="218" t="s">
        <v>565</v>
      </c>
      <c r="S2777" s="38"/>
      <c r="T2777" s="20"/>
      <c r="U2777" s="20"/>
    </row>
    <row r="2778" spans="1:21" s="21" customFormat="1" ht="30" customHeight="1" x14ac:dyDescent="0.25">
      <c r="A2778" s="212">
        <f>IF(B2778&lt;&gt;"",MAX(A$1:A2777)+1,"")</f>
        <v>2501</v>
      </c>
      <c r="B2778" s="223" t="s">
        <v>1780</v>
      </c>
      <c r="C2778" s="210">
        <v>1954</v>
      </c>
      <c r="D2778" s="212" t="s">
        <v>1824</v>
      </c>
      <c r="E2778" s="210" t="s">
        <v>16</v>
      </c>
      <c r="F2778" s="210">
        <v>3</v>
      </c>
      <c r="G2778" s="210">
        <v>3</v>
      </c>
      <c r="H2778" s="211">
        <v>1850</v>
      </c>
      <c r="I2778" s="211">
        <v>92.2</v>
      </c>
      <c r="J2778" s="211">
        <v>1781.8</v>
      </c>
      <c r="K2778" s="211">
        <f t="shared" si="835"/>
        <v>36803.269999999997</v>
      </c>
      <c r="L2778" s="211">
        <v>0</v>
      </c>
      <c r="M2778" s="211">
        <v>0</v>
      </c>
      <c r="N2778" s="211">
        <v>0</v>
      </c>
      <c r="O2778" s="211">
        <f>IFERROR(
  IF(LOOKUP(2,1/($R$16:$R2778&lt;&gt;""),$R$16:$R2778)="12.2026",
    VLOOKUP(LOOKUP(2,1/($B$16:$B2778&lt;&gt;""),$B$16:$B2778), [1]Лист1!$C$12:$D$1205, 2, 0),
  IF(LOOKUP(2,1/($R$16:$R2778&lt;&gt;""),$R$16:$R2778)="12.2027",
    VLOOKUP(LOOKUP(2,1/($B$16:$B2778&lt;&gt;""),$B$16:$B2778), [1]Лист1!$C$1209:$D$2016, 2, 0),
  IF(LOOKUP(2,1/($R$16:$R2778&lt;&gt;""),$R$16:$R2778)="12.2028",
    VLOOKUP(LOOKUP(2,1/($B$16:$B2778&lt;&gt;""),$B$16:$B2778), [1]Лист1!$C$2020:$D$2907, 2, 0),
  ""))), "")</f>
        <v>36803.269999999997</v>
      </c>
      <c r="P2778" s="211">
        <f t="shared" si="836"/>
        <v>19.893659459459457</v>
      </c>
      <c r="Q2778" s="211">
        <v>9673</v>
      </c>
      <c r="R2778" s="218" t="s">
        <v>565</v>
      </c>
      <c r="S2778" s="38"/>
      <c r="T2778" s="20"/>
      <c r="U2778" s="20"/>
    </row>
    <row r="2779" spans="1:21" s="21" customFormat="1" ht="30" customHeight="1" x14ac:dyDescent="0.25">
      <c r="A2779" s="212">
        <f>IF(B2779&lt;&gt;"",MAX(A$1:A2778)+1,"")</f>
        <v>2502</v>
      </c>
      <c r="B2779" s="223" t="s">
        <v>1939</v>
      </c>
      <c r="C2779" s="210">
        <v>1954</v>
      </c>
      <c r="D2779" s="212" t="s">
        <v>1844</v>
      </c>
      <c r="E2779" s="210" t="s">
        <v>16</v>
      </c>
      <c r="F2779" s="210">
        <v>3</v>
      </c>
      <c r="G2779" s="210">
        <v>3</v>
      </c>
      <c r="H2779" s="211">
        <v>1367.3</v>
      </c>
      <c r="I2779" s="211">
        <v>0</v>
      </c>
      <c r="J2779" s="211">
        <v>1301.5</v>
      </c>
      <c r="K2779" s="211">
        <f t="shared" si="835"/>
        <v>3487500</v>
      </c>
      <c r="L2779" s="211">
        <v>0</v>
      </c>
      <c r="M2779" s="211">
        <v>0</v>
      </c>
      <c r="N2779" s="211">
        <v>0</v>
      </c>
      <c r="O2779" s="211">
        <f>IFERROR(
  IF(LOOKUP(2,1/($R$16:$R2779&lt;&gt;""),$R$16:$R2779)="12.2026",
    VLOOKUP(LOOKUP(2,1/($B$16:$B2779&lt;&gt;""),$B$16:$B2779), [1]Лист1!$C$12:$D$1205, 2, 0),
  IF(LOOKUP(2,1/($R$16:$R2779&lt;&gt;""),$R$16:$R2779)="12.2027",
    VLOOKUP(LOOKUP(2,1/($B$16:$B2779&lt;&gt;""),$B$16:$B2779), [1]Лист1!$C$1209:$D$2016, 2, 0),
  IF(LOOKUP(2,1/($R$16:$R2779&lt;&gt;""),$R$16:$R2779)="12.2028",
    VLOOKUP(LOOKUP(2,1/($B$16:$B2779&lt;&gt;""),$B$16:$B2779), [1]Лист1!$C$2020:$D$2907, 2, 0),
  ""))), "")</f>
        <v>3487500</v>
      </c>
      <c r="P2779" s="211">
        <f t="shared" si="836"/>
        <v>2550.6472610253786</v>
      </c>
      <c r="Q2779" s="211">
        <v>9673</v>
      </c>
      <c r="R2779" s="218" t="s">
        <v>563</v>
      </c>
      <c r="S2779" s="38"/>
      <c r="T2779" s="20"/>
      <c r="U2779" s="20"/>
    </row>
    <row r="2780" spans="1:21" s="21" customFormat="1" ht="30" customHeight="1" x14ac:dyDescent="0.25">
      <c r="A2780" s="212">
        <f>IF(B2780&lt;&gt;"",MAX(A$1:A2779)+1,"")</f>
        <v>2503</v>
      </c>
      <c r="B2780" s="223" t="s">
        <v>1781</v>
      </c>
      <c r="C2780" s="210">
        <v>1952</v>
      </c>
      <c r="D2780" s="212" t="s">
        <v>1824</v>
      </c>
      <c r="E2780" s="210" t="s">
        <v>16</v>
      </c>
      <c r="F2780" s="210">
        <v>3</v>
      </c>
      <c r="G2780" s="210">
        <v>3</v>
      </c>
      <c r="H2780" s="211">
        <v>1786.8</v>
      </c>
      <c r="I2780" s="211">
        <v>9.6</v>
      </c>
      <c r="J2780" s="211">
        <v>1774.18</v>
      </c>
      <c r="K2780" s="211">
        <f t="shared" si="835"/>
        <v>36398.89</v>
      </c>
      <c r="L2780" s="211">
        <v>0</v>
      </c>
      <c r="M2780" s="211">
        <v>0</v>
      </c>
      <c r="N2780" s="211">
        <v>0</v>
      </c>
      <c r="O2780" s="211">
        <f>IFERROR(
  IF(LOOKUP(2,1/($R$16:$R2780&lt;&gt;""),$R$16:$R2780)="12.2026",
    VLOOKUP(LOOKUP(2,1/($B$16:$B2780&lt;&gt;""),$B$16:$B2780), [1]Лист1!$C$12:$D$1205, 2, 0),
  IF(LOOKUP(2,1/($R$16:$R2780&lt;&gt;""),$R$16:$R2780)="12.2027",
    VLOOKUP(LOOKUP(2,1/($B$16:$B2780&lt;&gt;""),$B$16:$B2780), [1]Лист1!$C$1209:$D$2016, 2, 0),
  IF(LOOKUP(2,1/($R$16:$R2780&lt;&gt;""),$R$16:$R2780)="12.2028",
    VLOOKUP(LOOKUP(2,1/($B$16:$B2780&lt;&gt;""),$B$16:$B2780), [1]Лист1!$C$2020:$D$2907, 2, 0),
  ""))), "")</f>
        <v>36398.89</v>
      </c>
      <c r="P2780" s="211">
        <f t="shared" si="836"/>
        <v>20.370992836355494</v>
      </c>
      <c r="Q2780" s="211">
        <v>9673</v>
      </c>
      <c r="R2780" s="218" t="s">
        <v>565</v>
      </c>
      <c r="S2780" s="38"/>
      <c r="T2780" s="20"/>
      <c r="U2780" s="20"/>
    </row>
    <row r="2781" spans="1:21" s="21" customFormat="1" ht="30" customHeight="1" x14ac:dyDescent="0.25">
      <c r="A2781" s="212">
        <f>IF(B2781&lt;&gt;"",MAX(A$1:A2780)+1,"")</f>
        <v>2504</v>
      </c>
      <c r="B2781" s="223" t="s">
        <v>1782</v>
      </c>
      <c r="C2781" s="210">
        <v>1956</v>
      </c>
      <c r="D2781" s="212" t="s">
        <v>1824</v>
      </c>
      <c r="E2781" s="210" t="s">
        <v>16</v>
      </c>
      <c r="F2781" s="210">
        <v>3</v>
      </c>
      <c r="G2781" s="210">
        <v>3</v>
      </c>
      <c r="H2781" s="211">
        <v>1810.5</v>
      </c>
      <c r="I2781" s="211">
        <v>393.8</v>
      </c>
      <c r="J2781" s="211">
        <v>1384.9</v>
      </c>
      <c r="K2781" s="211">
        <f t="shared" si="835"/>
        <v>35643.47</v>
      </c>
      <c r="L2781" s="211">
        <v>0</v>
      </c>
      <c r="M2781" s="211">
        <v>0</v>
      </c>
      <c r="N2781" s="211">
        <v>0</v>
      </c>
      <c r="O2781" s="211">
        <f>IFERROR(
  IF(LOOKUP(2,1/($R$16:$R2781&lt;&gt;""),$R$16:$R2781)="12.2026",
    VLOOKUP(LOOKUP(2,1/($B$16:$B2781&lt;&gt;""),$B$16:$B2781), [1]Лист1!$C$12:$D$1205, 2, 0),
  IF(LOOKUP(2,1/($R$16:$R2781&lt;&gt;""),$R$16:$R2781)="12.2027",
    VLOOKUP(LOOKUP(2,1/($B$16:$B2781&lt;&gt;""),$B$16:$B2781), [1]Лист1!$C$1209:$D$2016, 2, 0),
  IF(LOOKUP(2,1/($R$16:$R2781&lt;&gt;""),$R$16:$R2781)="12.2028",
    VLOOKUP(LOOKUP(2,1/($B$16:$B2781&lt;&gt;""),$B$16:$B2781), [1]Лист1!$C$2020:$D$2907, 2, 0),
  ""))), "")</f>
        <v>35643.47</v>
      </c>
      <c r="P2781" s="211">
        <f t="shared" si="836"/>
        <v>19.687086440209889</v>
      </c>
      <c r="Q2781" s="211">
        <v>9673</v>
      </c>
      <c r="R2781" s="218" t="s">
        <v>565</v>
      </c>
      <c r="S2781" s="38"/>
      <c r="T2781" s="20"/>
      <c r="U2781" s="20"/>
    </row>
    <row r="2782" spans="1:21" s="21" customFormat="1" ht="30" customHeight="1" x14ac:dyDescent="0.25">
      <c r="A2782" s="212">
        <f>IF(B2782&lt;&gt;"",MAX(A$1:A2781)+1,"")</f>
        <v>2505</v>
      </c>
      <c r="B2782" s="223" t="s">
        <v>1777</v>
      </c>
      <c r="C2782" s="210">
        <v>1955</v>
      </c>
      <c r="D2782" s="212" t="s">
        <v>1824</v>
      </c>
      <c r="E2782" s="210" t="s">
        <v>16</v>
      </c>
      <c r="F2782" s="210">
        <v>3</v>
      </c>
      <c r="G2782" s="210">
        <v>3</v>
      </c>
      <c r="H2782" s="211">
        <v>2121.9</v>
      </c>
      <c r="I2782" s="211">
        <v>362.8</v>
      </c>
      <c r="J2782" s="211">
        <v>1773.2</v>
      </c>
      <c r="K2782" s="211">
        <f t="shared" ref="K2782:K2784" si="839">SUM(L2782:O2782)</f>
        <v>43637.75</v>
      </c>
      <c r="L2782" s="211">
        <v>0</v>
      </c>
      <c r="M2782" s="211">
        <v>0</v>
      </c>
      <c r="N2782" s="211">
        <v>0</v>
      </c>
      <c r="O2782" s="211">
        <f>IFERROR(
  IF(LOOKUP(2,1/($R$16:$R2782&lt;&gt;""),$R$16:$R2782)="12.2026",
    VLOOKUP(LOOKUP(2,1/($B$16:$B2782&lt;&gt;""),$B$16:$B2782), [1]Лист1!$C$12:$D$1205, 2, 0),
  IF(LOOKUP(2,1/($R$16:$R2782&lt;&gt;""),$R$16:$R2782)="12.2027",
    VLOOKUP(LOOKUP(2,1/($B$16:$B2782&lt;&gt;""),$B$16:$B2782), [1]Лист1!$C$1209:$D$2016, 2, 0),
  IF(LOOKUP(2,1/($R$16:$R2782&lt;&gt;""),$R$16:$R2782)="12.2028",
    VLOOKUP(LOOKUP(2,1/($B$16:$B2782&lt;&gt;""),$B$16:$B2782), [1]Лист1!$C$2020:$D$2907, 2, 0),
  ""))), "")</f>
        <v>43637.75</v>
      </c>
      <c r="P2782" s="211">
        <f t="shared" ref="P2782:P2784" si="840">K2782/H2782</f>
        <v>20.565413073189124</v>
      </c>
      <c r="Q2782" s="211">
        <v>9673</v>
      </c>
      <c r="R2782" s="218" t="s">
        <v>565</v>
      </c>
      <c r="S2782" s="38"/>
      <c r="T2782" s="20"/>
      <c r="U2782" s="20"/>
    </row>
    <row r="2783" spans="1:21" s="21" customFormat="1" ht="30" customHeight="1" x14ac:dyDescent="0.25">
      <c r="A2783" s="212">
        <f>IF(B2783&lt;&gt;"",MAX(A$1:A2782)+1,"")</f>
        <v>2506</v>
      </c>
      <c r="B2783" s="223" t="s">
        <v>1778</v>
      </c>
      <c r="C2783" s="210">
        <v>1958</v>
      </c>
      <c r="D2783" s="212" t="s">
        <v>1066</v>
      </c>
      <c r="E2783" s="210" t="s">
        <v>16</v>
      </c>
      <c r="F2783" s="210">
        <v>2</v>
      </c>
      <c r="G2783" s="210">
        <v>2</v>
      </c>
      <c r="H2783" s="211">
        <v>805.7</v>
      </c>
      <c r="I2783" s="211">
        <v>0</v>
      </c>
      <c r="J2783" s="211">
        <v>808.1</v>
      </c>
      <c r="K2783" s="211">
        <f t="shared" si="839"/>
        <v>44972</v>
      </c>
      <c r="L2783" s="211">
        <v>0</v>
      </c>
      <c r="M2783" s="211">
        <v>0</v>
      </c>
      <c r="N2783" s="211">
        <v>0</v>
      </c>
      <c r="O2783" s="211">
        <f>IFERROR(
  IF(LOOKUP(2,1/($R$16:$R2783&lt;&gt;""),$R$16:$R2783)="12.2026",
    VLOOKUP(LOOKUP(2,1/($B$16:$B2783&lt;&gt;""),$B$16:$B2783), [1]Лист1!$C$12:$D$1205, 2, 0),
  IF(LOOKUP(2,1/($R$16:$R2783&lt;&gt;""),$R$16:$R2783)="12.2027",
    VLOOKUP(LOOKUP(2,1/($B$16:$B2783&lt;&gt;""),$B$16:$B2783), [1]Лист1!$C$1209:$D$2016, 2, 0),
  IF(LOOKUP(2,1/($R$16:$R2783&lt;&gt;""),$R$16:$R2783)="12.2028",
    VLOOKUP(LOOKUP(2,1/($B$16:$B2783&lt;&gt;""),$B$16:$B2783), [1]Лист1!$C$2020:$D$2907, 2, 0),
  ""))), "")</f>
        <v>44972</v>
      </c>
      <c r="P2783" s="211">
        <f t="shared" si="840"/>
        <v>55.817301725207891</v>
      </c>
      <c r="Q2783" s="211">
        <v>9673</v>
      </c>
      <c r="R2783" s="218" t="s">
        <v>565</v>
      </c>
      <c r="S2783" s="38"/>
      <c r="T2783" s="20"/>
      <c r="U2783" s="20"/>
    </row>
    <row r="2784" spans="1:21" s="21" customFormat="1" ht="30" customHeight="1" x14ac:dyDescent="0.25">
      <c r="A2784" s="212">
        <f>IF(B2784&lt;&gt;"",MAX(A$1:A2783)+1,"")</f>
        <v>2507</v>
      </c>
      <c r="B2784" s="223" t="s">
        <v>1779</v>
      </c>
      <c r="C2784" s="210">
        <v>1957</v>
      </c>
      <c r="D2784" s="212" t="s">
        <v>1066</v>
      </c>
      <c r="E2784" s="210" t="s">
        <v>16</v>
      </c>
      <c r="F2784" s="210">
        <v>2</v>
      </c>
      <c r="G2784" s="210">
        <v>2</v>
      </c>
      <c r="H2784" s="211">
        <v>834.4</v>
      </c>
      <c r="I2784" s="211">
        <v>71.2</v>
      </c>
      <c r="J2784" s="211">
        <v>821.2</v>
      </c>
      <c r="K2784" s="211">
        <f t="shared" si="839"/>
        <v>45809.57</v>
      </c>
      <c r="L2784" s="211">
        <v>0</v>
      </c>
      <c r="M2784" s="211">
        <v>0</v>
      </c>
      <c r="N2784" s="211">
        <v>0</v>
      </c>
      <c r="O2784" s="211">
        <f>IFERROR(
  IF(LOOKUP(2,1/($R$16:$R2784&lt;&gt;""),$R$16:$R2784)="12.2026",
    VLOOKUP(LOOKUP(2,1/($B$16:$B2784&lt;&gt;""),$B$16:$B2784), [1]Лист1!$C$12:$D$1205, 2, 0),
  IF(LOOKUP(2,1/($R$16:$R2784&lt;&gt;""),$R$16:$R2784)="12.2027",
    VLOOKUP(LOOKUP(2,1/($B$16:$B2784&lt;&gt;""),$B$16:$B2784), [1]Лист1!$C$1209:$D$2016, 2, 0),
  IF(LOOKUP(2,1/($R$16:$R2784&lt;&gt;""),$R$16:$R2784)="12.2028",
    VLOOKUP(LOOKUP(2,1/($B$16:$B2784&lt;&gt;""),$B$16:$B2784), [1]Лист1!$C$2020:$D$2907, 2, 0),
  ""))), "")</f>
        <v>45809.57</v>
      </c>
      <c r="P2784" s="211">
        <f t="shared" si="840"/>
        <v>54.901210450623203</v>
      </c>
      <c r="Q2784" s="211">
        <v>9673</v>
      </c>
      <c r="R2784" s="218" t="s">
        <v>565</v>
      </c>
      <c r="S2784" s="38"/>
      <c r="T2784" s="20"/>
      <c r="U2784" s="20"/>
    </row>
    <row r="2785" spans="1:21" s="21" customFormat="1" ht="30" customHeight="1" x14ac:dyDescent="0.25">
      <c r="A2785" s="212">
        <f>IF(B2785&lt;&gt;"",MAX(A$1:A2784)+1,"")</f>
        <v>2508</v>
      </c>
      <c r="B2785" s="223" t="s">
        <v>2723</v>
      </c>
      <c r="C2785" s="210">
        <v>1992</v>
      </c>
      <c r="D2785" s="212" t="s">
        <v>1844</v>
      </c>
      <c r="E2785" s="210" t="s">
        <v>18</v>
      </c>
      <c r="F2785" s="210">
        <v>9</v>
      </c>
      <c r="G2785" s="210">
        <v>4</v>
      </c>
      <c r="H2785" s="211">
        <v>7868.9</v>
      </c>
      <c r="I2785" s="211">
        <v>0</v>
      </c>
      <c r="J2785" s="211">
        <v>4421</v>
      </c>
      <c r="K2785" s="211">
        <f t="shared" ref="K2785" si="841">SUM(L2785:O2785)</f>
        <v>3735000</v>
      </c>
      <c r="L2785" s="211">
        <v>0</v>
      </c>
      <c r="M2785" s="211">
        <v>0</v>
      </c>
      <c r="N2785" s="211">
        <v>0</v>
      </c>
      <c r="O2785" s="211">
        <f>IFERROR(
  IF(LOOKUP(2,1/($R$16:$R2785&lt;&gt;""),$R$16:$R2785)="12.2026",
    VLOOKUP(LOOKUP(2,1/($B$16:$B2785&lt;&gt;""),$B$16:$B2785), [1]Лист1!$C$12:$D$1205, 2, 0),
  IF(LOOKUP(2,1/($R$16:$R2785&lt;&gt;""),$R$16:$R2785)="12.2027",
    VLOOKUP(LOOKUP(2,1/($B$16:$B2785&lt;&gt;""),$B$16:$B2785), [1]Лист1!$C$1209:$D$2016, 2, 0),
  IF(LOOKUP(2,1/($R$16:$R2785&lt;&gt;""),$R$16:$R2785)="12.2028",
    VLOOKUP(LOOKUP(2,1/($B$16:$B2785&lt;&gt;""),$B$16:$B2785), [1]Лист1!$C$2020:$D$2907, 2, 0),
  ""))), "")</f>
        <v>3735000</v>
      </c>
      <c r="P2785" s="211">
        <f t="shared" ref="P2785" si="842">K2785/H2785</f>
        <v>474.65338230248193</v>
      </c>
      <c r="Q2785" s="211">
        <v>9673</v>
      </c>
      <c r="R2785" s="218" t="s">
        <v>565</v>
      </c>
      <c r="S2785" s="38"/>
      <c r="T2785" s="20"/>
      <c r="U2785" s="20"/>
    </row>
    <row r="2786" spans="1:21" s="21" customFormat="1" ht="30" customHeight="1" x14ac:dyDescent="0.25">
      <c r="A2786" s="212">
        <f>IF(B2786&lt;&gt;"",MAX(A$1:A2785)+1,"")</f>
        <v>2509</v>
      </c>
      <c r="B2786" s="223" t="s">
        <v>1791</v>
      </c>
      <c r="C2786" s="210">
        <v>1971</v>
      </c>
      <c r="D2786" s="212" t="s">
        <v>1844</v>
      </c>
      <c r="E2786" s="210" t="s">
        <v>16</v>
      </c>
      <c r="F2786" s="210">
        <v>2</v>
      </c>
      <c r="G2786" s="210">
        <v>2</v>
      </c>
      <c r="H2786" s="211">
        <v>879.4</v>
      </c>
      <c r="I2786" s="211">
        <v>0</v>
      </c>
      <c r="J2786" s="211">
        <v>879.4</v>
      </c>
      <c r="K2786" s="211">
        <f t="shared" si="835"/>
        <v>8652783</v>
      </c>
      <c r="L2786" s="211">
        <v>0</v>
      </c>
      <c r="M2786" s="211">
        <v>0</v>
      </c>
      <c r="N2786" s="211">
        <v>0</v>
      </c>
      <c r="O2786" s="211">
        <f>IFERROR(
  IF(LOOKUP(2,1/($R$16:$R2786&lt;&gt;""),$R$16:$R2786)="12.2026",
    VLOOKUP(LOOKUP(2,1/($B$16:$B2786&lt;&gt;""),$B$16:$B2786), [1]Лист1!$C$12:$D$1205, 2, 0),
  IF(LOOKUP(2,1/($R$16:$R2786&lt;&gt;""),$R$16:$R2786)="12.2027",
    VLOOKUP(LOOKUP(2,1/($B$16:$B2786&lt;&gt;""),$B$16:$B2786), [1]Лист1!$C$1209:$D$2016, 2, 0),
  IF(LOOKUP(2,1/($R$16:$R2786&lt;&gt;""),$R$16:$R2786)="12.2028",
    VLOOKUP(LOOKUP(2,1/($B$16:$B2786&lt;&gt;""),$B$16:$B2786), [1]Лист1!$C$2020:$D$2907, 2, 0),
  ""))), "")</f>
        <v>8652783</v>
      </c>
      <c r="P2786" s="211">
        <f t="shared" si="836"/>
        <v>9839.4166477143517</v>
      </c>
      <c r="Q2786" s="211">
        <v>9673</v>
      </c>
      <c r="R2786" s="218" t="s">
        <v>563</v>
      </c>
      <c r="S2786" s="38"/>
      <c r="T2786" s="20"/>
      <c r="U2786" s="20"/>
    </row>
    <row r="2787" spans="1:21" s="21" customFormat="1" ht="30" customHeight="1" x14ac:dyDescent="0.25">
      <c r="A2787" s="212">
        <f>IF(B2787&lt;&gt;"",MAX(A$1:A2786)+1,"")</f>
        <v>2510</v>
      </c>
      <c r="B2787" s="223" t="s">
        <v>1792</v>
      </c>
      <c r="C2787" s="210">
        <v>1972</v>
      </c>
      <c r="D2787" s="212" t="s">
        <v>1844</v>
      </c>
      <c r="E2787" s="210" t="s">
        <v>16</v>
      </c>
      <c r="F2787" s="210">
        <v>2</v>
      </c>
      <c r="G2787" s="210">
        <v>2</v>
      </c>
      <c r="H2787" s="211">
        <v>729.2</v>
      </c>
      <c r="I2787" s="211">
        <v>0</v>
      </c>
      <c r="J2787" s="211">
        <v>729.2</v>
      </c>
      <c r="K2787" s="211">
        <f t="shared" si="835"/>
        <v>7474744</v>
      </c>
      <c r="L2787" s="211">
        <v>0</v>
      </c>
      <c r="M2787" s="211">
        <v>0</v>
      </c>
      <c r="N2787" s="211">
        <v>0</v>
      </c>
      <c r="O2787" s="211">
        <f>IFERROR(
  IF(LOOKUP(2,1/($R$16:$R2787&lt;&gt;""),$R$16:$R2787)="12.2026",
    VLOOKUP(LOOKUP(2,1/($B$16:$B2787&lt;&gt;""),$B$16:$B2787), [1]Лист1!$C$12:$D$1205, 2, 0),
  IF(LOOKUP(2,1/($R$16:$R2787&lt;&gt;""),$R$16:$R2787)="12.2027",
    VLOOKUP(LOOKUP(2,1/($B$16:$B2787&lt;&gt;""),$B$16:$B2787), [1]Лист1!$C$1209:$D$2016, 2, 0),
  IF(LOOKUP(2,1/($R$16:$R2787&lt;&gt;""),$R$16:$R2787)="12.2028",
    VLOOKUP(LOOKUP(2,1/($B$16:$B2787&lt;&gt;""),$B$16:$B2787), [1]Лист1!$C$2020:$D$2907, 2, 0),
  ""))), "")</f>
        <v>7474744</v>
      </c>
      <c r="P2787" s="211">
        <f t="shared" si="836"/>
        <v>10250.608886450904</v>
      </c>
      <c r="Q2787" s="211">
        <v>9673</v>
      </c>
      <c r="R2787" s="218" t="s">
        <v>563</v>
      </c>
      <c r="S2787" s="38"/>
      <c r="T2787" s="20"/>
      <c r="U2787" s="20"/>
    </row>
    <row r="2788" spans="1:21" s="21" customFormat="1" ht="30" customHeight="1" x14ac:dyDescent="0.25">
      <c r="A2788" s="212">
        <f>IF(B2788&lt;&gt;"",MAX(A$1:A2787)+1,"")</f>
        <v>2511</v>
      </c>
      <c r="B2788" s="223" t="s">
        <v>1783</v>
      </c>
      <c r="C2788" s="210">
        <v>1954</v>
      </c>
      <c r="D2788" s="212" t="s">
        <v>1066</v>
      </c>
      <c r="E2788" s="210" t="s">
        <v>16</v>
      </c>
      <c r="F2788" s="210">
        <v>2</v>
      </c>
      <c r="G2788" s="210">
        <v>2</v>
      </c>
      <c r="H2788" s="211">
        <v>941.6</v>
      </c>
      <c r="I2788" s="211">
        <v>0</v>
      </c>
      <c r="J2788" s="211">
        <v>865.5</v>
      </c>
      <c r="K2788" s="211">
        <f t="shared" si="835"/>
        <v>44531.21</v>
      </c>
      <c r="L2788" s="211">
        <v>0</v>
      </c>
      <c r="M2788" s="211">
        <v>0</v>
      </c>
      <c r="N2788" s="211">
        <v>0</v>
      </c>
      <c r="O2788" s="211">
        <f>IFERROR(
  IF(LOOKUP(2,1/($R$16:$R2788&lt;&gt;""),$R$16:$R2788)="12.2026",
    VLOOKUP(LOOKUP(2,1/($B$16:$B2788&lt;&gt;""),$B$16:$B2788), [1]Лист1!$C$12:$D$1205, 2, 0),
  IF(LOOKUP(2,1/($R$16:$R2788&lt;&gt;""),$R$16:$R2788)="12.2027",
    VLOOKUP(LOOKUP(2,1/($B$16:$B2788&lt;&gt;""),$B$16:$B2788), [1]Лист1!$C$1209:$D$2016, 2, 0),
  IF(LOOKUP(2,1/($R$16:$R2788&lt;&gt;""),$R$16:$R2788)="12.2028",
    VLOOKUP(LOOKUP(2,1/($B$16:$B2788&lt;&gt;""),$B$16:$B2788), [1]Лист1!$C$2020:$D$2907, 2, 0),
  ""))), "")</f>
        <v>44531.21</v>
      </c>
      <c r="P2788" s="211">
        <f t="shared" si="836"/>
        <v>47.293128717077316</v>
      </c>
      <c r="Q2788" s="211">
        <v>9673</v>
      </c>
      <c r="R2788" s="218" t="s">
        <v>565</v>
      </c>
      <c r="S2788" s="38"/>
      <c r="T2788" s="20"/>
      <c r="U2788" s="20"/>
    </row>
    <row r="2789" spans="1:21" s="21" customFormat="1" ht="30" customHeight="1" x14ac:dyDescent="0.25">
      <c r="A2789" s="212">
        <f>IF(B2789&lt;&gt;"",MAX(A$1:A2788)+1,"")</f>
        <v>2512</v>
      </c>
      <c r="B2789" s="223" t="s">
        <v>1793</v>
      </c>
      <c r="C2789" s="210">
        <v>1972</v>
      </c>
      <c r="D2789" s="212" t="s">
        <v>1825</v>
      </c>
      <c r="E2789" s="210" t="s">
        <v>16</v>
      </c>
      <c r="F2789" s="210">
        <v>5</v>
      </c>
      <c r="G2789" s="210">
        <v>2</v>
      </c>
      <c r="H2789" s="211">
        <v>2385.5</v>
      </c>
      <c r="I2789" s="211">
        <v>0</v>
      </c>
      <c r="J2789" s="211">
        <v>3615.1</v>
      </c>
      <c r="K2789" s="211">
        <f t="shared" si="835"/>
        <v>8575000</v>
      </c>
      <c r="L2789" s="211">
        <v>0</v>
      </c>
      <c r="M2789" s="211">
        <v>0</v>
      </c>
      <c r="N2789" s="211">
        <v>0</v>
      </c>
      <c r="O2789" s="211">
        <f>IFERROR(
  IF(LOOKUP(2,1/($R$16:$R2789&lt;&gt;""),$R$16:$R2789)="12.2026",
    VLOOKUP(LOOKUP(2,1/($B$16:$B2789&lt;&gt;""),$B$16:$B2789), [1]Лист1!$C$12:$D$1205, 2, 0),
  IF(LOOKUP(2,1/($R$16:$R2789&lt;&gt;""),$R$16:$R2789)="12.2027",
    VLOOKUP(LOOKUP(2,1/($B$16:$B2789&lt;&gt;""),$B$16:$B2789), [1]Лист1!$C$1209:$D$2016, 2, 0),
  IF(LOOKUP(2,1/($R$16:$R2789&lt;&gt;""),$R$16:$R2789)="12.2028",
    VLOOKUP(LOOKUP(2,1/($B$16:$B2789&lt;&gt;""),$B$16:$B2789), [1]Лист1!$C$2020:$D$2907, 2, 0),
  ""))), "")</f>
        <v>8575000</v>
      </c>
      <c r="P2789" s="211">
        <f t="shared" si="836"/>
        <v>3594.6342485852024</v>
      </c>
      <c r="Q2789" s="211">
        <v>9673</v>
      </c>
      <c r="R2789" s="218" t="s">
        <v>563</v>
      </c>
      <c r="S2789" s="38"/>
      <c r="T2789" s="20"/>
      <c r="U2789" s="20"/>
    </row>
    <row r="2790" spans="1:21" ht="30" customHeight="1" x14ac:dyDescent="0.25">
      <c r="A2790" s="212">
        <f>IF(B2790&lt;&gt;"",MAX(A$1:A2789)+1,"")</f>
        <v>2513</v>
      </c>
      <c r="B2790" s="223" t="s">
        <v>2468</v>
      </c>
      <c r="C2790" s="210">
        <v>1964</v>
      </c>
      <c r="D2790" s="210" t="s">
        <v>1844</v>
      </c>
      <c r="E2790" s="210" t="s">
        <v>16</v>
      </c>
      <c r="F2790" s="238">
        <v>4</v>
      </c>
      <c r="G2790" s="238">
        <v>3</v>
      </c>
      <c r="H2790" s="10">
        <v>2592.6999999999998</v>
      </c>
      <c r="I2790" s="10">
        <v>498.9</v>
      </c>
      <c r="J2790" s="237">
        <v>1461.2</v>
      </c>
      <c r="K2790" s="211">
        <f t="shared" si="835"/>
        <v>25553572.670000002</v>
      </c>
      <c r="L2790" s="211">
        <v>0</v>
      </c>
      <c r="M2790" s="211">
        <v>0</v>
      </c>
      <c r="N2790" s="211">
        <v>0</v>
      </c>
      <c r="O2790" s="211">
        <f>IFERROR(
  IF(LOOKUP(2,1/($R$16:$R2790&lt;&gt;""),$R$16:$R2790)="12.2026",
    VLOOKUP(LOOKUP(2,1/($B$16:$B2790&lt;&gt;""),$B$16:$B2790), [1]Лист1!$C$12:$D$1205, 2, 0),
  IF(LOOKUP(2,1/($R$16:$R2790&lt;&gt;""),$R$16:$R2790)="12.2027",
    VLOOKUP(LOOKUP(2,1/($B$16:$B2790&lt;&gt;""),$B$16:$B2790), [1]Лист1!$C$1209:$D$2016, 2, 0),
  IF(LOOKUP(2,1/($R$16:$R2790&lt;&gt;""),$R$16:$R2790)="12.2028",
    VLOOKUP(LOOKUP(2,1/($B$16:$B2790&lt;&gt;""),$B$16:$B2790), [1]Лист1!$C$2020:$D$2907, 2, 0),
  ""))), "")</f>
        <v>25553572.670000002</v>
      </c>
      <c r="P2790" s="211">
        <f t="shared" si="836"/>
        <v>9855.9697111119694</v>
      </c>
      <c r="Q2790" s="237">
        <v>9673</v>
      </c>
      <c r="R2790" s="218" t="s">
        <v>565</v>
      </c>
      <c r="S2790" s="48"/>
    </row>
    <row r="2791" spans="1:21" s="33" customFormat="1" ht="30" customHeight="1" x14ac:dyDescent="0.25">
      <c r="A2791" s="212">
        <f>IF(B2791&lt;&gt;"",MAX(A$1:A2790)+1,"")</f>
        <v>2514</v>
      </c>
      <c r="B2791" s="223" t="s">
        <v>2309</v>
      </c>
      <c r="C2791" s="210">
        <v>1997</v>
      </c>
      <c r="D2791" s="212" t="s">
        <v>1844</v>
      </c>
      <c r="E2791" s="210" t="s">
        <v>75</v>
      </c>
      <c r="F2791" s="210">
        <v>10</v>
      </c>
      <c r="G2791" s="210">
        <v>3</v>
      </c>
      <c r="H2791" s="211">
        <v>7970.7</v>
      </c>
      <c r="I2791" s="211">
        <v>0</v>
      </c>
      <c r="J2791" s="211">
        <v>6445.7</v>
      </c>
      <c r="K2791" s="211">
        <f t="shared" si="835"/>
        <v>10805000</v>
      </c>
      <c r="L2791" s="211">
        <v>0</v>
      </c>
      <c r="M2791" s="211">
        <v>0</v>
      </c>
      <c r="N2791" s="211">
        <v>0</v>
      </c>
      <c r="O2791" s="211">
        <f>IFERROR(
  IF(LOOKUP(2,1/($R$16:$R2791&lt;&gt;""),$R$16:$R2791)="12.2026",
    VLOOKUP(LOOKUP(2,1/($B$16:$B2791&lt;&gt;""),$B$16:$B2791), [1]Лист1!$C$12:$D$1205, 2, 0),
  IF(LOOKUP(2,1/($R$16:$R2791&lt;&gt;""),$R$16:$R2791)="12.2027",
    VLOOKUP(LOOKUP(2,1/($B$16:$B2791&lt;&gt;""),$B$16:$B2791), [1]Лист1!$C$1209:$D$2016, 2, 0),
  IF(LOOKUP(2,1/($R$16:$R2791&lt;&gt;""),$R$16:$R2791)="12.2028",
    VLOOKUP(LOOKUP(2,1/($B$16:$B2791&lt;&gt;""),$B$16:$B2791), [1]Лист1!$C$2020:$D$2907, 2, 0),
  ""))), "")</f>
        <v>10805000</v>
      </c>
      <c r="P2791" s="211">
        <f t="shared" si="836"/>
        <v>1355.5898478176321</v>
      </c>
      <c r="Q2791" s="211">
        <v>9673</v>
      </c>
      <c r="R2791" s="30" t="s">
        <v>565</v>
      </c>
      <c r="S2791" s="32"/>
      <c r="T2791" s="32"/>
      <c r="U2791" s="32"/>
    </row>
    <row r="2792" spans="1:21" s="147" customFormat="1" ht="30" customHeight="1" x14ac:dyDescent="0.25">
      <c r="A2792" s="309">
        <f>IF(B2792&lt;&gt;"",MAX(A$1:A2791)+1,"")</f>
        <v>2515</v>
      </c>
      <c r="B2792" s="317" t="s">
        <v>423</v>
      </c>
      <c r="C2792" s="307">
        <v>1963</v>
      </c>
      <c r="D2792" s="309" t="s">
        <v>1067</v>
      </c>
      <c r="E2792" s="307" t="s">
        <v>16</v>
      </c>
      <c r="F2792" s="307">
        <v>2</v>
      </c>
      <c r="G2792" s="307">
        <v>2</v>
      </c>
      <c r="H2792" s="311">
        <v>783.7</v>
      </c>
      <c r="I2792" s="311">
        <v>34.299999999999997</v>
      </c>
      <c r="J2792" s="311">
        <v>408.8</v>
      </c>
      <c r="K2792" s="191">
        <f t="shared" ref="K2792:K2796" si="843">SUM(L2792:O2792)</f>
        <v>7358147.5999999996</v>
      </c>
      <c r="L2792" s="191">
        <v>0</v>
      </c>
      <c r="M2792" s="191">
        <v>0</v>
      </c>
      <c r="N2792" s="191">
        <v>0</v>
      </c>
      <c r="O2792" s="211">
        <f>IFERROR(
  IF(LOOKUP(2,1/($R$16:$R2792&lt;&gt;""),$R$16:$R2792)="12.2026",
    VLOOKUP(LOOKUP(2,1/($B$16:$B2792&lt;&gt;""),$B$16:$B2792), [1]Лист1!$C$12:$D$1205, 2, 0),
  IF(LOOKUP(2,1/($R$16:$R2792&lt;&gt;""),$R$16:$R2792)="12.2027",
    VLOOKUP(LOOKUP(2,1/($B$16:$B2792&lt;&gt;""),$B$16:$B2792), [1]Лист1!$C$1209:$D$2016, 2, 0),
  IF(LOOKUP(2,1/($R$16:$R2792&lt;&gt;""),$R$16:$R2792)="12.2028",
    VLOOKUP(LOOKUP(2,1/($B$16:$B2792&lt;&gt;""),$B$16:$B2792), [1]Лист1!$C$2020:$D$2907, 2, 0),
  ""))), "")</f>
        <v>7358147.5999999996</v>
      </c>
      <c r="P2792" s="211">
        <f t="shared" ref="P2792:P2795" si="844">K2792/H2792</f>
        <v>9388.9850708179147</v>
      </c>
      <c r="Q2792" s="191">
        <v>9673</v>
      </c>
      <c r="R2792" s="101" t="s">
        <v>565</v>
      </c>
      <c r="S2792" s="145"/>
      <c r="T2792" s="146"/>
      <c r="U2792" s="146"/>
    </row>
    <row r="2793" spans="1:21" s="21" customFormat="1" ht="30" customHeight="1" x14ac:dyDescent="0.25">
      <c r="A2793" s="310"/>
      <c r="B2793" s="318"/>
      <c r="C2793" s="308"/>
      <c r="D2793" s="310"/>
      <c r="E2793" s="308"/>
      <c r="F2793" s="308"/>
      <c r="G2793" s="308"/>
      <c r="H2793" s="312"/>
      <c r="I2793" s="312"/>
      <c r="J2793" s="312"/>
      <c r="K2793" s="211">
        <f t="shared" si="843"/>
        <v>3046868.8000000003</v>
      </c>
      <c r="L2793" s="211">
        <v>0</v>
      </c>
      <c r="M2793" s="211">
        <v>0</v>
      </c>
      <c r="N2793" s="211">
        <v>0</v>
      </c>
      <c r="O2793" s="211">
        <f>IFERROR(
  IF(LOOKUP(2,1/($R$16:$R2793&lt;&gt;""),$R$16:$R2793)="12.2026",
    VLOOKUP(LOOKUP(2,1/($B$16:$B2793&lt;&gt;""),$B$16:$B2793), [1]Лист1!$C$12:$D$1205, 2, 0),
  IF(LOOKUP(2,1/($R$16:$R2793&lt;&gt;""),$R$16:$R2793)="12.2027",
    VLOOKUP(LOOKUP(2,1/($B$16:$B2793&lt;&gt;""),$B$16:$B2793), [1]Лист1!$C$1209:$D$2016, 2, 0),
  IF(LOOKUP(2,1/($R$16:$R2793&lt;&gt;""),$R$16:$R2793)="12.2028",
    VLOOKUP(LOOKUP(2,1/($B$16:$B2793&lt;&gt;""),$B$16:$B2793), [1]Лист1!$C$2020:$D$2907, 2, 0),
  ""))), "")</f>
        <v>3046868.8000000003</v>
      </c>
      <c r="P2793" s="211">
        <f>K2793/H2792</f>
        <v>3887.7999234400918</v>
      </c>
      <c r="Q2793" s="211">
        <v>9673</v>
      </c>
      <c r="R2793" s="218" t="s">
        <v>564</v>
      </c>
      <c r="S2793" s="38"/>
      <c r="T2793" s="20"/>
      <c r="U2793" s="20"/>
    </row>
    <row r="2794" spans="1:21" s="21" customFormat="1" ht="30" customHeight="1" x14ac:dyDescent="0.25">
      <c r="A2794" s="212">
        <f>IF(B2794&lt;&gt;"",MAX(A$1:A2793)+1,"")</f>
        <v>2516</v>
      </c>
      <c r="B2794" s="223" t="s">
        <v>1786</v>
      </c>
      <c r="C2794" s="210">
        <v>1961</v>
      </c>
      <c r="D2794" s="212" t="s">
        <v>1844</v>
      </c>
      <c r="E2794" s="210" t="s">
        <v>16</v>
      </c>
      <c r="F2794" s="210">
        <v>2</v>
      </c>
      <c r="G2794" s="210">
        <v>1</v>
      </c>
      <c r="H2794" s="211">
        <v>276.10000000000002</v>
      </c>
      <c r="I2794" s="211">
        <v>0</v>
      </c>
      <c r="J2794" s="211">
        <v>276.10000000000002</v>
      </c>
      <c r="K2794" s="211">
        <f t="shared" si="843"/>
        <v>41423.879999999997</v>
      </c>
      <c r="L2794" s="211">
        <v>0</v>
      </c>
      <c r="M2794" s="211">
        <v>0</v>
      </c>
      <c r="N2794" s="211">
        <v>0</v>
      </c>
      <c r="O2794" s="211">
        <f>IFERROR(
  IF(LOOKUP(2,1/($R$16:$R2794&lt;&gt;""),$R$16:$R2794)="12.2026",
    VLOOKUP(LOOKUP(2,1/($B$16:$B2794&lt;&gt;""),$B$16:$B2794), [1]Лист1!$C$12:$D$1205, 2, 0),
  IF(LOOKUP(2,1/($R$16:$R2794&lt;&gt;""),$R$16:$R2794)="12.2027",
    VLOOKUP(LOOKUP(2,1/($B$16:$B2794&lt;&gt;""),$B$16:$B2794), [1]Лист1!$C$1209:$D$2016, 2, 0),
  IF(LOOKUP(2,1/($R$16:$R2794&lt;&gt;""),$R$16:$R2794)="12.2028",
    VLOOKUP(LOOKUP(2,1/($B$16:$B2794&lt;&gt;""),$B$16:$B2794), [1]Лист1!$C$2020:$D$2907, 2, 0),
  ""))), "")</f>
        <v>41423.879999999997</v>
      </c>
      <c r="P2794" s="211">
        <f t="shared" si="844"/>
        <v>150.03216226005068</v>
      </c>
      <c r="Q2794" s="211">
        <v>9673</v>
      </c>
      <c r="R2794" s="218" t="s">
        <v>564</v>
      </c>
      <c r="S2794" s="38"/>
      <c r="T2794" s="20"/>
      <c r="U2794" s="20"/>
    </row>
    <row r="2795" spans="1:21" s="21" customFormat="1" ht="30" customHeight="1" x14ac:dyDescent="0.25">
      <c r="A2795" s="309">
        <f>IF(B2795&lt;&gt;"",MAX(A$1:A2794)+1,"")</f>
        <v>2517</v>
      </c>
      <c r="B2795" s="317" t="s">
        <v>2469</v>
      </c>
      <c r="C2795" s="307">
        <v>1966</v>
      </c>
      <c r="D2795" s="307" t="s">
        <v>1844</v>
      </c>
      <c r="E2795" s="307" t="s">
        <v>16</v>
      </c>
      <c r="F2795" s="331">
        <v>4</v>
      </c>
      <c r="G2795" s="331">
        <v>4</v>
      </c>
      <c r="H2795" s="333">
        <v>2514.5</v>
      </c>
      <c r="I2795" s="337">
        <v>0</v>
      </c>
      <c r="J2795" s="348">
        <v>2514.5</v>
      </c>
      <c r="K2795" s="211">
        <f t="shared" si="843"/>
        <v>9906505.7300000004</v>
      </c>
      <c r="L2795" s="211">
        <v>0</v>
      </c>
      <c r="M2795" s="211">
        <v>0</v>
      </c>
      <c r="N2795" s="211">
        <v>0</v>
      </c>
      <c r="O2795" s="211">
        <f>IFERROR(
  IF(LOOKUP(2,1/($R$16:$R2795&lt;&gt;""),$R$16:$R2795)="12.2026",
    VLOOKUP(LOOKUP(2,1/($B$16:$B2795&lt;&gt;""),$B$16:$B2795), [1]Лист1!$C$12:$D$1205, 2, 0),
  IF(LOOKUP(2,1/($R$16:$R2795&lt;&gt;""),$R$16:$R2795)="12.2027",
    VLOOKUP(LOOKUP(2,1/($B$16:$B2795&lt;&gt;""),$B$16:$B2795), [1]Лист1!$C$1209:$D$2016, 2, 0),
  IF(LOOKUP(2,1/($R$16:$R2795&lt;&gt;""),$R$16:$R2795)="12.2028",
    VLOOKUP(LOOKUP(2,1/($B$16:$B2795&lt;&gt;""),$B$16:$B2795), [1]Лист1!$C$2020:$D$2907, 2, 0),
  ""))), "")</f>
        <v>9906505.7300000004</v>
      </c>
      <c r="P2795" s="211">
        <f t="shared" si="844"/>
        <v>3939.7517319546632</v>
      </c>
      <c r="Q2795" s="237">
        <v>9673</v>
      </c>
      <c r="R2795" s="218" t="s">
        <v>565</v>
      </c>
      <c r="S2795" s="38"/>
      <c r="T2795" s="20"/>
      <c r="U2795" s="20"/>
    </row>
    <row r="2796" spans="1:21" s="21" customFormat="1" ht="30" customHeight="1" x14ac:dyDescent="0.25">
      <c r="A2796" s="310"/>
      <c r="B2796" s="318"/>
      <c r="C2796" s="308"/>
      <c r="D2796" s="308"/>
      <c r="E2796" s="308"/>
      <c r="F2796" s="332"/>
      <c r="G2796" s="332"/>
      <c r="H2796" s="334"/>
      <c r="I2796" s="339"/>
      <c r="J2796" s="349"/>
      <c r="K2796" s="211">
        <f t="shared" si="843"/>
        <v>8267204</v>
      </c>
      <c r="L2796" s="211">
        <v>0</v>
      </c>
      <c r="M2796" s="211">
        <v>0</v>
      </c>
      <c r="N2796" s="211">
        <v>0</v>
      </c>
      <c r="O2796" s="211">
        <f>IFERROR(
  IF(LOOKUP(2,1/($R$16:$R2796&lt;&gt;""),$R$16:$R2796)="12.2026",
    VLOOKUP(LOOKUP(2,1/($B$16:$B2796&lt;&gt;""),$B$16:$B2796), [1]Лист1!$C$12:$D$1205, 2, 0),
  IF(LOOKUP(2,1/($R$16:$R2796&lt;&gt;""),$R$16:$R2796)="12.2027",
    VLOOKUP(LOOKUP(2,1/($B$16:$B2796&lt;&gt;""),$B$16:$B2796), [1]Лист1!$C$1209:$D$2016, 2, 0),
  IF(LOOKUP(2,1/($R$16:$R2796&lt;&gt;""),$R$16:$R2796)="12.2028",
    VLOOKUP(LOOKUP(2,1/($B$16:$B2796&lt;&gt;""),$B$16:$B2796), [1]Лист1!$C$2020:$D$2907, 2, 0),
  ""))), "")</f>
        <v>8267204</v>
      </c>
      <c r="P2796" s="211">
        <f>K2796/H2795</f>
        <v>3287.8122887253926</v>
      </c>
      <c r="Q2796" s="237">
        <v>9673</v>
      </c>
      <c r="R2796" s="218" t="s">
        <v>563</v>
      </c>
      <c r="S2796" s="38"/>
      <c r="T2796" s="20"/>
      <c r="U2796" s="20"/>
    </row>
    <row r="2797" spans="1:21" s="21" customFormat="1" ht="30" customHeight="1" x14ac:dyDescent="0.25">
      <c r="A2797" s="212">
        <f>IF(B2797&lt;&gt;"",MAX(A$1:A2796)+1,"")</f>
        <v>2518</v>
      </c>
      <c r="B2797" s="223" t="s">
        <v>1794</v>
      </c>
      <c r="C2797" s="210">
        <v>1971</v>
      </c>
      <c r="D2797" s="212" t="s">
        <v>1844</v>
      </c>
      <c r="E2797" s="210" t="s">
        <v>16</v>
      </c>
      <c r="F2797" s="210">
        <v>4</v>
      </c>
      <c r="G2797" s="210">
        <v>2</v>
      </c>
      <c r="H2797" s="211">
        <v>1486.5</v>
      </c>
      <c r="I2797" s="211">
        <v>0</v>
      </c>
      <c r="J2797" s="211">
        <v>696.1</v>
      </c>
      <c r="K2797" s="211">
        <f t="shared" ref="K2797:K2802" si="845">SUM(L2797:O2797)</f>
        <v>11771067.5</v>
      </c>
      <c r="L2797" s="211">
        <v>0</v>
      </c>
      <c r="M2797" s="211">
        <v>0</v>
      </c>
      <c r="N2797" s="211">
        <v>0</v>
      </c>
      <c r="O2797" s="211">
        <f>IFERROR(
  IF(LOOKUP(2,1/($R$16:$R2797&lt;&gt;""),$R$16:$R2797)="12.2026",
    VLOOKUP(LOOKUP(2,1/($B$16:$B2797&lt;&gt;""),$B$16:$B2797), [1]Лист1!$C$12:$D$1205, 2, 0),
  IF(LOOKUP(2,1/($R$16:$R2797&lt;&gt;""),$R$16:$R2797)="12.2027",
    VLOOKUP(LOOKUP(2,1/($B$16:$B2797&lt;&gt;""),$B$16:$B2797), [1]Лист1!$C$1209:$D$2016, 2, 0),
  IF(LOOKUP(2,1/($R$16:$R2797&lt;&gt;""),$R$16:$R2797)="12.2028",
    VLOOKUP(LOOKUP(2,1/($B$16:$B2797&lt;&gt;""),$B$16:$B2797), [1]Лист1!$C$2020:$D$2907, 2, 0),
  ""))), "")</f>
        <v>11771067.5</v>
      </c>
      <c r="P2797" s="211">
        <f t="shared" ref="P2797:P2802" si="846">K2797/H2797</f>
        <v>7918.6461486713761</v>
      </c>
      <c r="Q2797" s="211">
        <v>9673</v>
      </c>
      <c r="R2797" s="218" t="s">
        <v>563</v>
      </c>
      <c r="S2797" s="38"/>
      <c r="T2797" s="20"/>
      <c r="U2797" s="20"/>
    </row>
    <row r="2798" spans="1:21" s="21" customFormat="1" ht="30" customHeight="1" x14ac:dyDescent="0.25">
      <c r="A2798" s="212">
        <f>IF(B2798&lt;&gt;"",MAX(A$1:A2797)+1,"")</f>
        <v>2519</v>
      </c>
      <c r="B2798" s="223" t="s">
        <v>1940</v>
      </c>
      <c r="C2798" s="210">
        <v>1985</v>
      </c>
      <c r="D2798" s="212" t="s">
        <v>1844</v>
      </c>
      <c r="E2798" s="210" t="s">
        <v>16</v>
      </c>
      <c r="F2798" s="210">
        <v>2</v>
      </c>
      <c r="G2798" s="210">
        <v>3</v>
      </c>
      <c r="H2798" s="211">
        <v>1398.2</v>
      </c>
      <c r="I2798" s="211">
        <v>0</v>
      </c>
      <c r="J2798" s="211">
        <v>836.5</v>
      </c>
      <c r="K2798" s="211">
        <f t="shared" si="845"/>
        <v>1950520</v>
      </c>
      <c r="L2798" s="211">
        <v>0</v>
      </c>
      <c r="M2798" s="211">
        <v>0</v>
      </c>
      <c r="N2798" s="211">
        <v>0</v>
      </c>
      <c r="O2798" s="211">
        <f>IFERROR(
  IF(LOOKUP(2,1/($R$16:$R2798&lt;&gt;""),$R$16:$R2798)="12.2026",
    VLOOKUP(LOOKUP(2,1/($B$16:$B2798&lt;&gt;""),$B$16:$B2798), [1]Лист1!$C$12:$D$1205, 2, 0),
  IF(LOOKUP(2,1/($R$16:$R2798&lt;&gt;""),$R$16:$R2798)="12.2027",
    VLOOKUP(LOOKUP(2,1/($B$16:$B2798&lt;&gt;""),$B$16:$B2798), [1]Лист1!$C$1209:$D$2016, 2, 0),
  IF(LOOKUP(2,1/($R$16:$R2798&lt;&gt;""),$R$16:$R2798)="12.2028",
    VLOOKUP(LOOKUP(2,1/($B$16:$B2798&lt;&gt;""),$B$16:$B2798), [1]Лист1!$C$2020:$D$2907, 2, 0),
  ""))), "")</f>
        <v>1950520</v>
      </c>
      <c r="P2798" s="211">
        <f t="shared" si="846"/>
        <v>1395.0221713631811</v>
      </c>
      <c r="Q2798" s="211">
        <v>9673</v>
      </c>
      <c r="R2798" s="218" t="s">
        <v>563</v>
      </c>
      <c r="S2798" s="38"/>
      <c r="T2798" s="20"/>
      <c r="U2798" s="20"/>
    </row>
    <row r="2799" spans="1:21" s="21" customFormat="1" ht="30" customHeight="1" x14ac:dyDescent="0.25">
      <c r="A2799" s="285">
        <f>IF(B2799&lt;&gt;"",MAX(A$1:A2798)+1,"")</f>
        <v>2520</v>
      </c>
      <c r="B2799" s="283" t="s">
        <v>1795</v>
      </c>
      <c r="C2799" s="287">
        <v>1972</v>
      </c>
      <c r="D2799" s="285" t="s">
        <v>1844</v>
      </c>
      <c r="E2799" s="287" t="s">
        <v>16</v>
      </c>
      <c r="F2799" s="287">
        <v>2</v>
      </c>
      <c r="G2799" s="287">
        <v>2</v>
      </c>
      <c r="H2799" s="282">
        <v>729.1</v>
      </c>
      <c r="I2799" s="282">
        <v>0</v>
      </c>
      <c r="J2799" s="282">
        <v>726.6</v>
      </c>
      <c r="K2799" s="282">
        <f t="shared" si="845"/>
        <v>8453795.5</v>
      </c>
      <c r="L2799" s="282">
        <v>0</v>
      </c>
      <c r="M2799" s="282">
        <v>0</v>
      </c>
      <c r="N2799" s="282">
        <v>0</v>
      </c>
      <c r="O2799" s="282">
        <f>IFERROR(
  IF(LOOKUP(2,1/($R$16:$R2799&lt;&gt;""),$R$16:$R2799)="12.2026",
    VLOOKUP(LOOKUP(2,1/($B$16:$B2799&lt;&gt;""),$B$16:$B2799), [1]Лист1!$C$12:$D$1205, 2, 0),
  IF(LOOKUP(2,1/($R$16:$R2799&lt;&gt;""),$R$16:$R2799)="12.2027",
    VLOOKUP(LOOKUP(2,1/($B$16:$B2799&lt;&gt;""),$B$16:$B2799), [1]Лист1!$C$1209:$D$2016, 2, 0),
  IF(LOOKUP(2,1/($R$16:$R2799&lt;&gt;""),$R$16:$R2799)="12.2028",
    VLOOKUP(LOOKUP(2,1/($B$16:$B2799&lt;&gt;""),$B$16:$B2799), [1]Лист1!$C$2020:$D$2907, 2, 0),
  ""))), "")</f>
        <v>8453795.5</v>
      </c>
      <c r="P2799" s="282">
        <f t="shared" si="846"/>
        <v>11594.836785077492</v>
      </c>
      <c r="Q2799" s="282">
        <v>9673</v>
      </c>
      <c r="R2799" s="294" t="s">
        <v>563</v>
      </c>
      <c r="S2799" s="38"/>
      <c r="T2799" s="20"/>
      <c r="U2799" s="20"/>
    </row>
    <row r="2800" spans="1:21" s="21" customFormat="1" ht="30" customHeight="1" x14ac:dyDescent="0.25">
      <c r="A2800" s="212">
        <f>IF(B2800&lt;&gt;"",MAX(A$1:A2799)+1,"")</f>
        <v>2521</v>
      </c>
      <c r="B2800" s="223" t="s">
        <v>1941</v>
      </c>
      <c r="C2800" s="210">
        <v>1955</v>
      </c>
      <c r="D2800" s="212" t="s">
        <v>1844</v>
      </c>
      <c r="E2800" s="210" t="s">
        <v>16</v>
      </c>
      <c r="F2800" s="210">
        <v>2</v>
      </c>
      <c r="G2800" s="210">
        <v>2</v>
      </c>
      <c r="H2800" s="211">
        <v>495.4</v>
      </c>
      <c r="I2800" s="211">
        <v>53</v>
      </c>
      <c r="J2800" s="211">
        <v>323.39999999999998</v>
      </c>
      <c r="K2800" s="211">
        <f t="shared" si="845"/>
        <v>1994409.5999999999</v>
      </c>
      <c r="L2800" s="211">
        <v>0</v>
      </c>
      <c r="M2800" s="211">
        <v>0</v>
      </c>
      <c r="N2800" s="211">
        <v>0</v>
      </c>
      <c r="O2800" s="211">
        <f>IFERROR(
  IF(LOOKUP(2,1/($R$16:$R2800&lt;&gt;""),$R$16:$R2800)="12.2026",
    VLOOKUP(LOOKUP(2,1/($B$16:$B2800&lt;&gt;""),$B$16:$B2800), [1]Лист1!$C$12:$D$1205, 2, 0),
  IF(LOOKUP(2,1/($R$16:$R2800&lt;&gt;""),$R$16:$R2800)="12.2027",
    VLOOKUP(LOOKUP(2,1/($B$16:$B2800&lt;&gt;""),$B$16:$B2800), [1]Лист1!$C$1209:$D$2016, 2, 0),
  IF(LOOKUP(2,1/($R$16:$R2800&lt;&gt;""),$R$16:$R2800)="12.2028",
    VLOOKUP(LOOKUP(2,1/($B$16:$B2800&lt;&gt;""),$B$16:$B2800), [1]Лист1!$C$2020:$D$2907, 2, 0),
  ""))), "")</f>
        <v>1994409.5999999999</v>
      </c>
      <c r="P2800" s="211">
        <f t="shared" si="846"/>
        <v>4025.8570851836898</v>
      </c>
      <c r="Q2800" s="211">
        <v>9673</v>
      </c>
      <c r="R2800" s="218" t="s">
        <v>563</v>
      </c>
      <c r="S2800" s="38"/>
      <c r="T2800" s="20"/>
      <c r="U2800" s="20"/>
    </row>
    <row r="2801" spans="1:21" s="21" customFormat="1" ht="30" customHeight="1" x14ac:dyDescent="0.25">
      <c r="A2801" s="212">
        <f>IF(B2801&lt;&gt;"",MAX(A$1:A2800)+1,"")</f>
        <v>2522</v>
      </c>
      <c r="B2801" s="223" t="s">
        <v>1796</v>
      </c>
      <c r="C2801" s="210">
        <v>1969</v>
      </c>
      <c r="D2801" s="212" t="s">
        <v>1844</v>
      </c>
      <c r="E2801" s="210" t="s">
        <v>16</v>
      </c>
      <c r="F2801" s="210">
        <v>4</v>
      </c>
      <c r="G2801" s="210">
        <v>5</v>
      </c>
      <c r="H2801" s="211">
        <v>2505.1999999999998</v>
      </c>
      <c r="I2801" s="211">
        <v>0</v>
      </c>
      <c r="J2801" s="211">
        <v>2475.6</v>
      </c>
      <c r="K2801" s="211">
        <f t="shared" si="845"/>
        <v>21513954</v>
      </c>
      <c r="L2801" s="211">
        <v>0</v>
      </c>
      <c r="M2801" s="211">
        <v>0</v>
      </c>
      <c r="N2801" s="211">
        <v>0</v>
      </c>
      <c r="O2801" s="211">
        <f>IFERROR(
  IF(LOOKUP(2,1/($R$16:$R2801&lt;&gt;""),$R$16:$R2801)="12.2026",
    VLOOKUP(LOOKUP(2,1/($B$16:$B2801&lt;&gt;""),$B$16:$B2801), [1]Лист1!$C$12:$D$1205, 2, 0),
  IF(LOOKUP(2,1/($R$16:$R2801&lt;&gt;""),$R$16:$R2801)="12.2027",
    VLOOKUP(LOOKUP(2,1/($B$16:$B2801&lt;&gt;""),$B$16:$B2801), [1]Лист1!$C$1209:$D$2016, 2, 0),
  IF(LOOKUP(2,1/($R$16:$R2801&lt;&gt;""),$R$16:$R2801)="12.2028",
    VLOOKUP(LOOKUP(2,1/($B$16:$B2801&lt;&gt;""),$B$16:$B2801), [1]Лист1!$C$2020:$D$2907, 2, 0),
  ""))), "")</f>
        <v>21513954</v>
      </c>
      <c r="P2801" s="211">
        <f t="shared" si="846"/>
        <v>8587.719144180106</v>
      </c>
      <c r="Q2801" s="211">
        <v>9673</v>
      </c>
      <c r="R2801" s="218" t="s">
        <v>563</v>
      </c>
      <c r="S2801" s="38"/>
      <c r="T2801" s="20"/>
      <c r="U2801" s="20"/>
    </row>
    <row r="2802" spans="1:21" s="21" customFormat="1" ht="30" customHeight="1" x14ac:dyDescent="0.25">
      <c r="A2802" s="212">
        <f>IF(B2802&lt;&gt;"",MAX(A$1:A2801)+1,"")</f>
        <v>2523</v>
      </c>
      <c r="B2802" s="223" t="s">
        <v>1797</v>
      </c>
      <c r="C2802" s="210">
        <v>1972</v>
      </c>
      <c r="D2802" s="212" t="s">
        <v>1844</v>
      </c>
      <c r="E2802" s="210" t="s">
        <v>16</v>
      </c>
      <c r="F2802" s="210">
        <v>4</v>
      </c>
      <c r="G2802" s="210">
        <v>5</v>
      </c>
      <c r="H2802" s="211">
        <v>3265.2</v>
      </c>
      <c r="I2802" s="211">
        <v>244.2</v>
      </c>
      <c r="J2802" s="211">
        <v>3061.9</v>
      </c>
      <c r="K2802" s="211">
        <f t="shared" si="845"/>
        <v>24854154</v>
      </c>
      <c r="L2802" s="211">
        <v>0</v>
      </c>
      <c r="M2802" s="211">
        <v>0</v>
      </c>
      <c r="N2802" s="211">
        <v>0</v>
      </c>
      <c r="O2802" s="211">
        <f>IFERROR(
  IF(LOOKUP(2,1/($R$16:$R2802&lt;&gt;""),$R$16:$R2802)="12.2026",
    VLOOKUP(LOOKUP(2,1/($B$16:$B2802&lt;&gt;""),$B$16:$B2802), [1]Лист1!$C$12:$D$1205, 2, 0),
  IF(LOOKUP(2,1/($R$16:$R2802&lt;&gt;""),$R$16:$R2802)="12.2027",
    VLOOKUP(LOOKUP(2,1/($B$16:$B2802&lt;&gt;""),$B$16:$B2802), [1]Лист1!$C$1209:$D$2016, 2, 0),
  IF(LOOKUP(2,1/($R$16:$R2802&lt;&gt;""),$R$16:$R2802)="12.2028",
    VLOOKUP(LOOKUP(2,1/($B$16:$B2802&lt;&gt;""),$B$16:$B2802), [1]Лист1!$C$2020:$D$2907, 2, 0),
  ""))), "")</f>
        <v>24854154</v>
      </c>
      <c r="P2802" s="211">
        <f t="shared" si="846"/>
        <v>7611.8320470415292</v>
      </c>
      <c r="Q2802" s="211">
        <v>9673</v>
      </c>
      <c r="R2802" s="218" t="s">
        <v>563</v>
      </c>
      <c r="S2802" s="38"/>
      <c r="T2802" s="20"/>
      <c r="U2802" s="20"/>
    </row>
    <row r="2803" spans="1:21" s="21" customFormat="1" ht="30" customHeight="1" x14ac:dyDescent="0.25">
      <c r="A2803" s="309">
        <f>IF(B2803&lt;&gt;"",MAX(A$1:A2802)+1,"")</f>
        <v>2524</v>
      </c>
      <c r="B2803" s="317" t="s">
        <v>520</v>
      </c>
      <c r="C2803" s="307">
        <v>1969</v>
      </c>
      <c r="D2803" s="309" t="s">
        <v>1067</v>
      </c>
      <c r="E2803" s="307" t="s">
        <v>16</v>
      </c>
      <c r="F2803" s="307">
        <v>4</v>
      </c>
      <c r="G2803" s="307">
        <v>5</v>
      </c>
      <c r="H2803" s="311">
        <v>3095.8</v>
      </c>
      <c r="I2803" s="311">
        <v>0</v>
      </c>
      <c r="J2803" s="311">
        <v>3095.8</v>
      </c>
      <c r="K2803" s="211">
        <f t="shared" ref="K2803:K2859" si="847">SUM(L2803:O2803)</f>
        <v>8241815</v>
      </c>
      <c r="L2803" s="211">
        <v>0</v>
      </c>
      <c r="M2803" s="211">
        <v>0</v>
      </c>
      <c r="N2803" s="211">
        <v>0</v>
      </c>
      <c r="O2803" s="211">
        <f>IFERROR(
  IF(LOOKUP(2,1/($R$16:$R2803&lt;&gt;""),$R$16:$R2803)="12.2026",
    VLOOKUP(LOOKUP(2,1/($B$16:$B2803&lt;&gt;""),$B$16:$B2803), [1]Лист1!$C$12:$D$1205, 2, 0),
  IF(LOOKUP(2,1/($R$16:$R2803&lt;&gt;""),$R$16:$R2803)="12.2027",
    VLOOKUP(LOOKUP(2,1/($B$16:$B2803&lt;&gt;""),$B$16:$B2803), [1]Лист1!$C$1209:$D$2016, 2, 0),
  IF(LOOKUP(2,1/($R$16:$R2803&lt;&gt;""),$R$16:$R2803)="12.2028",
    VLOOKUP(LOOKUP(2,1/($B$16:$B2803&lt;&gt;""),$B$16:$B2803), [1]Лист1!$C$2020:$D$2907, 2, 0),
  ""))), "")</f>
        <v>8241815</v>
      </c>
      <c r="P2803" s="211">
        <f t="shared" ref="P2803:P2862" si="848">K2803/H2803</f>
        <v>2662.2569287421666</v>
      </c>
      <c r="Q2803" s="211">
        <v>9673</v>
      </c>
      <c r="R2803" s="218" t="s">
        <v>565</v>
      </c>
      <c r="S2803" s="38"/>
      <c r="T2803" s="20"/>
      <c r="U2803" s="20"/>
    </row>
    <row r="2804" spans="1:21" s="21" customFormat="1" ht="30" customHeight="1" x14ac:dyDescent="0.25">
      <c r="A2804" s="310"/>
      <c r="B2804" s="318"/>
      <c r="C2804" s="308"/>
      <c r="D2804" s="310"/>
      <c r="E2804" s="308"/>
      <c r="F2804" s="308"/>
      <c r="G2804" s="308"/>
      <c r="H2804" s="312"/>
      <c r="I2804" s="312"/>
      <c r="J2804" s="312"/>
      <c r="K2804" s="211">
        <f t="shared" si="847"/>
        <v>7148068</v>
      </c>
      <c r="L2804" s="211">
        <v>0</v>
      </c>
      <c r="M2804" s="211">
        <v>0</v>
      </c>
      <c r="N2804" s="211">
        <v>0</v>
      </c>
      <c r="O2804" s="211">
        <f>IFERROR(
  IF(LOOKUP(2,1/($R$16:$R2804&lt;&gt;""),$R$16:$R2804)="12.2026",
    VLOOKUP(LOOKUP(2,1/($B$16:$B2804&lt;&gt;""),$B$16:$B2804), [1]Лист1!$C$12:$D$1205, 2, 0),
  IF(LOOKUP(2,1/($R$16:$R2804&lt;&gt;""),$R$16:$R2804)="12.2027",
    VLOOKUP(LOOKUP(2,1/($B$16:$B2804&lt;&gt;""),$B$16:$B2804), [1]Лист1!$C$1209:$D$2016, 2, 0),
  IF(LOOKUP(2,1/($R$16:$R2804&lt;&gt;""),$R$16:$R2804)="12.2028",
    VLOOKUP(LOOKUP(2,1/($B$16:$B2804&lt;&gt;""),$B$16:$B2804), [1]Лист1!$C$2020:$D$2907, 2, 0),
  ""))), "")</f>
        <v>7148068</v>
      </c>
      <c r="P2804" s="211">
        <f>K2804/H2803</f>
        <v>2308.9566509464435</v>
      </c>
      <c r="Q2804" s="237">
        <v>9673</v>
      </c>
      <c r="R2804" s="218" t="s">
        <v>563</v>
      </c>
      <c r="S2804" s="38"/>
      <c r="T2804" s="20"/>
      <c r="U2804" s="20"/>
    </row>
    <row r="2805" spans="1:21" s="21" customFormat="1" ht="30" customHeight="1" x14ac:dyDescent="0.25">
      <c r="A2805" s="212">
        <f>IF(B2805&lt;&gt;"",MAX(A$1:A2804)+1,"")</f>
        <v>2525</v>
      </c>
      <c r="B2805" s="223" t="s">
        <v>1798</v>
      </c>
      <c r="C2805" s="210">
        <v>1972</v>
      </c>
      <c r="D2805" s="212" t="s">
        <v>1844</v>
      </c>
      <c r="E2805" s="210" t="s">
        <v>16</v>
      </c>
      <c r="F2805" s="210">
        <v>4</v>
      </c>
      <c r="G2805" s="210">
        <v>5</v>
      </c>
      <c r="H2805" s="211">
        <v>3114</v>
      </c>
      <c r="I2805" s="211">
        <v>0</v>
      </c>
      <c r="J2805" s="211">
        <v>3114</v>
      </c>
      <c r="K2805" s="211">
        <f t="shared" si="847"/>
        <v>24189630</v>
      </c>
      <c r="L2805" s="211">
        <v>0</v>
      </c>
      <c r="M2805" s="211">
        <v>0</v>
      </c>
      <c r="N2805" s="211">
        <v>0</v>
      </c>
      <c r="O2805" s="211">
        <f>IFERROR(
  IF(LOOKUP(2,1/($R$16:$R2805&lt;&gt;""),$R$16:$R2805)="12.2026",
    VLOOKUP(LOOKUP(2,1/($B$16:$B2805&lt;&gt;""),$B$16:$B2805), [1]Лист1!$C$12:$D$1205, 2, 0),
  IF(LOOKUP(2,1/($R$16:$R2805&lt;&gt;""),$R$16:$R2805)="12.2027",
    VLOOKUP(LOOKUP(2,1/($B$16:$B2805&lt;&gt;""),$B$16:$B2805), [1]Лист1!$C$1209:$D$2016, 2, 0),
  IF(LOOKUP(2,1/($R$16:$R2805&lt;&gt;""),$R$16:$R2805)="12.2028",
    VLOOKUP(LOOKUP(2,1/($B$16:$B2805&lt;&gt;""),$B$16:$B2805), [1]Лист1!$C$2020:$D$2907, 2, 0),
  ""))), "")</f>
        <v>24189630</v>
      </c>
      <c r="P2805" s="211">
        <f t="shared" si="848"/>
        <v>7768.0250481695566</v>
      </c>
      <c r="Q2805" s="211">
        <v>9673</v>
      </c>
      <c r="R2805" s="218" t="s">
        <v>563</v>
      </c>
      <c r="S2805" s="38"/>
      <c r="T2805" s="20"/>
      <c r="U2805" s="20"/>
    </row>
    <row r="2806" spans="1:21" s="21" customFormat="1" ht="30" customHeight="1" x14ac:dyDescent="0.25">
      <c r="A2806" s="309">
        <f>IF(B2806&lt;&gt;"",MAX(A$1:A2805)+1,"")</f>
        <v>2526</v>
      </c>
      <c r="B2806" s="317" t="s">
        <v>530</v>
      </c>
      <c r="C2806" s="307">
        <v>1984</v>
      </c>
      <c r="D2806" s="309" t="s">
        <v>1844</v>
      </c>
      <c r="E2806" s="307" t="s">
        <v>16</v>
      </c>
      <c r="F2806" s="307">
        <v>6</v>
      </c>
      <c r="G2806" s="307">
        <v>5</v>
      </c>
      <c r="H2806" s="311">
        <v>3786.4</v>
      </c>
      <c r="I2806" s="311">
        <v>0</v>
      </c>
      <c r="J2806" s="311">
        <v>3786.4</v>
      </c>
      <c r="K2806" s="211">
        <f t="shared" si="847"/>
        <v>6373944</v>
      </c>
      <c r="L2806" s="211">
        <v>0</v>
      </c>
      <c r="M2806" s="211">
        <v>0</v>
      </c>
      <c r="N2806" s="211">
        <v>0</v>
      </c>
      <c r="O2806" s="211">
        <f>IFERROR(
  IF(LOOKUP(2,1/($R$16:$R2806&lt;&gt;""),$R$16:$R2806)="12.2026",
    VLOOKUP(LOOKUP(2,1/($B$16:$B2806&lt;&gt;""),$B$16:$B2806), [1]Лист1!$C$12:$D$1205, 2, 0),
  IF(LOOKUP(2,1/($R$16:$R2806&lt;&gt;""),$R$16:$R2806)="12.2027",
    VLOOKUP(LOOKUP(2,1/($B$16:$B2806&lt;&gt;""),$B$16:$B2806), [1]Лист1!$C$1209:$D$2016, 2, 0),
  IF(LOOKUP(2,1/($R$16:$R2806&lt;&gt;""),$R$16:$R2806)="12.2028",
    VLOOKUP(LOOKUP(2,1/($B$16:$B2806&lt;&gt;""),$B$16:$B2806), [1]Лист1!$C$2020:$D$2907, 2, 0),
  ""))), "")</f>
        <v>6373944</v>
      </c>
      <c r="P2806" s="211">
        <f t="shared" si="848"/>
        <v>1683.3784069300655</v>
      </c>
      <c r="Q2806" s="211">
        <v>9673</v>
      </c>
      <c r="R2806" s="218" t="s">
        <v>565</v>
      </c>
      <c r="S2806" s="38"/>
      <c r="T2806" s="20"/>
      <c r="U2806" s="20"/>
    </row>
    <row r="2807" spans="1:21" ht="30" customHeight="1" x14ac:dyDescent="0.25">
      <c r="A2807" s="310"/>
      <c r="B2807" s="318"/>
      <c r="C2807" s="308"/>
      <c r="D2807" s="310"/>
      <c r="E2807" s="308"/>
      <c r="F2807" s="308"/>
      <c r="G2807" s="308"/>
      <c r="H2807" s="312"/>
      <c r="I2807" s="312"/>
      <c r="J2807" s="312"/>
      <c r="K2807" s="211">
        <f t="shared" si="847"/>
        <v>20867328</v>
      </c>
      <c r="L2807" s="211">
        <v>0</v>
      </c>
      <c r="M2807" s="211">
        <v>0</v>
      </c>
      <c r="N2807" s="211">
        <v>0</v>
      </c>
      <c r="O2807" s="211">
        <f>IFERROR(
  IF(LOOKUP(2,1/($R$16:$R2807&lt;&gt;""),$R$16:$R2807)="12.2026",
    VLOOKUP(LOOKUP(2,1/($B$16:$B2807&lt;&gt;""),$B$16:$B2807), [1]Лист1!$C$12:$D$1205, 2, 0),
  IF(LOOKUP(2,1/($R$16:$R2807&lt;&gt;""),$R$16:$R2807)="12.2027",
    VLOOKUP(LOOKUP(2,1/($B$16:$B2807&lt;&gt;""),$B$16:$B2807), [1]Лист1!$C$1209:$D$2016, 2, 0),
  IF(LOOKUP(2,1/($R$16:$R2807&lt;&gt;""),$R$16:$R2807)="12.2028",
    VLOOKUP(LOOKUP(2,1/($B$16:$B2807&lt;&gt;""),$B$16:$B2807), [1]Лист1!$C$2020:$D$2907, 2, 0),
  ""))), "")</f>
        <v>20867328</v>
      </c>
      <c r="P2807" s="211">
        <f>K2807/H2806</f>
        <v>5511.1261356433552</v>
      </c>
      <c r="Q2807" s="211">
        <v>9673</v>
      </c>
      <c r="R2807" s="218" t="s">
        <v>563</v>
      </c>
      <c r="S2807" s="48"/>
    </row>
    <row r="2808" spans="1:21" s="33" customFormat="1" ht="30" customHeight="1" x14ac:dyDescent="0.25">
      <c r="A2808" s="212">
        <f>IF(B2808&lt;&gt;"",MAX(A$1:A2807)+1,"")</f>
        <v>2527</v>
      </c>
      <c r="B2808" s="223" t="s">
        <v>2310</v>
      </c>
      <c r="C2808" s="210">
        <v>1989</v>
      </c>
      <c r="D2808" s="212" t="s">
        <v>1844</v>
      </c>
      <c r="E2808" s="210" t="s">
        <v>18</v>
      </c>
      <c r="F2808" s="210">
        <v>9</v>
      </c>
      <c r="G2808" s="210">
        <v>2</v>
      </c>
      <c r="H2808" s="211">
        <v>3809.9</v>
      </c>
      <c r="I2808" s="211">
        <v>0</v>
      </c>
      <c r="J2808" s="211">
        <v>2908</v>
      </c>
      <c r="K2808" s="211">
        <f t="shared" si="847"/>
        <v>7270000</v>
      </c>
      <c r="L2808" s="211">
        <v>0</v>
      </c>
      <c r="M2808" s="211">
        <v>0</v>
      </c>
      <c r="N2808" s="211">
        <v>0</v>
      </c>
      <c r="O2808" s="211">
        <f>IFERROR(
  IF(LOOKUP(2,1/($R$16:$R2808&lt;&gt;""),$R$16:$R2808)="12.2026",
    VLOOKUP(LOOKUP(2,1/($B$16:$B2808&lt;&gt;""),$B$16:$B2808), [1]Лист1!$C$12:$D$1205, 2, 0),
  IF(LOOKUP(2,1/($R$16:$R2808&lt;&gt;""),$R$16:$R2808)="12.2027",
    VLOOKUP(LOOKUP(2,1/($B$16:$B2808&lt;&gt;""),$B$16:$B2808), [1]Лист1!$C$1209:$D$2016, 2, 0),
  IF(LOOKUP(2,1/($R$16:$R2808&lt;&gt;""),$R$16:$R2808)="12.2028",
    VLOOKUP(LOOKUP(2,1/($B$16:$B2808&lt;&gt;""),$B$16:$B2808), [1]Лист1!$C$2020:$D$2907, 2, 0),
  ""))), "")</f>
        <v>7270000</v>
      </c>
      <c r="P2808" s="211">
        <f t="shared" si="848"/>
        <v>1908.1865665765506</v>
      </c>
      <c r="Q2808" s="211">
        <v>9673</v>
      </c>
      <c r="R2808" s="30" t="s">
        <v>565</v>
      </c>
      <c r="S2808" s="32"/>
      <c r="T2808" s="32"/>
      <c r="U2808" s="32"/>
    </row>
    <row r="2809" spans="1:21" s="21" customFormat="1" ht="30" customHeight="1" x14ac:dyDescent="0.25">
      <c r="A2809" s="309">
        <f>IF(B2809&lt;&gt;"",MAX(A$1:A2808)+1,"")</f>
        <v>2528</v>
      </c>
      <c r="B2809" s="317" t="s">
        <v>436</v>
      </c>
      <c r="C2809" s="307">
        <v>1987</v>
      </c>
      <c r="D2809" s="309" t="s">
        <v>1067</v>
      </c>
      <c r="E2809" s="307" t="s">
        <v>16</v>
      </c>
      <c r="F2809" s="307">
        <v>3</v>
      </c>
      <c r="G2809" s="307">
        <v>2</v>
      </c>
      <c r="H2809" s="311">
        <v>844.7</v>
      </c>
      <c r="I2809" s="311">
        <v>0</v>
      </c>
      <c r="J2809" s="311">
        <v>844.7</v>
      </c>
      <c r="K2809" s="211">
        <f t="shared" si="847"/>
        <v>8015738.9100000001</v>
      </c>
      <c r="L2809" s="211">
        <v>0</v>
      </c>
      <c r="M2809" s="211">
        <v>0</v>
      </c>
      <c r="N2809" s="211">
        <v>0</v>
      </c>
      <c r="O2809" s="211">
        <f>IFERROR(
  IF(LOOKUP(2,1/($R$16:$R2809&lt;&gt;""),$R$16:$R2809)="12.2026",
    VLOOKUP(LOOKUP(2,1/($B$16:$B2809&lt;&gt;""),$B$16:$B2809), [1]Лист1!$C$12:$D$1205, 2, 0),
  IF(LOOKUP(2,1/($R$16:$R2809&lt;&gt;""),$R$16:$R2809)="12.2027",
    VLOOKUP(LOOKUP(2,1/($B$16:$B2809&lt;&gt;""),$B$16:$B2809), [1]Лист1!$C$1209:$D$2016, 2, 0),
  IF(LOOKUP(2,1/($R$16:$R2809&lt;&gt;""),$R$16:$R2809)="12.2028",
    VLOOKUP(LOOKUP(2,1/($B$16:$B2809&lt;&gt;""),$B$16:$B2809), [1]Лист1!$C$2020:$D$2907, 2, 0),
  ""))), "")</f>
        <v>8015738.9100000001</v>
      </c>
      <c r="P2809" s="211">
        <f t="shared" si="848"/>
        <v>9489.4505860068657</v>
      </c>
      <c r="Q2809" s="211">
        <v>9673</v>
      </c>
      <c r="R2809" s="218" t="s">
        <v>565</v>
      </c>
      <c r="S2809" s="38"/>
      <c r="T2809" s="20"/>
      <c r="U2809" s="20"/>
    </row>
    <row r="2810" spans="1:21" s="21" customFormat="1" ht="30" customHeight="1" x14ac:dyDescent="0.25">
      <c r="A2810" s="310"/>
      <c r="B2810" s="318"/>
      <c r="C2810" s="308"/>
      <c r="D2810" s="310"/>
      <c r="E2810" s="308"/>
      <c r="F2810" s="308"/>
      <c r="G2810" s="308"/>
      <c r="H2810" s="312"/>
      <c r="I2810" s="312"/>
      <c r="J2810" s="312"/>
      <c r="K2810" s="211">
        <f t="shared" si="847"/>
        <v>1125300</v>
      </c>
      <c r="L2810" s="211">
        <v>0</v>
      </c>
      <c r="M2810" s="211">
        <v>0</v>
      </c>
      <c r="N2810" s="211">
        <v>0</v>
      </c>
      <c r="O2810" s="211">
        <f>IFERROR(
  IF(LOOKUP(2,1/($R$16:$R2810&lt;&gt;""),$R$16:$R2810)="12.2026",
    VLOOKUP(LOOKUP(2,1/($B$16:$B2810&lt;&gt;""),$B$16:$B2810), [1]Лист1!$C$12:$D$1205, 2, 0),
  IF(LOOKUP(2,1/($R$16:$R2810&lt;&gt;""),$R$16:$R2810)="12.2027",
    VLOOKUP(LOOKUP(2,1/($B$16:$B2810&lt;&gt;""),$B$16:$B2810), [1]Лист1!$C$1209:$D$2016, 2, 0),
  IF(LOOKUP(2,1/($R$16:$R2810&lt;&gt;""),$R$16:$R2810)="12.2028",
    VLOOKUP(LOOKUP(2,1/($B$16:$B2810&lt;&gt;""),$B$16:$B2810), [1]Лист1!$C$2020:$D$2907, 2, 0),
  ""))), "")</f>
        <v>1125300</v>
      </c>
      <c r="P2810" s="211">
        <f>K2810/H2809</f>
        <v>1332.1889428199361</v>
      </c>
      <c r="Q2810" s="237">
        <v>9673</v>
      </c>
      <c r="R2810" s="218" t="s">
        <v>563</v>
      </c>
      <c r="S2810" s="38"/>
      <c r="T2810" s="20"/>
      <c r="U2810" s="20"/>
    </row>
    <row r="2811" spans="1:21" s="21" customFormat="1" ht="30" customHeight="1" x14ac:dyDescent="0.25">
      <c r="A2811" s="212">
        <f>IF(B2811&lt;&gt;"",MAX(A$1:A2810)+1,"")</f>
        <v>2529</v>
      </c>
      <c r="B2811" s="194" t="s">
        <v>2470</v>
      </c>
      <c r="C2811" s="210">
        <v>1986</v>
      </c>
      <c r="D2811" s="210" t="s">
        <v>1844</v>
      </c>
      <c r="E2811" s="210" t="s">
        <v>16</v>
      </c>
      <c r="F2811" s="238">
        <v>2</v>
      </c>
      <c r="G2811" s="238">
        <v>3</v>
      </c>
      <c r="H2811" s="10">
        <v>861.3</v>
      </c>
      <c r="I2811" s="25">
        <v>0</v>
      </c>
      <c r="J2811" s="237">
        <v>504.8</v>
      </c>
      <c r="K2811" s="211">
        <f t="shared" si="847"/>
        <v>6355000</v>
      </c>
      <c r="L2811" s="211">
        <v>0</v>
      </c>
      <c r="M2811" s="211">
        <v>0</v>
      </c>
      <c r="N2811" s="211">
        <v>0</v>
      </c>
      <c r="O2811" s="211">
        <f>IFERROR(
  IF(LOOKUP(2,1/($R$16:$R2811&lt;&gt;""),$R$16:$R2811)="12.2026",
    VLOOKUP(LOOKUP(2,1/($B$16:$B2811&lt;&gt;""),$B$16:$B2811), [1]Лист1!$C$12:$D$1205, 2, 0),
  IF(LOOKUP(2,1/($R$16:$R2811&lt;&gt;""),$R$16:$R2811)="12.2027",
    VLOOKUP(LOOKUP(2,1/($B$16:$B2811&lt;&gt;""),$B$16:$B2811), [1]Лист1!$C$1209:$D$2016, 2, 0),
  IF(LOOKUP(2,1/($R$16:$R2811&lt;&gt;""),$R$16:$R2811)="12.2028",
    VLOOKUP(LOOKUP(2,1/($B$16:$B2811&lt;&gt;""),$B$16:$B2811), [1]Лист1!$C$2020:$D$2907, 2, 0),
  ""))), "")</f>
        <v>6355000</v>
      </c>
      <c r="P2811" s="211">
        <f t="shared" si="848"/>
        <v>7378.381516312551</v>
      </c>
      <c r="Q2811" s="237">
        <v>9673</v>
      </c>
      <c r="R2811" s="218" t="s">
        <v>565</v>
      </c>
      <c r="S2811" s="38"/>
      <c r="T2811" s="20"/>
      <c r="U2811" s="20"/>
    </row>
    <row r="2812" spans="1:21" s="21" customFormat="1" ht="30" customHeight="1" x14ac:dyDescent="0.25">
      <c r="A2812" s="212">
        <f>IF(B2812&lt;&gt;"",MAX(A$1:A2811)+1,"")</f>
        <v>2530</v>
      </c>
      <c r="B2812" s="223" t="s">
        <v>1799</v>
      </c>
      <c r="C2812" s="210">
        <v>1989</v>
      </c>
      <c r="D2812" s="212" t="s">
        <v>1844</v>
      </c>
      <c r="E2812" s="210" t="s">
        <v>16</v>
      </c>
      <c r="F2812" s="210">
        <v>3</v>
      </c>
      <c r="G2812" s="210">
        <v>2</v>
      </c>
      <c r="H2812" s="211">
        <v>861.3</v>
      </c>
      <c r="I2812" s="211">
        <v>0</v>
      </c>
      <c r="J2812" s="211">
        <v>861.3</v>
      </c>
      <c r="K2812" s="211">
        <f t="shared" ref="K2812:K2827" si="849">SUM(L2812:O2812)</f>
        <v>6033000</v>
      </c>
      <c r="L2812" s="211">
        <v>0</v>
      </c>
      <c r="M2812" s="211">
        <v>0</v>
      </c>
      <c r="N2812" s="211">
        <v>0</v>
      </c>
      <c r="O2812" s="211">
        <f>IFERROR(
  IF(LOOKUP(2,1/($R$16:$R2812&lt;&gt;""),$R$16:$R2812)="12.2026",
    VLOOKUP(LOOKUP(2,1/($B$16:$B2812&lt;&gt;""),$B$16:$B2812), [1]Лист1!$C$12:$D$1205, 2, 0),
  IF(LOOKUP(2,1/($R$16:$R2812&lt;&gt;""),$R$16:$R2812)="12.2027",
    VLOOKUP(LOOKUP(2,1/($B$16:$B2812&lt;&gt;""),$B$16:$B2812), [1]Лист1!$C$1209:$D$2016, 2, 0),
  IF(LOOKUP(2,1/($R$16:$R2812&lt;&gt;""),$R$16:$R2812)="12.2028",
    VLOOKUP(LOOKUP(2,1/($B$16:$B2812&lt;&gt;""),$B$16:$B2812), [1]Лист1!$C$2020:$D$2907, 2, 0),
  ""))), "")</f>
        <v>6033000</v>
      </c>
      <c r="P2812" s="211">
        <f t="shared" ref="P2812:P2827" si="850">K2812/H2812</f>
        <v>7004.5280390107982</v>
      </c>
      <c r="Q2812" s="211">
        <v>9673</v>
      </c>
      <c r="R2812" s="218" t="s">
        <v>563</v>
      </c>
      <c r="S2812" s="38"/>
      <c r="T2812" s="20"/>
      <c r="U2812" s="20"/>
    </row>
    <row r="2813" spans="1:21" s="21" customFormat="1" ht="30" customHeight="1" x14ac:dyDescent="0.25">
      <c r="A2813" s="212">
        <f>IF(B2813&lt;&gt;"",MAX(A$1:A2812)+1,"")</f>
        <v>2531</v>
      </c>
      <c r="B2813" s="223" t="s">
        <v>1800</v>
      </c>
      <c r="C2813" s="210">
        <v>1970</v>
      </c>
      <c r="D2813" s="212" t="s">
        <v>1844</v>
      </c>
      <c r="E2813" s="210" t="s">
        <v>16</v>
      </c>
      <c r="F2813" s="210">
        <v>3</v>
      </c>
      <c r="G2813" s="210">
        <v>2</v>
      </c>
      <c r="H2813" s="211">
        <v>688.7</v>
      </c>
      <c r="I2813" s="211">
        <v>0</v>
      </c>
      <c r="J2813" s="211">
        <v>688.7</v>
      </c>
      <c r="K2813" s="211">
        <f t="shared" si="849"/>
        <v>7713824.5</v>
      </c>
      <c r="L2813" s="211">
        <v>0</v>
      </c>
      <c r="M2813" s="211">
        <v>0</v>
      </c>
      <c r="N2813" s="211">
        <v>0</v>
      </c>
      <c r="O2813" s="211">
        <f>IFERROR(
  IF(LOOKUP(2,1/($R$16:$R2813&lt;&gt;""),$R$16:$R2813)="12.2026",
    VLOOKUP(LOOKUP(2,1/($B$16:$B2813&lt;&gt;""),$B$16:$B2813), [1]Лист1!$C$12:$D$1205, 2, 0),
  IF(LOOKUP(2,1/($R$16:$R2813&lt;&gt;""),$R$16:$R2813)="12.2027",
    VLOOKUP(LOOKUP(2,1/($B$16:$B2813&lt;&gt;""),$B$16:$B2813), [1]Лист1!$C$1209:$D$2016, 2, 0),
  IF(LOOKUP(2,1/($R$16:$R2813&lt;&gt;""),$R$16:$R2813)="12.2028",
    VLOOKUP(LOOKUP(2,1/($B$16:$B2813&lt;&gt;""),$B$16:$B2813), [1]Лист1!$C$2020:$D$2907, 2, 0),
  ""))), "")</f>
        <v>7713824.5</v>
      </c>
      <c r="P2813" s="211">
        <f t="shared" si="850"/>
        <v>11200.558298243066</v>
      </c>
      <c r="Q2813" s="211">
        <v>9673</v>
      </c>
      <c r="R2813" s="218" t="s">
        <v>563</v>
      </c>
      <c r="S2813" s="38"/>
      <c r="T2813" s="20"/>
      <c r="U2813" s="20"/>
    </row>
    <row r="2814" spans="1:21" s="21" customFormat="1" ht="30" customHeight="1" x14ac:dyDescent="0.25">
      <c r="A2814" s="212">
        <f>IF(B2814&lt;&gt;"",MAX(A$1:A2813)+1,"")</f>
        <v>2532</v>
      </c>
      <c r="B2814" s="223" t="s">
        <v>1801</v>
      </c>
      <c r="C2814" s="210">
        <v>1970</v>
      </c>
      <c r="D2814" s="212" t="s">
        <v>1844</v>
      </c>
      <c r="E2814" s="210" t="s">
        <v>16</v>
      </c>
      <c r="F2814" s="210">
        <v>3</v>
      </c>
      <c r="G2814" s="210">
        <v>2</v>
      </c>
      <c r="H2814" s="211">
        <v>693.2</v>
      </c>
      <c r="I2814" s="211">
        <v>0</v>
      </c>
      <c r="J2814" s="211">
        <v>693.2</v>
      </c>
      <c r="K2814" s="211">
        <f t="shared" si="849"/>
        <v>7733602</v>
      </c>
      <c r="L2814" s="211">
        <v>0</v>
      </c>
      <c r="M2814" s="211">
        <v>0</v>
      </c>
      <c r="N2814" s="211">
        <v>0</v>
      </c>
      <c r="O2814" s="211">
        <f>IFERROR(
  IF(LOOKUP(2,1/($R$16:$R2814&lt;&gt;""),$R$16:$R2814)="12.2026",
    VLOOKUP(LOOKUP(2,1/($B$16:$B2814&lt;&gt;""),$B$16:$B2814), [1]Лист1!$C$12:$D$1205, 2, 0),
  IF(LOOKUP(2,1/($R$16:$R2814&lt;&gt;""),$R$16:$R2814)="12.2027",
    VLOOKUP(LOOKUP(2,1/($B$16:$B2814&lt;&gt;""),$B$16:$B2814), [1]Лист1!$C$1209:$D$2016, 2, 0),
  IF(LOOKUP(2,1/($R$16:$R2814&lt;&gt;""),$R$16:$R2814)="12.2028",
    VLOOKUP(LOOKUP(2,1/($B$16:$B2814&lt;&gt;""),$B$16:$B2814), [1]Лист1!$C$2020:$D$2907, 2, 0),
  ""))), "")</f>
        <v>7733602</v>
      </c>
      <c r="P2814" s="211">
        <f t="shared" si="850"/>
        <v>11156.379111367571</v>
      </c>
      <c r="Q2814" s="211">
        <v>9673</v>
      </c>
      <c r="R2814" s="218" t="s">
        <v>563</v>
      </c>
      <c r="S2814" s="38"/>
      <c r="T2814" s="20"/>
      <c r="U2814" s="20"/>
    </row>
    <row r="2815" spans="1:21" s="33" customFormat="1" ht="30" customHeight="1" x14ac:dyDescent="0.25">
      <c r="A2815" s="212">
        <f>IF(B2815&lt;&gt;"",MAX(A$1:A2814)+1,"")</f>
        <v>2533</v>
      </c>
      <c r="B2815" s="223" t="s">
        <v>1944</v>
      </c>
      <c r="C2815" s="210">
        <v>1990</v>
      </c>
      <c r="D2815" s="212" t="s">
        <v>1844</v>
      </c>
      <c r="E2815" s="210" t="s">
        <v>16</v>
      </c>
      <c r="F2815" s="210">
        <v>9</v>
      </c>
      <c r="G2815" s="210">
        <v>2</v>
      </c>
      <c r="H2815" s="211">
        <v>3900</v>
      </c>
      <c r="I2815" s="211">
        <v>0</v>
      </c>
      <c r="J2815" s="211">
        <v>3892.8</v>
      </c>
      <c r="K2815" s="211">
        <f t="shared" ref="K2815" si="851">SUM(L2815:O2815)</f>
        <v>7279350.4699999997</v>
      </c>
      <c r="L2815" s="211">
        <v>0</v>
      </c>
      <c r="M2815" s="211">
        <v>0</v>
      </c>
      <c r="N2815" s="211">
        <v>0</v>
      </c>
      <c r="O2815" s="211">
        <f>IFERROR(
  IF(LOOKUP(2,1/($R$16:$R2815&lt;&gt;""),$R$16:$R2815)="12.2026",
    VLOOKUP(LOOKUP(2,1/($B$16:$B2815&lt;&gt;""),$B$16:$B2815), [1]Лист1!$C$12:$D$1205, 2, 0),
  IF(LOOKUP(2,1/($R$16:$R2815&lt;&gt;""),$R$16:$R2815)="12.2027",
    VLOOKUP(LOOKUP(2,1/($B$16:$B2815&lt;&gt;""),$B$16:$B2815), [1]Лист1!$C$1209:$D$2016, 2, 0),
  IF(LOOKUP(2,1/($R$16:$R2815&lt;&gt;""),$R$16:$R2815)="12.2028",
    VLOOKUP(LOOKUP(2,1/($B$16:$B2815&lt;&gt;""),$B$16:$B2815), [1]Лист1!$C$2020:$D$2907, 2, 0),
  ""))), "")</f>
        <v>7279350.4699999997</v>
      </c>
      <c r="P2815" s="211">
        <f t="shared" ref="P2815" si="852">K2815/H2815</f>
        <v>1866.5001205128206</v>
      </c>
      <c r="Q2815" s="211">
        <v>9673</v>
      </c>
      <c r="R2815" s="218" t="s">
        <v>565</v>
      </c>
      <c r="S2815" s="32"/>
      <c r="T2815" s="32"/>
      <c r="U2815" s="32"/>
    </row>
    <row r="2816" spans="1:21" s="21" customFormat="1" ht="30" customHeight="1" x14ac:dyDescent="0.25">
      <c r="A2816" s="212">
        <f>IF(B2816&lt;&gt;"",MAX(A$1:A2815)+1,"")</f>
        <v>2534</v>
      </c>
      <c r="B2816" s="223" t="s">
        <v>1945</v>
      </c>
      <c r="C2816" s="210">
        <v>1987</v>
      </c>
      <c r="D2816" s="212" t="s">
        <v>1844</v>
      </c>
      <c r="E2816" s="210" t="s">
        <v>16</v>
      </c>
      <c r="F2816" s="210">
        <v>9</v>
      </c>
      <c r="G2816" s="210">
        <v>2</v>
      </c>
      <c r="H2816" s="211">
        <v>3933.7</v>
      </c>
      <c r="I2816" s="211">
        <v>0</v>
      </c>
      <c r="J2816" s="211">
        <v>3813</v>
      </c>
      <c r="K2816" s="211">
        <f t="shared" si="849"/>
        <v>7272889.9400000004</v>
      </c>
      <c r="L2816" s="211">
        <v>0</v>
      </c>
      <c r="M2816" s="211">
        <v>0</v>
      </c>
      <c r="N2816" s="211">
        <v>0</v>
      </c>
      <c r="O2816" s="211">
        <f>IFERROR(
  IF(LOOKUP(2,1/($R$16:$R2816&lt;&gt;""),$R$16:$R2816)="12.2026",
    VLOOKUP(LOOKUP(2,1/($B$16:$B2816&lt;&gt;""),$B$16:$B2816), [1]Лист1!$C$12:$D$1205, 2, 0),
  IF(LOOKUP(2,1/($R$16:$R2816&lt;&gt;""),$R$16:$R2816)="12.2027",
    VLOOKUP(LOOKUP(2,1/($B$16:$B2816&lt;&gt;""),$B$16:$B2816), [1]Лист1!$C$1209:$D$2016, 2, 0),
  IF(LOOKUP(2,1/($R$16:$R2816&lt;&gt;""),$R$16:$R2816)="12.2028",
    VLOOKUP(LOOKUP(2,1/($B$16:$B2816&lt;&gt;""),$B$16:$B2816), [1]Лист1!$C$2020:$D$2907, 2, 0),
  ""))), "")</f>
        <v>7272889.9400000004</v>
      </c>
      <c r="P2816" s="211">
        <f t="shared" si="850"/>
        <v>1848.8674632025829</v>
      </c>
      <c r="Q2816" s="211">
        <v>9673</v>
      </c>
      <c r="R2816" s="218" t="s">
        <v>565</v>
      </c>
      <c r="S2816" s="38"/>
      <c r="T2816" s="20"/>
      <c r="U2816" s="20"/>
    </row>
    <row r="2817" spans="1:21" s="21" customFormat="1" ht="30" customHeight="1" x14ac:dyDescent="0.25">
      <c r="A2817" s="212">
        <f>IF(B2817&lt;&gt;"",MAX(A$1:A2816)+1,"")</f>
        <v>2535</v>
      </c>
      <c r="B2817" s="223" t="s">
        <v>2322</v>
      </c>
      <c r="C2817" s="210">
        <v>1985</v>
      </c>
      <c r="D2817" s="212" t="s">
        <v>1844</v>
      </c>
      <c r="E2817" s="210" t="s">
        <v>16</v>
      </c>
      <c r="F2817" s="210">
        <v>9</v>
      </c>
      <c r="G2817" s="210">
        <v>2</v>
      </c>
      <c r="H2817" s="211">
        <v>4315.7</v>
      </c>
      <c r="I2817" s="211">
        <v>0</v>
      </c>
      <c r="J2817" s="211">
        <v>3965.2</v>
      </c>
      <c r="K2817" s="211">
        <f t="shared" si="849"/>
        <v>7271469.5999999996</v>
      </c>
      <c r="L2817" s="211">
        <v>0</v>
      </c>
      <c r="M2817" s="211">
        <v>0</v>
      </c>
      <c r="N2817" s="211">
        <v>0</v>
      </c>
      <c r="O2817" s="211">
        <f>IFERROR(
  IF(LOOKUP(2,1/($R$16:$R2817&lt;&gt;""),$R$16:$R2817)="12.2026",
    VLOOKUP(LOOKUP(2,1/($B$16:$B2817&lt;&gt;""),$B$16:$B2817), [1]Лист1!$C$12:$D$1205, 2, 0),
  IF(LOOKUP(2,1/($R$16:$R2817&lt;&gt;""),$R$16:$R2817)="12.2027",
    VLOOKUP(LOOKUP(2,1/($B$16:$B2817&lt;&gt;""),$B$16:$B2817), [1]Лист1!$C$1209:$D$2016, 2, 0),
  IF(LOOKUP(2,1/($R$16:$R2817&lt;&gt;""),$R$16:$R2817)="12.2028",
    VLOOKUP(LOOKUP(2,1/($B$16:$B2817&lt;&gt;""),$B$16:$B2817), [1]Лист1!$C$2020:$D$2907, 2, 0),
  ""))), "")</f>
        <v>7271469.5999999996</v>
      </c>
      <c r="P2817" s="211">
        <f t="shared" si="850"/>
        <v>1684.8876427925945</v>
      </c>
      <c r="Q2817" s="211">
        <v>9673</v>
      </c>
      <c r="R2817" s="30" t="s">
        <v>563</v>
      </c>
      <c r="S2817" s="38"/>
      <c r="T2817" s="20"/>
      <c r="U2817" s="20"/>
    </row>
    <row r="2818" spans="1:21" s="33" customFormat="1" ht="30" customHeight="1" x14ac:dyDescent="0.25">
      <c r="A2818" s="212">
        <f>IF(B2818&lt;&gt;"",MAX(A$1:A2817)+1,"")</f>
        <v>2536</v>
      </c>
      <c r="B2818" s="223" t="s">
        <v>2471</v>
      </c>
      <c r="C2818" s="210">
        <v>1981</v>
      </c>
      <c r="D2818" s="210" t="s">
        <v>1844</v>
      </c>
      <c r="E2818" s="210" t="s">
        <v>16</v>
      </c>
      <c r="F2818" s="238">
        <v>5</v>
      </c>
      <c r="G2818" s="238">
        <v>2</v>
      </c>
      <c r="H2818" s="10">
        <v>4776.7</v>
      </c>
      <c r="I2818" s="25">
        <f>M2818</f>
        <v>0</v>
      </c>
      <c r="J2818" s="237">
        <v>3570.6</v>
      </c>
      <c r="K2818" s="211">
        <f t="shared" si="849"/>
        <v>9439500</v>
      </c>
      <c r="L2818" s="211">
        <v>0</v>
      </c>
      <c r="M2818" s="211">
        <v>0</v>
      </c>
      <c r="N2818" s="211">
        <v>0</v>
      </c>
      <c r="O2818" s="211">
        <f>IFERROR(
  IF(LOOKUP(2,1/($R$16:$R2818&lt;&gt;""),$R$16:$R2818)="12.2026",
    VLOOKUP(LOOKUP(2,1/($B$16:$B2818&lt;&gt;""),$B$16:$B2818), [1]Лист1!$C$12:$D$1205, 2, 0),
  IF(LOOKUP(2,1/($R$16:$R2818&lt;&gt;""),$R$16:$R2818)="12.2027",
    VLOOKUP(LOOKUP(2,1/($B$16:$B2818&lt;&gt;""),$B$16:$B2818), [1]Лист1!$C$1209:$D$2016, 2, 0),
  IF(LOOKUP(2,1/($R$16:$R2818&lt;&gt;""),$R$16:$R2818)="12.2028",
    VLOOKUP(LOOKUP(2,1/($B$16:$B2818&lt;&gt;""),$B$16:$B2818), [1]Лист1!$C$2020:$D$2907, 2, 0),
  ""))), "")</f>
        <v>9439500</v>
      </c>
      <c r="P2818" s="211">
        <f t="shared" si="850"/>
        <v>1976.1550861473404</v>
      </c>
      <c r="Q2818" s="237">
        <v>9673</v>
      </c>
      <c r="R2818" s="30" t="s">
        <v>565</v>
      </c>
      <c r="S2818" s="32"/>
      <c r="T2818" s="32"/>
      <c r="U2818" s="32"/>
    </row>
    <row r="2819" spans="1:21" s="33" customFormat="1" ht="30" customHeight="1" x14ac:dyDescent="0.25">
      <c r="A2819" s="212">
        <f>IF(B2819&lt;&gt;"",MAX(A$1:A2818)+1,"")</f>
        <v>2537</v>
      </c>
      <c r="B2819" s="223" t="s">
        <v>2472</v>
      </c>
      <c r="C2819" s="210">
        <v>1976</v>
      </c>
      <c r="D2819" s="210" t="s">
        <v>1844</v>
      </c>
      <c r="E2819" s="210" t="s">
        <v>16</v>
      </c>
      <c r="F2819" s="238">
        <v>5</v>
      </c>
      <c r="G2819" s="238">
        <v>2</v>
      </c>
      <c r="H2819" s="10">
        <v>4036.6</v>
      </c>
      <c r="I2819" s="25">
        <f>M2819</f>
        <v>0</v>
      </c>
      <c r="J2819" s="237">
        <v>3290.7</v>
      </c>
      <c r="K2819" s="211">
        <f t="shared" si="849"/>
        <v>9439500</v>
      </c>
      <c r="L2819" s="211">
        <v>0</v>
      </c>
      <c r="M2819" s="211">
        <v>0</v>
      </c>
      <c r="N2819" s="211">
        <v>0</v>
      </c>
      <c r="O2819" s="211">
        <f>IFERROR(
  IF(LOOKUP(2,1/($R$16:$R2819&lt;&gt;""),$R$16:$R2819)="12.2026",
    VLOOKUP(LOOKUP(2,1/($B$16:$B2819&lt;&gt;""),$B$16:$B2819), [1]Лист1!$C$12:$D$1205, 2, 0),
  IF(LOOKUP(2,1/($R$16:$R2819&lt;&gt;""),$R$16:$R2819)="12.2027",
    VLOOKUP(LOOKUP(2,1/($B$16:$B2819&lt;&gt;""),$B$16:$B2819), [1]Лист1!$C$1209:$D$2016, 2, 0),
  IF(LOOKUP(2,1/($R$16:$R2819&lt;&gt;""),$R$16:$R2819)="12.2028",
    VLOOKUP(LOOKUP(2,1/($B$16:$B2819&lt;&gt;""),$B$16:$B2819), [1]Лист1!$C$2020:$D$2907, 2, 0),
  ""))), "")</f>
        <v>9439500</v>
      </c>
      <c r="P2819" s="211">
        <f t="shared" si="850"/>
        <v>2338.4779269682408</v>
      </c>
      <c r="Q2819" s="237">
        <v>9673</v>
      </c>
      <c r="R2819" s="30" t="s">
        <v>565</v>
      </c>
      <c r="S2819" s="32"/>
      <c r="T2819" s="32"/>
      <c r="U2819" s="32"/>
    </row>
    <row r="2820" spans="1:21" s="21" customFormat="1" ht="30" customHeight="1" x14ac:dyDescent="0.25">
      <c r="A2820" s="212">
        <f>IF(B2820&lt;&gt;"",MAX(A$1:A2819)+1,"")</f>
        <v>2538</v>
      </c>
      <c r="B2820" s="223" t="s">
        <v>521</v>
      </c>
      <c r="C2820" s="210">
        <v>1955</v>
      </c>
      <c r="D2820" s="212" t="s">
        <v>1067</v>
      </c>
      <c r="E2820" s="210" t="s">
        <v>16</v>
      </c>
      <c r="F2820" s="210">
        <v>2</v>
      </c>
      <c r="G2820" s="210">
        <v>2</v>
      </c>
      <c r="H2820" s="211">
        <v>381</v>
      </c>
      <c r="I2820" s="211">
        <v>0</v>
      </c>
      <c r="J2820" s="211">
        <v>379.2</v>
      </c>
      <c r="K2820" s="211">
        <f t="shared" si="849"/>
        <v>2464421.9</v>
      </c>
      <c r="L2820" s="211">
        <v>0</v>
      </c>
      <c r="M2820" s="211">
        <v>0</v>
      </c>
      <c r="N2820" s="211">
        <v>0</v>
      </c>
      <c r="O2820" s="211">
        <f>IFERROR(
  IF(LOOKUP(2,1/($R$16:$R2820&lt;&gt;""),$R$16:$R2820)="12.2026",
    VLOOKUP(LOOKUP(2,1/($B$16:$B2820&lt;&gt;""),$B$16:$B2820), [1]Лист1!$C$12:$D$1205, 2, 0),
  IF(LOOKUP(2,1/($R$16:$R2820&lt;&gt;""),$R$16:$R2820)="12.2027",
    VLOOKUP(LOOKUP(2,1/($B$16:$B2820&lt;&gt;""),$B$16:$B2820), [1]Лист1!$C$1209:$D$2016, 2, 0),
  IF(LOOKUP(2,1/($R$16:$R2820&lt;&gt;""),$R$16:$R2820)="12.2028",
    VLOOKUP(LOOKUP(2,1/($B$16:$B2820&lt;&gt;""),$B$16:$B2820), [1]Лист1!$C$2020:$D$2907, 2, 0),
  ""))), "")</f>
        <v>2464421.9</v>
      </c>
      <c r="P2820" s="211">
        <f t="shared" si="850"/>
        <v>6468.2989501312331</v>
      </c>
      <c r="Q2820" s="211">
        <v>9673</v>
      </c>
      <c r="R2820" s="218" t="s">
        <v>565</v>
      </c>
      <c r="S2820" s="38"/>
      <c r="T2820" s="20"/>
      <c r="U2820" s="20"/>
    </row>
    <row r="2821" spans="1:21" s="21" customFormat="1" ht="30" customHeight="1" x14ac:dyDescent="0.25">
      <c r="A2821" s="212">
        <f>IF(B2821&lt;&gt;"",MAX(A$1:A2820)+1,"")</f>
        <v>2539</v>
      </c>
      <c r="B2821" s="223" t="s">
        <v>522</v>
      </c>
      <c r="C2821" s="210">
        <v>1955</v>
      </c>
      <c r="D2821" s="212" t="s">
        <v>1067</v>
      </c>
      <c r="E2821" s="210" t="s">
        <v>16</v>
      </c>
      <c r="F2821" s="210">
        <v>2</v>
      </c>
      <c r="G2821" s="210">
        <v>2</v>
      </c>
      <c r="H2821" s="211">
        <v>384.8</v>
      </c>
      <c r="I2821" s="211">
        <v>0</v>
      </c>
      <c r="J2821" s="211">
        <v>384.4</v>
      </c>
      <c r="K2821" s="211">
        <f t="shared" si="849"/>
        <v>2423488.42</v>
      </c>
      <c r="L2821" s="211">
        <v>0</v>
      </c>
      <c r="M2821" s="211">
        <v>0</v>
      </c>
      <c r="N2821" s="211">
        <v>0</v>
      </c>
      <c r="O2821" s="211">
        <f>IFERROR(
  IF(LOOKUP(2,1/($R$16:$R2821&lt;&gt;""),$R$16:$R2821)="12.2026",
    VLOOKUP(LOOKUP(2,1/($B$16:$B2821&lt;&gt;""),$B$16:$B2821), [1]Лист1!$C$12:$D$1205, 2, 0),
  IF(LOOKUP(2,1/($R$16:$R2821&lt;&gt;""),$R$16:$R2821)="12.2027",
    VLOOKUP(LOOKUP(2,1/($B$16:$B2821&lt;&gt;""),$B$16:$B2821), [1]Лист1!$C$1209:$D$2016, 2, 0),
  IF(LOOKUP(2,1/($R$16:$R2821&lt;&gt;""),$R$16:$R2821)="12.2028",
    VLOOKUP(LOOKUP(2,1/($B$16:$B2821&lt;&gt;""),$B$16:$B2821), [1]Лист1!$C$2020:$D$2907, 2, 0),
  ""))), "")</f>
        <v>2423488.42</v>
      </c>
      <c r="P2821" s="211">
        <f t="shared" si="850"/>
        <v>6298.0468295218288</v>
      </c>
      <c r="Q2821" s="211">
        <v>9673</v>
      </c>
      <c r="R2821" s="218" t="s">
        <v>565</v>
      </c>
      <c r="S2821" s="38"/>
      <c r="T2821" s="20"/>
      <c r="U2821" s="20"/>
    </row>
    <row r="2822" spans="1:21" s="21" customFormat="1" ht="30" customHeight="1" x14ac:dyDescent="0.25">
      <c r="A2822" s="212">
        <f>IF(B2822&lt;&gt;"",MAX(A$1:A2821)+1,"")</f>
        <v>2540</v>
      </c>
      <c r="B2822" s="223" t="s">
        <v>424</v>
      </c>
      <c r="C2822" s="210">
        <v>1958</v>
      </c>
      <c r="D2822" s="212" t="s">
        <v>1067</v>
      </c>
      <c r="E2822" s="210" t="s">
        <v>16</v>
      </c>
      <c r="F2822" s="210">
        <v>2</v>
      </c>
      <c r="G2822" s="210">
        <v>3</v>
      </c>
      <c r="H2822" s="211">
        <v>856.6</v>
      </c>
      <c r="I2822" s="211">
        <v>0</v>
      </c>
      <c r="J2822" s="211">
        <v>855.6</v>
      </c>
      <c r="K2822" s="211">
        <f t="shared" si="849"/>
        <v>2553302.4</v>
      </c>
      <c r="L2822" s="211">
        <v>0</v>
      </c>
      <c r="M2822" s="211">
        <v>0</v>
      </c>
      <c r="N2822" s="211">
        <v>0</v>
      </c>
      <c r="O2822" s="211">
        <f>IFERROR(
  IF(LOOKUP(2,1/($R$16:$R2822&lt;&gt;""),$R$16:$R2822)="12.2026",
    VLOOKUP(LOOKUP(2,1/($B$16:$B2822&lt;&gt;""),$B$16:$B2822), [1]Лист1!$C$12:$D$1205, 2, 0),
  IF(LOOKUP(2,1/($R$16:$R2822&lt;&gt;""),$R$16:$R2822)="12.2027",
    VLOOKUP(LOOKUP(2,1/($B$16:$B2822&lt;&gt;""),$B$16:$B2822), [1]Лист1!$C$1209:$D$2016, 2, 0),
  IF(LOOKUP(2,1/($R$16:$R2822&lt;&gt;""),$R$16:$R2822)="12.2028",
    VLOOKUP(LOOKUP(2,1/($B$16:$B2822&lt;&gt;""),$B$16:$B2822), [1]Лист1!$C$2020:$D$2907, 2, 0),
  ""))), "")</f>
        <v>2553302.4</v>
      </c>
      <c r="P2822" s="211">
        <f t="shared" si="850"/>
        <v>2980.7406023815083</v>
      </c>
      <c r="Q2822" s="211">
        <v>9673</v>
      </c>
      <c r="R2822" s="218" t="s">
        <v>563</v>
      </c>
      <c r="S2822" s="38"/>
      <c r="T2822" s="20"/>
      <c r="U2822" s="20"/>
    </row>
    <row r="2823" spans="1:21" s="21" customFormat="1" ht="30" customHeight="1" x14ac:dyDescent="0.25">
      <c r="A2823" s="212">
        <f>IF(B2823&lt;&gt;"",MAX(A$1:A2822)+1,"")</f>
        <v>2541</v>
      </c>
      <c r="B2823" s="223" t="s">
        <v>1784</v>
      </c>
      <c r="C2823" s="210">
        <v>1959</v>
      </c>
      <c r="D2823" s="212" t="s">
        <v>1066</v>
      </c>
      <c r="E2823" s="210" t="s">
        <v>16</v>
      </c>
      <c r="F2823" s="210">
        <v>3</v>
      </c>
      <c r="G2823" s="210">
        <v>2</v>
      </c>
      <c r="H2823" s="211">
        <v>853.7</v>
      </c>
      <c r="I2823" s="211">
        <v>320.89999999999998</v>
      </c>
      <c r="J2823" s="211">
        <v>533.79999999999995</v>
      </c>
      <c r="K2823" s="211">
        <f t="shared" si="849"/>
        <v>43473.37</v>
      </c>
      <c r="L2823" s="211">
        <v>0</v>
      </c>
      <c r="M2823" s="211">
        <v>0</v>
      </c>
      <c r="N2823" s="211">
        <v>0</v>
      </c>
      <c r="O2823" s="211">
        <f>IFERROR(
  IF(LOOKUP(2,1/($R$16:$R2823&lt;&gt;""),$R$16:$R2823)="12.2026",
    VLOOKUP(LOOKUP(2,1/($B$16:$B2823&lt;&gt;""),$B$16:$B2823), [1]Лист1!$C$12:$D$1205, 2, 0),
  IF(LOOKUP(2,1/($R$16:$R2823&lt;&gt;""),$R$16:$R2823)="12.2027",
    VLOOKUP(LOOKUP(2,1/($B$16:$B2823&lt;&gt;""),$B$16:$B2823), [1]Лист1!$C$1209:$D$2016, 2, 0),
  IF(LOOKUP(2,1/($R$16:$R2823&lt;&gt;""),$R$16:$R2823)="12.2028",
    VLOOKUP(LOOKUP(2,1/($B$16:$B2823&lt;&gt;""),$B$16:$B2823), [1]Лист1!$C$2020:$D$2907, 2, 0),
  ""))), "")</f>
        <v>43473.37</v>
      </c>
      <c r="P2823" s="211">
        <f t="shared" si="850"/>
        <v>50.923474288391709</v>
      </c>
      <c r="Q2823" s="211">
        <v>9673</v>
      </c>
      <c r="R2823" s="218" t="s">
        <v>565</v>
      </c>
      <c r="S2823" s="38"/>
      <c r="T2823" s="20"/>
      <c r="U2823" s="20"/>
    </row>
    <row r="2824" spans="1:21" s="21" customFormat="1" ht="30" customHeight="1" x14ac:dyDescent="0.25">
      <c r="A2824" s="212">
        <f>IF(B2824&lt;&gt;"",MAX(A$1:A2823)+1,"")</f>
        <v>2542</v>
      </c>
      <c r="B2824" s="223" t="s">
        <v>1802</v>
      </c>
      <c r="C2824" s="210">
        <v>1971</v>
      </c>
      <c r="D2824" s="212" t="s">
        <v>1844</v>
      </c>
      <c r="E2824" s="210" t="s">
        <v>16</v>
      </c>
      <c r="F2824" s="210">
        <v>2</v>
      </c>
      <c r="G2824" s="210">
        <v>1</v>
      </c>
      <c r="H2824" s="211">
        <v>340.6</v>
      </c>
      <c r="I2824" s="211">
        <v>0</v>
      </c>
      <c r="J2824" s="211">
        <v>375.7</v>
      </c>
      <c r="K2824" s="211">
        <f t="shared" si="849"/>
        <v>4782187</v>
      </c>
      <c r="L2824" s="211">
        <v>0</v>
      </c>
      <c r="M2824" s="211">
        <v>0</v>
      </c>
      <c r="N2824" s="211">
        <v>0</v>
      </c>
      <c r="O2824" s="211">
        <f>IFERROR(
  IF(LOOKUP(2,1/($R$16:$R2824&lt;&gt;""),$R$16:$R2824)="12.2026",
    VLOOKUP(LOOKUP(2,1/($B$16:$B2824&lt;&gt;""),$B$16:$B2824), [1]Лист1!$C$12:$D$1205, 2, 0),
  IF(LOOKUP(2,1/($R$16:$R2824&lt;&gt;""),$R$16:$R2824)="12.2027",
    VLOOKUP(LOOKUP(2,1/($B$16:$B2824&lt;&gt;""),$B$16:$B2824), [1]Лист1!$C$1209:$D$2016, 2, 0),
  IF(LOOKUP(2,1/($R$16:$R2824&lt;&gt;""),$R$16:$R2824)="12.2028",
    VLOOKUP(LOOKUP(2,1/($B$16:$B2824&lt;&gt;""),$B$16:$B2824), [1]Лист1!$C$2020:$D$2907, 2, 0),
  ""))), "")</f>
        <v>4782187</v>
      </c>
      <c r="P2824" s="211">
        <f t="shared" si="850"/>
        <v>14040.478567234291</v>
      </c>
      <c r="Q2824" s="211">
        <v>9673</v>
      </c>
      <c r="R2824" s="218" t="s">
        <v>563</v>
      </c>
      <c r="S2824" s="38"/>
      <c r="T2824" s="20"/>
      <c r="U2824" s="20"/>
    </row>
    <row r="2825" spans="1:21" s="21" customFormat="1" ht="30" customHeight="1" x14ac:dyDescent="0.25">
      <c r="A2825" s="212">
        <f>IF(B2825&lt;&gt;"",MAX(A$1:A2824)+1,"")</f>
        <v>2543</v>
      </c>
      <c r="B2825" s="223" t="s">
        <v>2661</v>
      </c>
      <c r="C2825" s="210">
        <v>1967</v>
      </c>
      <c r="D2825" s="212" t="s">
        <v>1844</v>
      </c>
      <c r="E2825" s="210" t="s">
        <v>16</v>
      </c>
      <c r="F2825" s="210">
        <v>5</v>
      </c>
      <c r="G2825" s="210">
        <v>4</v>
      </c>
      <c r="H2825" s="211">
        <v>3312.5</v>
      </c>
      <c r="I2825" s="211">
        <v>0</v>
      </c>
      <c r="J2825" s="211">
        <v>3312.5</v>
      </c>
      <c r="K2825" s="211">
        <f t="shared" si="849"/>
        <v>122358.26</v>
      </c>
      <c r="L2825" s="211">
        <v>0</v>
      </c>
      <c r="M2825" s="211">
        <v>0</v>
      </c>
      <c r="N2825" s="211">
        <v>0</v>
      </c>
      <c r="O2825" s="211">
        <f>IFERROR(
  IF(LOOKUP(2,1/($R$16:$R2825&lt;&gt;""),$R$16:$R2825)="12.2026",
    VLOOKUP(LOOKUP(2,1/($B$16:$B2825&lt;&gt;""),$B$16:$B2825), [1]Лист1!$C$12:$D$1205, 2, 0),
  IF(LOOKUP(2,1/($R$16:$R2825&lt;&gt;""),$R$16:$R2825)="12.2027",
    VLOOKUP(LOOKUP(2,1/($B$16:$B2825&lt;&gt;""),$B$16:$B2825), [1]Лист1!$C$1209:$D$2016, 2, 0),
  IF(LOOKUP(2,1/($R$16:$R2825&lt;&gt;""),$R$16:$R2825)="12.2028",
    VLOOKUP(LOOKUP(2,1/($B$16:$B2825&lt;&gt;""),$B$16:$B2825), [1]Лист1!$C$2020:$D$2907, 2, 0),
  ""))), "")</f>
        <v>122358.26</v>
      </c>
      <c r="P2825" s="211">
        <f t="shared" si="850"/>
        <v>36.938342641509429</v>
      </c>
      <c r="Q2825" s="211">
        <v>9673</v>
      </c>
      <c r="R2825" s="218" t="s">
        <v>564</v>
      </c>
      <c r="S2825" s="38"/>
      <c r="T2825" s="20"/>
      <c r="U2825" s="20"/>
    </row>
    <row r="2826" spans="1:21" s="21" customFormat="1" ht="30" customHeight="1" x14ac:dyDescent="0.25">
      <c r="A2826" s="212">
        <f>IF(B2826&lt;&gt;"",MAX(A$1:A2825)+1,"")</f>
        <v>2544</v>
      </c>
      <c r="B2826" s="223" t="s">
        <v>425</v>
      </c>
      <c r="C2826" s="210">
        <v>1962</v>
      </c>
      <c r="D2826" s="212" t="s">
        <v>1067</v>
      </c>
      <c r="E2826" s="210" t="s">
        <v>16</v>
      </c>
      <c r="F2826" s="210">
        <v>3</v>
      </c>
      <c r="G2826" s="210">
        <v>3</v>
      </c>
      <c r="H2826" s="211">
        <v>2970</v>
      </c>
      <c r="I2826" s="211">
        <v>560.5</v>
      </c>
      <c r="J2826" s="211">
        <v>1481.1</v>
      </c>
      <c r="K2826" s="211">
        <f t="shared" si="849"/>
        <v>61800.29</v>
      </c>
      <c r="L2826" s="211">
        <v>0</v>
      </c>
      <c r="M2826" s="211">
        <v>0</v>
      </c>
      <c r="N2826" s="211">
        <v>0</v>
      </c>
      <c r="O2826" s="211">
        <f>IFERROR(
  IF(LOOKUP(2,1/($R$16:$R2826&lt;&gt;""),$R$16:$R2826)="12.2026",
    VLOOKUP(LOOKUP(2,1/($B$16:$B2826&lt;&gt;""),$B$16:$B2826), [1]Лист1!$C$12:$D$1205, 2, 0),
  IF(LOOKUP(2,1/($R$16:$R2826&lt;&gt;""),$R$16:$R2826)="12.2027",
    VLOOKUP(LOOKUP(2,1/($B$16:$B2826&lt;&gt;""),$B$16:$B2826), [1]Лист1!$C$1209:$D$2016, 2, 0),
  IF(LOOKUP(2,1/($R$16:$R2826&lt;&gt;""),$R$16:$R2826)="12.2028",
    VLOOKUP(LOOKUP(2,1/($B$16:$B2826&lt;&gt;""),$B$16:$B2826), [1]Лист1!$C$2020:$D$2907, 2, 0),
  ""))), "")</f>
        <v>61800.29</v>
      </c>
      <c r="P2826" s="211">
        <f t="shared" si="850"/>
        <v>20.808178451178453</v>
      </c>
      <c r="Q2826" s="211">
        <v>9673</v>
      </c>
      <c r="R2826" s="218" t="s">
        <v>565</v>
      </c>
      <c r="S2826" s="38"/>
      <c r="T2826" s="20"/>
      <c r="U2826" s="20"/>
    </row>
    <row r="2827" spans="1:21" s="21" customFormat="1" ht="30" customHeight="1" x14ac:dyDescent="0.25">
      <c r="A2827" s="212">
        <f>IF(B2827&lt;&gt;"",MAX(A$1:A2826)+1,"")</f>
        <v>2545</v>
      </c>
      <c r="B2827" s="223" t="s">
        <v>426</v>
      </c>
      <c r="C2827" s="210">
        <v>1962</v>
      </c>
      <c r="D2827" s="212" t="s">
        <v>1067</v>
      </c>
      <c r="E2827" s="210" t="s">
        <v>16</v>
      </c>
      <c r="F2827" s="210">
        <v>3</v>
      </c>
      <c r="G2827" s="210">
        <v>3</v>
      </c>
      <c r="H2827" s="211">
        <v>1750</v>
      </c>
      <c r="I2827" s="211">
        <v>76</v>
      </c>
      <c r="J2827" s="211">
        <v>1063.7</v>
      </c>
      <c r="K2827" s="211">
        <f t="shared" si="849"/>
        <v>6742000</v>
      </c>
      <c r="L2827" s="211">
        <v>0</v>
      </c>
      <c r="M2827" s="211">
        <v>0</v>
      </c>
      <c r="N2827" s="211">
        <v>0</v>
      </c>
      <c r="O2827" s="211">
        <f>IFERROR(
  IF(LOOKUP(2,1/($R$16:$R2827&lt;&gt;""),$R$16:$R2827)="12.2026",
    VLOOKUP(LOOKUP(2,1/($B$16:$B2827&lt;&gt;""),$B$16:$B2827), [1]Лист1!$C$12:$D$1205, 2, 0),
  IF(LOOKUP(2,1/($R$16:$R2827&lt;&gt;""),$R$16:$R2827)="12.2027",
    VLOOKUP(LOOKUP(2,1/($B$16:$B2827&lt;&gt;""),$B$16:$B2827), [1]Лист1!$C$1209:$D$2016, 2, 0),
  IF(LOOKUP(2,1/($R$16:$R2827&lt;&gt;""),$R$16:$R2827)="12.2028",
    VLOOKUP(LOOKUP(2,1/($B$16:$B2827&lt;&gt;""),$B$16:$B2827), [1]Лист1!$C$2020:$D$2907, 2, 0),
  ""))), "")</f>
        <v>6742000</v>
      </c>
      <c r="P2827" s="211">
        <f t="shared" si="850"/>
        <v>3852.5714285714284</v>
      </c>
      <c r="Q2827" s="211">
        <v>9673</v>
      </c>
      <c r="R2827" s="218" t="s">
        <v>564</v>
      </c>
      <c r="S2827" s="38"/>
      <c r="T2827" s="20"/>
      <c r="U2827" s="20"/>
    </row>
    <row r="2828" spans="1:21" s="21" customFormat="1" ht="30" customHeight="1" x14ac:dyDescent="0.25">
      <c r="A2828" s="309">
        <f>IF(B2828&lt;&gt;"",MAX(A$1:A2827)+1,"")</f>
        <v>2546</v>
      </c>
      <c r="B2828" s="317" t="s">
        <v>2473</v>
      </c>
      <c r="C2828" s="309">
        <v>1964</v>
      </c>
      <c r="D2828" s="307" t="s">
        <v>1844</v>
      </c>
      <c r="E2828" s="307" t="s">
        <v>16</v>
      </c>
      <c r="F2828" s="331">
        <v>4</v>
      </c>
      <c r="G2828" s="331">
        <v>2</v>
      </c>
      <c r="H2828" s="337">
        <v>1058.5</v>
      </c>
      <c r="I2828" s="337">
        <v>0</v>
      </c>
      <c r="J2828" s="348">
        <v>997.7</v>
      </c>
      <c r="K2828" s="211">
        <f t="shared" si="847"/>
        <v>9980536.3000000007</v>
      </c>
      <c r="L2828" s="211">
        <v>0</v>
      </c>
      <c r="M2828" s="211">
        <v>0</v>
      </c>
      <c r="N2828" s="211">
        <v>0</v>
      </c>
      <c r="O2828" s="211">
        <f>IFERROR(
  IF(LOOKUP(2,1/($R$16:$R2828&lt;&gt;""),$R$16:$R2828)="12.2026",
    VLOOKUP(LOOKUP(2,1/($B$16:$B2828&lt;&gt;""),$B$16:$B2828), [1]Лист1!$C$12:$D$1205, 2, 0),
  IF(LOOKUP(2,1/($R$16:$R2828&lt;&gt;""),$R$16:$R2828)="12.2027",
    VLOOKUP(LOOKUP(2,1/($B$16:$B2828&lt;&gt;""),$B$16:$B2828), [1]Лист1!$C$1209:$D$2016, 2, 0),
  IF(LOOKUP(2,1/($R$16:$R2828&lt;&gt;""),$R$16:$R2828)="12.2028",
    VLOOKUP(LOOKUP(2,1/($B$16:$B2828&lt;&gt;""),$B$16:$B2828), [1]Лист1!$C$2020:$D$2907, 2, 0),
  ""))), "")</f>
        <v>9980536.3000000007</v>
      </c>
      <c r="P2828" s="211">
        <f t="shared" si="848"/>
        <v>9428.9431270666046</v>
      </c>
      <c r="Q2828" s="237">
        <v>9673</v>
      </c>
      <c r="R2828" s="218" t="s">
        <v>565</v>
      </c>
      <c r="S2828" s="38"/>
      <c r="T2828" s="20"/>
      <c r="U2828" s="20"/>
    </row>
    <row r="2829" spans="1:21" s="21" customFormat="1" ht="30" customHeight="1" x14ac:dyDescent="0.25">
      <c r="A2829" s="310"/>
      <c r="B2829" s="318"/>
      <c r="C2829" s="310"/>
      <c r="D2829" s="308"/>
      <c r="E2829" s="308"/>
      <c r="F2829" s="332"/>
      <c r="G2829" s="332"/>
      <c r="H2829" s="339"/>
      <c r="I2829" s="339"/>
      <c r="J2829" s="349"/>
      <c r="K2829" s="211">
        <f t="shared" si="847"/>
        <v>4572469</v>
      </c>
      <c r="L2829" s="211">
        <v>0</v>
      </c>
      <c r="M2829" s="211">
        <v>0</v>
      </c>
      <c r="N2829" s="211">
        <v>0</v>
      </c>
      <c r="O2829" s="211">
        <f>IFERROR(
  IF(LOOKUP(2,1/($R$16:$R2829&lt;&gt;""),$R$16:$R2829)="12.2026",
    VLOOKUP(LOOKUP(2,1/($B$16:$B2829&lt;&gt;""),$B$16:$B2829), [1]Лист1!$C$12:$D$1205, 2, 0),
  IF(LOOKUP(2,1/($R$16:$R2829&lt;&gt;""),$R$16:$R2829)="12.2027",
    VLOOKUP(LOOKUP(2,1/($B$16:$B2829&lt;&gt;""),$B$16:$B2829), [1]Лист1!$C$1209:$D$2016, 2, 0),
  IF(LOOKUP(2,1/($R$16:$R2829&lt;&gt;""),$R$16:$R2829)="12.2028",
    VLOOKUP(LOOKUP(2,1/($B$16:$B2829&lt;&gt;""),$B$16:$B2829), [1]Лист1!$C$2020:$D$2907, 2, 0),
  ""))), "")</f>
        <v>4572469</v>
      </c>
      <c r="P2829" s="211">
        <f>K2829/H2828</f>
        <v>4319.7628719886634</v>
      </c>
      <c r="Q2829" s="237">
        <v>9673</v>
      </c>
      <c r="R2829" s="218" t="s">
        <v>563</v>
      </c>
      <c r="S2829" s="38"/>
      <c r="T2829" s="20"/>
      <c r="U2829" s="20"/>
    </row>
    <row r="2830" spans="1:21" s="21" customFormat="1" ht="30" customHeight="1" x14ac:dyDescent="0.25">
      <c r="A2830" s="309">
        <f>IF(B2830&lt;&gt;"",MAX(A$1:A2829)+1,"")</f>
        <v>2547</v>
      </c>
      <c r="B2830" s="317" t="s">
        <v>2474</v>
      </c>
      <c r="C2830" s="307">
        <v>1965</v>
      </c>
      <c r="D2830" s="307" t="s">
        <v>1844</v>
      </c>
      <c r="E2830" s="307" t="s">
        <v>16</v>
      </c>
      <c r="F2830" s="331">
        <v>4</v>
      </c>
      <c r="G2830" s="331">
        <v>3</v>
      </c>
      <c r="H2830" s="333">
        <v>2834.6</v>
      </c>
      <c r="I2830" s="333">
        <v>511.8</v>
      </c>
      <c r="J2830" s="348">
        <v>1481.1</v>
      </c>
      <c r="K2830" s="211">
        <f t="shared" si="847"/>
        <v>15834362.960000001</v>
      </c>
      <c r="L2830" s="211">
        <v>0</v>
      </c>
      <c r="M2830" s="211">
        <v>0</v>
      </c>
      <c r="N2830" s="211">
        <v>0</v>
      </c>
      <c r="O2830" s="211">
        <f>IFERROR(
  IF(LOOKUP(2,1/($R$16:$R2830&lt;&gt;""),$R$16:$R2830)="12.2026",
    VLOOKUP(LOOKUP(2,1/($B$16:$B2830&lt;&gt;""),$B$16:$B2830), [1]Лист1!$C$12:$D$1205, 2, 0),
  IF(LOOKUP(2,1/($R$16:$R2830&lt;&gt;""),$R$16:$R2830)="12.2027",
    VLOOKUP(LOOKUP(2,1/($B$16:$B2830&lt;&gt;""),$B$16:$B2830), [1]Лист1!$C$1209:$D$2016, 2, 0),
  IF(LOOKUP(2,1/($R$16:$R2830&lt;&gt;""),$R$16:$R2830)="12.2028",
    VLOOKUP(LOOKUP(2,1/($B$16:$B2830&lt;&gt;""),$B$16:$B2830), [1]Лист1!$C$2020:$D$2907, 2, 0),
  ""))), "")</f>
        <v>15834362.960000001</v>
      </c>
      <c r="P2830" s="211">
        <f t="shared" si="848"/>
        <v>5586.1013758555</v>
      </c>
      <c r="Q2830" s="237">
        <v>9673</v>
      </c>
      <c r="R2830" s="218" t="s">
        <v>565</v>
      </c>
      <c r="S2830" s="38"/>
      <c r="T2830" s="20"/>
      <c r="U2830" s="20"/>
    </row>
    <row r="2831" spans="1:21" s="21" customFormat="1" ht="30" customHeight="1" x14ac:dyDescent="0.25">
      <c r="A2831" s="310"/>
      <c r="B2831" s="318"/>
      <c r="C2831" s="308"/>
      <c r="D2831" s="308"/>
      <c r="E2831" s="308"/>
      <c r="F2831" s="332"/>
      <c r="G2831" s="332"/>
      <c r="H2831" s="334"/>
      <c r="I2831" s="334"/>
      <c r="J2831" s="349"/>
      <c r="K2831" s="211">
        <f t="shared" si="847"/>
        <v>6751800</v>
      </c>
      <c r="L2831" s="211">
        <v>0</v>
      </c>
      <c r="M2831" s="211">
        <v>0</v>
      </c>
      <c r="N2831" s="211">
        <v>0</v>
      </c>
      <c r="O2831" s="211">
        <f>IFERROR(
  IF(LOOKUP(2,1/($R$16:$R2831&lt;&gt;""),$R$16:$R2831)="12.2026",
    VLOOKUP(LOOKUP(2,1/($B$16:$B2831&lt;&gt;""),$B$16:$B2831), [1]Лист1!$C$12:$D$1205, 2, 0),
  IF(LOOKUP(2,1/($R$16:$R2831&lt;&gt;""),$R$16:$R2831)="12.2027",
    VLOOKUP(LOOKUP(2,1/($B$16:$B2831&lt;&gt;""),$B$16:$B2831), [1]Лист1!$C$1209:$D$2016, 2, 0),
  IF(LOOKUP(2,1/($R$16:$R2831&lt;&gt;""),$R$16:$R2831)="12.2028",
    VLOOKUP(LOOKUP(2,1/($B$16:$B2831&lt;&gt;""),$B$16:$B2831), [1]Лист1!$C$2020:$D$2907, 2, 0),
  ""))), "")</f>
        <v>6751800</v>
      </c>
      <c r="P2831" s="211">
        <f>K2831/H2830</f>
        <v>2381.9233754321599</v>
      </c>
      <c r="Q2831" s="237">
        <v>9673</v>
      </c>
      <c r="R2831" s="218" t="s">
        <v>563</v>
      </c>
      <c r="S2831" s="38"/>
      <c r="T2831" s="20"/>
      <c r="U2831" s="20"/>
    </row>
    <row r="2832" spans="1:21" s="21" customFormat="1" ht="30" customHeight="1" x14ac:dyDescent="0.25">
      <c r="A2832" s="212">
        <f>IF(B2832&lt;&gt;"",MAX(A$1:A2831)+1,"")</f>
        <v>2548</v>
      </c>
      <c r="B2832" s="194" t="s">
        <v>2635</v>
      </c>
      <c r="C2832" s="198">
        <v>1961</v>
      </c>
      <c r="D2832" s="189" t="s">
        <v>1844</v>
      </c>
      <c r="E2832" s="189" t="s">
        <v>16</v>
      </c>
      <c r="F2832" s="202">
        <v>3</v>
      </c>
      <c r="G2832" s="202">
        <v>2</v>
      </c>
      <c r="H2832" s="224">
        <v>2280</v>
      </c>
      <c r="I2832" s="245">
        <v>501.6</v>
      </c>
      <c r="J2832" s="195">
        <v>1543.2</v>
      </c>
      <c r="K2832" s="211">
        <f t="shared" ref="K2832" si="853">SUM(L2832:O2832)</f>
        <v>5753706.4299999997</v>
      </c>
      <c r="L2832" s="211">
        <v>0</v>
      </c>
      <c r="M2832" s="211">
        <v>0</v>
      </c>
      <c r="N2832" s="211">
        <v>0</v>
      </c>
      <c r="O2832" s="211">
        <f>IFERROR(
  IF(LOOKUP(2,1/($R$16:$R2832&lt;&gt;""),$R$16:$R2832)="12.2026",
    VLOOKUP(LOOKUP(2,1/($B$16:$B2832&lt;&gt;""),$B$16:$B2832), [1]Лист1!$C$12:$D$1205, 2, 0),
  IF(LOOKUP(2,1/($R$16:$R2832&lt;&gt;""),$R$16:$R2832)="12.2027",
    VLOOKUP(LOOKUP(2,1/($B$16:$B2832&lt;&gt;""),$B$16:$B2832), [1]Лист1!$C$1209:$D$2016, 2, 0),
  IF(LOOKUP(2,1/($R$16:$R2832&lt;&gt;""),$R$16:$R2832)="12.2028",
    VLOOKUP(LOOKUP(2,1/($B$16:$B2832&lt;&gt;""),$B$16:$B2832), [1]Лист1!$C$2020:$D$2907, 2, 0),
  ""))), "")</f>
        <v>5753706.4299999997</v>
      </c>
      <c r="P2832" s="211">
        <f t="shared" ref="P2832:P2846" si="854">K2832/H2832</f>
        <v>2523.555451754386</v>
      </c>
      <c r="Q2832" s="211">
        <v>9673</v>
      </c>
      <c r="R2832" s="218" t="s">
        <v>565</v>
      </c>
      <c r="S2832" s="38"/>
      <c r="T2832" s="20"/>
      <c r="U2832" s="20"/>
    </row>
    <row r="2833" spans="1:21" s="21" customFormat="1" ht="30" customHeight="1" x14ac:dyDescent="0.25">
      <c r="A2833" s="212">
        <f>IF(B2833&lt;&gt;"",MAX(A$1:A2832)+1,"")</f>
        <v>2549</v>
      </c>
      <c r="B2833" s="223" t="s">
        <v>1803</v>
      </c>
      <c r="C2833" s="210">
        <v>1969</v>
      </c>
      <c r="D2833" s="212" t="s">
        <v>1844</v>
      </c>
      <c r="E2833" s="210" t="s">
        <v>16</v>
      </c>
      <c r="F2833" s="210">
        <v>2</v>
      </c>
      <c r="G2833" s="210">
        <v>2</v>
      </c>
      <c r="H2833" s="211">
        <v>672</v>
      </c>
      <c r="I2833" s="211">
        <v>0</v>
      </c>
      <c r="J2833" s="211">
        <v>726.6</v>
      </c>
      <c r="K2833" s="211">
        <f t="shared" ref="K2833:K2846" si="855">SUM(L2833:O2833)</f>
        <v>7928810</v>
      </c>
      <c r="L2833" s="211">
        <v>0</v>
      </c>
      <c r="M2833" s="211">
        <v>0</v>
      </c>
      <c r="N2833" s="211">
        <v>0</v>
      </c>
      <c r="O2833" s="211">
        <f>IFERROR(
  IF(LOOKUP(2,1/($R$16:$R2833&lt;&gt;""),$R$16:$R2833)="12.2026",
    VLOOKUP(LOOKUP(2,1/($B$16:$B2833&lt;&gt;""),$B$16:$B2833), [1]Лист1!$C$12:$D$1205, 2, 0),
  IF(LOOKUP(2,1/($R$16:$R2833&lt;&gt;""),$R$16:$R2833)="12.2027",
    VLOOKUP(LOOKUP(2,1/($B$16:$B2833&lt;&gt;""),$B$16:$B2833), [1]Лист1!$C$1209:$D$2016, 2, 0),
  IF(LOOKUP(2,1/($R$16:$R2833&lt;&gt;""),$R$16:$R2833)="12.2028",
    VLOOKUP(LOOKUP(2,1/($B$16:$B2833&lt;&gt;""),$B$16:$B2833), [1]Лист1!$C$2020:$D$2907, 2, 0),
  ""))), "")</f>
        <v>7928810</v>
      </c>
      <c r="P2833" s="211">
        <f t="shared" si="854"/>
        <v>11798.824404761905</v>
      </c>
      <c r="Q2833" s="211">
        <v>9673</v>
      </c>
      <c r="R2833" s="218" t="s">
        <v>563</v>
      </c>
      <c r="S2833" s="38"/>
      <c r="T2833" s="20"/>
      <c r="U2833" s="20"/>
    </row>
    <row r="2834" spans="1:21" s="21" customFormat="1" ht="30" customHeight="1" x14ac:dyDescent="0.25">
      <c r="A2834" s="212">
        <f>IF(B2834&lt;&gt;"",MAX(A$1:A2833)+1,"")</f>
        <v>2550</v>
      </c>
      <c r="B2834" s="223" t="s">
        <v>1804</v>
      </c>
      <c r="C2834" s="210">
        <v>1970</v>
      </c>
      <c r="D2834" s="212" t="s">
        <v>1844</v>
      </c>
      <c r="E2834" s="210" t="s">
        <v>16</v>
      </c>
      <c r="F2834" s="210">
        <v>4</v>
      </c>
      <c r="G2834" s="210">
        <v>5</v>
      </c>
      <c r="H2834" s="211">
        <v>4287.5</v>
      </c>
      <c r="I2834" s="211">
        <v>60.7</v>
      </c>
      <c r="J2834" s="211">
        <v>3350.4</v>
      </c>
      <c r="K2834" s="211">
        <f t="shared" si="855"/>
        <v>26642582.5</v>
      </c>
      <c r="L2834" s="211">
        <v>0</v>
      </c>
      <c r="M2834" s="211">
        <v>0</v>
      </c>
      <c r="N2834" s="211">
        <v>0</v>
      </c>
      <c r="O2834" s="211">
        <f>IFERROR(
  IF(LOOKUP(2,1/($R$16:$R2834&lt;&gt;""),$R$16:$R2834)="12.2026",
    VLOOKUP(LOOKUP(2,1/($B$16:$B2834&lt;&gt;""),$B$16:$B2834), [1]Лист1!$C$12:$D$1205, 2, 0),
  IF(LOOKUP(2,1/($R$16:$R2834&lt;&gt;""),$R$16:$R2834)="12.2027",
    VLOOKUP(LOOKUP(2,1/($B$16:$B2834&lt;&gt;""),$B$16:$B2834), [1]Лист1!$C$1209:$D$2016, 2, 0),
  IF(LOOKUP(2,1/($R$16:$R2834&lt;&gt;""),$R$16:$R2834)="12.2028",
    VLOOKUP(LOOKUP(2,1/($B$16:$B2834&lt;&gt;""),$B$16:$B2834), [1]Лист1!$C$2020:$D$2907, 2, 0),
  ""))), "")</f>
        <v>26642582.5</v>
      </c>
      <c r="P2834" s="211">
        <f t="shared" si="854"/>
        <v>6214.0134110787176</v>
      </c>
      <c r="Q2834" s="211">
        <v>9673</v>
      </c>
      <c r="R2834" s="218" t="s">
        <v>563</v>
      </c>
      <c r="S2834" s="38"/>
      <c r="T2834" s="20"/>
      <c r="U2834" s="20"/>
    </row>
    <row r="2835" spans="1:21" s="21" customFormat="1" ht="30" customHeight="1" x14ac:dyDescent="0.25">
      <c r="A2835" s="212">
        <f>IF(B2835&lt;&gt;"",MAX(A$1:A2834)+1,"")</f>
        <v>2551</v>
      </c>
      <c r="B2835" s="223" t="s">
        <v>1787</v>
      </c>
      <c r="C2835" s="210">
        <v>1968</v>
      </c>
      <c r="D2835" s="212" t="s">
        <v>1844</v>
      </c>
      <c r="E2835" s="210" t="s">
        <v>16</v>
      </c>
      <c r="F2835" s="210">
        <v>3</v>
      </c>
      <c r="G2835" s="210">
        <v>4</v>
      </c>
      <c r="H2835" s="211">
        <v>1933</v>
      </c>
      <c r="I2835" s="211">
        <v>154.6</v>
      </c>
      <c r="J2835" s="211">
        <v>1788.4</v>
      </c>
      <c r="K2835" s="211">
        <f t="shared" si="855"/>
        <v>15480092</v>
      </c>
      <c r="L2835" s="211">
        <v>0</v>
      </c>
      <c r="M2835" s="211">
        <v>0</v>
      </c>
      <c r="N2835" s="211">
        <v>0</v>
      </c>
      <c r="O2835" s="211">
        <f>IFERROR(
  IF(LOOKUP(2,1/($R$16:$R2835&lt;&gt;""),$R$16:$R2835)="12.2026",
    VLOOKUP(LOOKUP(2,1/($B$16:$B2835&lt;&gt;""),$B$16:$B2835), [1]Лист1!$C$12:$D$1205, 2, 0),
  IF(LOOKUP(2,1/($R$16:$R2835&lt;&gt;""),$R$16:$R2835)="12.2027",
    VLOOKUP(LOOKUP(2,1/($B$16:$B2835&lt;&gt;""),$B$16:$B2835), [1]Лист1!$C$1209:$D$2016, 2, 0),
  IF(LOOKUP(2,1/($R$16:$R2835&lt;&gt;""),$R$16:$R2835)="12.2028",
    VLOOKUP(LOOKUP(2,1/($B$16:$B2835&lt;&gt;""),$B$16:$B2835), [1]Лист1!$C$2020:$D$2907, 2, 0),
  ""))), "")</f>
        <v>15480092</v>
      </c>
      <c r="P2835" s="211">
        <f t="shared" si="854"/>
        <v>8008.3248836006205</v>
      </c>
      <c r="Q2835" s="211">
        <v>9673</v>
      </c>
      <c r="R2835" s="218" t="s">
        <v>564</v>
      </c>
      <c r="S2835" s="38"/>
      <c r="T2835" s="20"/>
      <c r="U2835" s="20"/>
    </row>
    <row r="2836" spans="1:21" s="21" customFormat="1" ht="30" customHeight="1" x14ac:dyDescent="0.25">
      <c r="A2836" s="212">
        <f>IF(B2836&lt;&gt;"",MAX(A$1:A2835)+1,"")</f>
        <v>2552</v>
      </c>
      <c r="B2836" s="223" t="s">
        <v>1805</v>
      </c>
      <c r="C2836" s="210">
        <v>1979</v>
      </c>
      <c r="D2836" s="212" t="s">
        <v>1844</v>
      </c>
      <c r="E2836" s="210" t="s">
        <v>16</v>
      </c>
      <c r="F2836" s="210">
        <v>9</v>
      </c>
      <c r="G2836" s="210">
        <v>1</v>
      </c>
      <c r="H2836" s="211">
        <v>4647.7</v>
      </c>
      <c r="I2836" s="211">
        <v>0</v>
      </c>
      <c r="J2836" s="211">
        <v>3724.9</v>
      </c>
      <c r="K2836" s="211">
        <f t="shared" si="855"/>
        <v>31846401.5</v>
      </c>
      <c r="L2836" s="211">
        <v>0</v>
      </c>
      <c r="M2836" s="211">
        <v>0</v>
      </c>
      <c r="N2836" s="211">
        <v>0</v>
      </c>
      <c r="O2836" s="211">
        <f>IFERROR(
  IF(LOOKUP(2,1/($R$16:$R2836&lt;&gt;""),$R$16:$R2836)="12.2026",
    VLOOKUP(LOOKUP(2,1/($B$16:$B2836&lt;&gt;""),$B$16:$B2836), [1]Лист1!$C$12:$D$1205, 2, 0),
  IF(LOOKUP(2,1/($R$16:$R2836&lt;&gt;""),$R$16:$R2836)="12.2027",
    VLOOKUP(LOOKUP(2,1/($B$16:$B2836&lt;&gt;""),$B$16:$B2836), [1]Лист1!$C$1209:$D$2016, 2, 0),
  IF(LOOKUP(2,1/($R$16:$R2836&lt;&gt;""),$R$16:$R2836)="12.2028",
    VLOOKUP(LOOKUP(2,1/($B$16:$B2836&lt;&gt;""),$B$16:$B2836), [1]Лист1!$C$2020:$D$2907, 2, 0),
  ""))), "")</f>
        <v>31846401.5</v>
      </c>
      <c r="P2836" s="211">
        <f t="shared" si="854"/>
        <v>6852.0776943434394</v>
      </c>
      <c r="Q2836" s="211">
        <v>9673</v>
      </c>
      <c r="R2836" s="218" t="s">
        <v>564</v>
      </c>
      <c r="S2836" s="38"/>
      <c r="T2836" s="20"/>
      <c r="U2836" s="20"/>
    </row>
    <row r="2837" spans="1:21" s="21" customFormat="1" ht="30" customHeight="1" x14ac:dyDescent="0.25">
      <c r="A2837" s="212">
        <f>IF(B2837&lt;&gt;"",MAX(A$1:A2836)+1,"")</f>
        <v>2553</v>
      </c>
      <c r="B2837" s="223" t="s">
        <v>1806</v>
      </c>
      <c r="C2837" s="210">
        <v>1975</v>
      </c>
      <c r="D2837" s="212" t="s">
        <v>1844</v>
      </c>
      <c r="E2837" s="210" t="s">
        <v>16</v>
      </c>
      <c r="F2837" s="210">
        <v>6</v>
      </c>
      <c r="G2837" s="210">
        <v>5</v>
      </c>
      <c r="H2837" s="211">
        <v>4386.8999999999996</v>
      </c>
      <c r="I2837" s="211">
        <v>0</v>
      </c>
      <c r="J2837" s="211">
        <v>4386</v>
      </c>
      <c r="K2837" s="211">
        <f t="shared" si="855"/>
        <v>31343625.5</v>
      </c>
      <c r="L2837" s="211">
        <v>0</v>
      </c>
      <c r="M2837" s="211">
        <v>0</v>
      </c>
      <c r="N2837" s="211">
        <v>0</v>
      </c>
      <c r="O2837" s="211">
        <f>IFERROR(
  IF(LOOKUP(2,1/($R$16:$R2837&lt;&gt;""),$R$16:$R2837)="12.2026",
    VLOOKUP(LOOKUP(2,1/($B$16:$B2837&lt;&gt;""),$B$16:$B2837), [1]Лист1!$C$12:$D$1205, 2, 0),
  IF(LOOKUP(2,1/($R$16:$R2837&lt;&gt;""),$R$16:$R2837)="12.2027",
    VLOOKUP(LOOKUP(2,1/($B$16:$B2837&lt;&gt;""),$B$16:$B2837), [1]Лист1!$C$1209:$D$2016, 2, 0),
  IF(LOOKUP(2,1/($R$16:$R2837&lt;&gt;""),$R$16:$R2837)="12.2028",
    VLOOKUP(LOOKUP(2,1/($B$16:$B2837&lt;&gt;""),$B$16:$B2837), [1]Лист1!$C$2020:$D$2907, 2, 0),
  ""))), "")</f>
        <v>31343625.5</v>
      </c>
      <c r="P2837" s="211">
        <f t="shared" si="854"/>
        <v>7144.8233376644102</v>
      </c>
      <c r="Q2837" s="211">
        <v>9673</v>
      </c>
      <c r="R2837" s="218" t="s">
        <v>563</v>
      </c>
      <c r="S2837" s="38"/>
      <c r="T2837" s="20"/>
      <c r="U2837" s="20"/>
    </row>
    <row r="2838" spans="1:21" s="21" customFormat="1" ht="30" customHeight="1" x14ac:dyDescent="0.25">
      <c r="A2838" s="285">
        <f>IF(B2838&lt;&gt;"",MAX(A$1:A2837)+1,"")</f>
        <v>2554</v>
      </c>
      <c r="B2838" s="283" t="s">
        <v>1807</v>
      </c>
      <c r="C2838" s="287">
        <v>1975</v>
      </c>
      <c r="D2838" s="285" t="s">
        <v>1844</v>
      </c>
      <c r="E2838" s="287" t="s">
        <v>16</v>
      </c>
      <c r="F2838" s="287">
        <v>6</v>
      </c>
      <c r="G2838" s="287">
        <v>5</v>
      </c>
      <c r="H2838" s="282">
        <v>6055.6</v>
      </c>
      <c r="I2838" s="282">
        <v>0</v>
      </c>
      <c r="J2838" s="282">
        <v>4433.2</v>
      </c>
      <c r="K2838" s="282">
        <f t="shared" si="855"/>
        <v>38677562</v>
      </c>
      <c r="L2838" s="282">
        <v>0</v>
      </c>
      <c r="M2838" s="282">
        <v>0</v>
      </c>
      <c r="N2838" s="282">
        <v>0</v>
      </c>
      <c r="O2838" s="282">
        <f>IFERROR(
  IF(LOOKUP(2,1/($R$16:$R2838&lt;&gt;""),$R$16:$R2838)="12.2026",
    VLOOKUP(LOOKUP(2,1/($B$16:$B2838&lt;&gt;""),$B$16:$B2838), [1]Лист1!$C$12:$D$1205, 2, 0),
  IF(LOOKUP(2,1/($R$16:$R2838&lt;&gt;""),$R$16:$R2838)="12.2027",
    VLOOKUP(LOOKUP(2,1/($B$16:$B2838&lt;&gt;""),$B$16:$B2838), [1]Лист1!$C$1209:$D$2016, 2, 0),
  IF(LOOKUP(2,1/($R$16:$R2838&lt;&gt;""),$R$16:$R2838)="12.2028",
    VLOOKUP(LOOKUP(2,1/($B$16:$B2838&lt;&gt;""),$B$16:$B2838), [1]Лист1!$C$2020:$D$2907, 2, 0),
  ""))), "")</f>
        <v>38677562</v>
      </c>
      <c r="P2838" s="282">
        <f t="shared" si="854"/>
        <v>6387.073452671907</v>
      </c>
      <c r="Q2838" s="282">
        <v>9673</v>
      </c>
      <c r="R2838" s="294" t="s">
        <v>563</v>
      </c>
      <c r="S2838" s="38"/>
      <c r="T2838" s="20"/>
      <c r="U2838" s="20"/>
    </row>
    <row r="2839" spans="1:21" s="21" customFormat="1" ht="30" customHeight="1" x14ac:dyDescent="0.25">
      <c r="A2839" s="212">
        <f>IF(B2839&lt;&gt;"",MAX(A$1:A2838)+1,"")</f>
        <v>2555</v>
      </c>
      <c r="B2839" s="223" t="s">
        <v>1808</v>
      </c>
      <c r="C2839" s="210">
        <v>1976</v>
      </c>
      <c r="D2839" s="212" t="s">
        <v>1844</v>
      </c>
      <c r="E2839" s="210" t="s">
        <v>16</v>
      </c>
      <c r="F2839" s="210">
        <v>6</v>
      </c>
      <c r="G2839" s="210">
        <v>5</v>
      </c>
      <c r="H2839" s="211">
        <v>5876.4</v>
      </c>
      <c r="I2839" s="211">
        <v>0</v>
      </c>
      <c r="J2839" s="211">
        <v>4526.3999999999996</v>
      </c>
      <c r="K2839" s="211">
        <f t="shared" si="855"/>
        <v>37889978</v>
      </c>
      <c r="L2839" s="211">
        <v>0</v>
      </c>
      <c r="M2839" s="211">
        <v>0</v>
      </c>
      <c r="N2839" s="211">
        <v>0</v>
      </c>
      <c r="O2839" s="211">
        <f>IFERROR(
  IF(LOOKUP(2,1/($R$16:$R2839&lt;&gt;""),$R$16:$R2839)="12.2026",
    VLOOKUP(LOOKUP(2,1/($B$16:$B2839&lt;&gt;""),$B$16:$B2839), [1]Лист1!$C$12:$D$1205, 2, 0),
  IF(LOOKUP(2,1/($R$16:$R2839&lt;&gt;""),$R$16:$R2839)="12.2027",
    VLOOKUP(LOOKUP(2,1/($B$16:$B2839&lt;&gt;""),$B$16:$B2839), [1]Лист1!$C$1209:$D$2016, 2, 0),
  IF(LOOKUP(2,1/($R$16:$R2839&lt;&gt;""),$R$16:$R2839)="12.2028",
    VLOOKUP(LOOKUP(2,1/($B$16:$B2839&lt;&gt;""),$B$16:$B2839), [1]Лист1!$C$2020:$D$2907, 2, 0),
  ""))), "")</f>
        <v>37889978</v>
      </c>
      <c r="P2839" s="211">
        <f t="shared" si="854"/>
        <v>6447.8214553127773</v>
      </c>
      <c r="Q2839" s="211">
        <v>9673</v>
      </c>
      <c r="R2839" s="218" t="s">
        <v>563</v>
      </c>
      <c r="S2839" s="38"/>
      <c r="T2839" s="20"/>
      <c r="U2839" s="20"/>
    </row>
    <row r="2840" spans="1:21" s="21" customFormat="1" ht="30" customHeight="1" x14ac:dyDescent="0.25">
      <c r="A2840" s="212">
        <f>IF(B2840&lt;&gt;"",MAX(A$1:A2839)+1,"")</f>
        <v>2556</v>
      </c>
      <c r="B2840" s="223" t="s">
        <v>1809</v>
      </c>
      <c r="C2840" s="210">
        <v>1979</v>
      </c>
      <c r="D2840" s="212" t="s">
        <v>1844</v>
      </c>
      <c r="E2840" s="210" t="s">
        <v>16</v>
      </c>
      <c r="F2840" s="210">
        <v>2</v>
      </c>
      <c r="G2840" s="210">
        <v>5</v>
      </c>
      <c r="H2840" s="211">
        <v>4260.8</v>
      </c>
      <c r="I2840" s="211">
        <v>0</v>
      </c>
      <c r="J2840" s="211">
        <v>3192.9</v>
      </c>
      <c r="K2840" s="211">
        <f t="shared" si="855"/>
        <v>30789416</v>
      </c>
      <c r="L2840" s="211">
        <v>0</v>
      </c>
      <c r="M2840" s="211">
        <v>0</v>
      </c>
      <c r="N2840" s="211">
        <v>0</v>
      </c>
      <c r="O2840" s="211">
        <f>IFERROR(
  IF(LOOKUP(2,1/($R$16:$R2840&lt;&gt;""),$R$16:$R2840)="12.2026",
    VLOOKUP(LOOKUP(2,1/($B$16:$B2840&lt;&gt;""),$B$16:$B2840), [1]Лист1!$C$12:$D$1205, 2, 0),
  IF(LOOKUP(2,1/($R$16:$R2840&lt;&gt;""),$R$16:$R2840)="12.2027",
    VLOOKUP(LOOKUP(2,1/($B$16:$B2840&lt;&gt;""),$B$16:$B2840), [1]Лист1!$C$1209:$D$2016, 2, 0),
  IF(LOOKUP(2,1/($R$16:$R2840&lt;&gt;""),$R$16:$R2840)="12.2028",
    VLOOKUP(LOOKUP(2,1/($B$16:$B2840&lt;&gt;""),$B$16:$B2840), [1]Лист1!$C$2020:$D$2907, 2, 0),
  ""))), "")</f>
        <v>30789416</v>
      </c>
      <c r="P2840" s="211">
        <f t="shared" si="854"/>
        <v>7226.2054074352227</v>
      </c>
      <c r="Q2840" s="211">
        <v>9673</v>
      </c>
      <c r="R2840" s="218" t="s">
        <v>563</v>
      </c>
      <c r="S2840" s="38"/>
      <c r="T2840" s="20"/>
      <c r="U2840" s="20"/>
    </row>
    <row r="2841" spans="1:21" ht="30" customHeight="1" x14ac:dyDescent="0.25">
      <c r="A2841" s="212">
        <f>IF(B2841&lt;&gt;"",MAX(A$1:A2840)+1,"")</f>
        <v>2557</v>
      </c>
      <c r="B2841" s="223" t="s">
        <v>2701</v>
      </c>
      <c r="C2841" s="210">
        <v>1990</v>
      </c>
      <c r="D2841" s="212" t="s">
        <v>1844</v>
      </c>
      <c r="E2841" s="210" t="s">
        <v>75</v>
      </c>
      <c r="F2841" s="210">
        <v>9</v>
      </c>
      <c r="G2841" s="210">
        <v>3</v>
      </c>
      <c r="H2841" s="211">
        <v>5699.2</v>
      </c>
      <c r="I2841" s="211">
        <v>0</v>
      </c>
      <c r="J2841" s="211">
        <v>5699.2</v>
      </c>
      <c r="K2841" s="211">
        <f t="shared" si="855"/>
        <v>10786426.59</v>
      </c>
      <c r="L2841" s="211">
        <v>0</v>
      </c>
      <c r="M2841" s="211">
        <v>0</v>
      </c>
      <c r="N2841" s="211">
        <v>0</v>
      </c>
      <c r="O2841" s="211">
        <f>IFERROR(
  IF(LOOKUP(2,1/($R$16:$R2841&lt;&gt;""),$R$16:$R2841)="12.2026",
    VLOOKUP(LOOKUP(2,1/($B$16:$B2841&lt;&gt;""),$B$16:$B2841), [1]Лист1!$C$12:$D$1205, 2, 0),
  IF(LOOKUP(2,1/($R$16:$R2841&lt;&gt;""),$R$16:$R2841)="12.2027",
    VLOOKUP(LOOKUP(2,1/($B$16:$B2841&lt;&gt;""),$B$16:$B2841), [1]Лист1!$C$1209:$D$2016, 2, 0),
  IF(LOOKUP(2,1/($R$16:$R2841&lt;&gt;""),$R$16:$R2841)="12.2028",
    VLOOKUP(LOOKUP(2,1/($B$16:$B2841&lt;&gt;""),$B$16:$B2841), [1]Лист1!$C$2020:$D$2907, 2, 0),
  ""))), "")</f>
        <v>10786426.59</v>
      </c>
      <c r="P2841" s="211">
        <f t="shared" si="854"/>
        <v>1892.6211731471085</v>
      </c>
      <c r="Q2841" s="211">
        <v>9673</v>
      </c>
      <c r="R2841" s="218" t="s">
        <v>564</v>
      </c>
      <c r="S2841" s="48"/>
    </row>
    <row r="2842" spans="1:21" s="33" customFormat="1" ht="30" customHeight="1" x14ac:dyDescent="0.25">
      <c r="A2842" s="212">
        <f>IF(B2842&lt;&gt;"",MAX(A$1:A2841)+1,"")</f>
        <v>2558</v>
      </c>
      <c r="B2842" s="223" t="s">
        <v>2311</v>
      </c>
      <c r="C2842" s="210">
        <v>1991</v>
      </c>
      <c r="D2842" s="212" t="s">
        <v>1844</v>
      </c>
      <c r="E2842" s="210" t="s">
        <v>75</v>
      </c>
      <c r="F2842" s="210">
        <v>9</v>
      </c>
      <c r="G2842" s="210">
        <v>3</v>
      </c>
      <c r="H2842" s="211">
        <v>6050.5</v>
      </c>
      <c r="I2842" s="211">
        <v>0</v>
      </c>
      <c r="J2842" s="211">
        <v>6001.7</v>
      </c>
      <c r="K2842" s="211">
        <f t="shared" si="855"/>
        <v>10805000</v>
      </c>
      <c r="L2842" s="211">
        <v>0</v>
      </c>
      <c r="M2842" s="211">
        <v>0</v>
      </c>
      <c r="N2842" s="211">
        <v>0</v>
      </c>
      <c r="O2842" s="211">
        <f>IFERROR(
  IF(LOOKUP(2,1/($R$16:$R2842&lt;&gt;""),$R$16:$R2842)="12.2026",
    VLOOKUP(LOOKUP(2,1/($B$16:$B2842&lt;&gt;""),$B$16:$B2842), [1]Лист1!$C$12:$D$1205, 2, 0),
  IF(LOOKUP(2,1/($R$16:$R2842&lt;&gt;""),$R$16:$R2842)="12.2027",
    VLOOKUP(LOOKUP(2,1/($B$16:$B2842&lt;&gt;""),$B$16:$B2842), [1]Лист1!$C$1209:$D$2016, 2, 0),
  IF(LOOKUP(2,1/($R$16:$R2842&lt;&gt;""),$R$16:$R2842)="12.2028",
    VLOOKUP(LOOKUP(2,1/($B$16:$B2842&lt;&gt;""),$B$16:$B2842), [1]Лист1!$C$2020:$D$2907, 2, 0),
  ""))), "")</f>
        <v>10805000</v>
      </c>
      <c r="P2842" s="211">
        <f t="shared" si="854"/>
        <v>1785.8028262127098</v>
      </c>
      <c r="Q2842" s="211">
        <v>9673</v>
      </c>
      <c r="R2842" s="30" t="s">
        <v>565</v>
      </c>
      <c r="S2842" s="32"/>
      <c r="T2842" s="32"/>
      <c r="U2842" s="32"/>
    </row>
    <row r="2843" spans="1:21" s="33" customFormat="1" ht="30" customHeight="1" x14ac:dyDescent="0.25">
      <c r="A2843" s="212">
        <f>IF(B2843&lt;&gt;"",MAX(A$1:A2842)+1,"")</f>
        <v>2559</v>
      </c>
      <c r="B2843" s="223" t="s">
        <v>2312</v>
      </c>
      <c r="C2843" s="210">
        <v>1992</v>
      </c>
      <c r="D2843" s="212" t="s">
        <v>1844</v>
      </c>
      <c r="E2843" s="210" t="s">
        <v>75</v>
      </c>
      <c r="F2843" s="210">
        <v>9</v>
      </c>
      <c r="G2843" s="210">
        <v>4</v>
      </c>
      <c r="H2843" s="211">
        <v>9607.7999999999993</v>
      </c>
      <c r="I2843" s="211">
        <v>0</v>
      </c>
      <c r="J2843" s="211">
        <v>7635.7</v>
      </c>
      <c r="K2843" s="211">
        <f t="shared" si="855"/>
        <v>14340000</v>
      </c>
      <c r="L2843" s="211">
        <v>0</v>
      </c>
      <c r="M2843" s="211">
        <v>0</v>
      </c>
      <c r="N2843" s="211">
        <v>0</v>
      </c>
      <c r="O2843" s="211">
        <f>IFERROR(
  IF(LOOKUP(2,1/($R$16:$R2843&lt;&gt;""),$R$16:$R2843)="12.2026",
    VLOOKUP(LOOKUP(2,1/($B$16:$B2843&lt;&gt;""),$B$16:$B2843), [1]Лист1!$C$12:$D$1205, 2, 0),
  IF(LOOKUP(2,1/($R$16:$R2843&lt;&gt;""),$R$16:$R2843)="12.2027",
    VLOOKUP(LOOKUP(2,1/($B$16:$B2843&lt;&gt;""),$B$16:$B2843), [1]Лист1!$C$1209:$D$2016, 2, 0),
  IF(LOOKUP(2,1/($R$16:$R2843&lt;&gt;""),$R$16:$R2843)="12.2028",
    VLOOKUP(LOOKUP(2,1/($B$16:$B2843&lt;&gt;""),$B$16:$B2843), [1]Лист1!$C$2020:$D$2907, 2, 0),
  ""))), "")</f>
        <v>14340000</v>
      </c>
      <c r="P2843" s="211">
        <f t="shared" si="854"/>
        <v>1492.5373134328358</v>
      </c>
      <c r="Q2843" s="211">
        <v>9673</v>
      </c>
      <c r="R2843" s="30" t="s">
        <v>565</v>
      </c>
      <c r="S2843" s="32"/>
      <c r="T2843" s="32"/>
      <c r="U2843" s="32"/>
    </row>
    <row r="2844" spans="1:21" s="21" customFormat="1" ht="30" customHeight="1" x14ac:dyDescent="0.25">
      <c r="A2844" s="212">
        <f>IF(B2844&lt;&gt;"",MAX(A$1:A2843)+1,"")</f>
        <v>2560</v>
      </c>
      <c r="B2844" s="223" t="s">
        <v>1810</v>
      </c>
      <c r="C2844" s="210">
        <v>1984</v>
      </c>
      <c r="D2844" s="212" t="s">
        <v>1844</v>
      </c>
      <c r="E2844" s="210" t="s">
        <v>16</v>
      </c>
      <c r="F2844" s="210">
        <v>9</v>
      </c>
      <c r="G2844" s="210">
        <v>1</v>
      </c>
      <c r="H2844" s="211">
        <v>4098.3999999999996</v>
      </c>
      <c r="I2844" s="211">
        <v>0</v>
      </c>
      <c r="J2844" s="211">
        <v>3255.8</v>
      </c>
      <c r="K2844" s="211">
        <f t="shared" si="855"/>
        <v>31824266</v>
      </c>
      <c r="L2844" s="211">
        <v>0</v>
      </c>
      <c r="M2844" s="211">
        <v>0</v>
      </c>
      <c r="N2844" s="211">
        <v>0</v>
      </c>
      <c r="O2844" s="211">
        <f>IFERROR(
  IF(LOOKUP(2,1/($R$16:$R2844&lt;&gt;""),$R$16:$R2844)="12.2026",
    VLOOKUP(LOOKUP(2,1/($B$16:$B2844&lt;&gt;""),$B$16:$B2844), [1]Лист1!$C$12:$D$1205, 2, 0),
  IF(LOOKUP(2,1/($R$16:$R2844&lt;&gt;""),$R$16:$R2844)="12.2027",
    VLOOKUP(LOOKUP(2,1/($B$16:$B2844&lt;&gt;""),$B$16:$B2844), [1]Лист1!$C$1209:$D$2016, 2, 0),
  IF(LOOKUP(2,1/($R$16:$R2844&lt;&gt;""),$R$16:$R2844)="12.2028",
    VLOOKUP(LOOKUP(2,1/($B$16:$B2844&lt;&gt;""),$B$16:$B2844), [1]Лист1!$C$2020:$D$2907, 2, 0),
  ""))), "")</f>
        <v>31824266</v>
      </c>
      <c r="P2844" s="211">
        <f t="shared" si="854"/>
        <v>7765.046359554949</v>
      </c>
      <c r="Q2844" s="211">
        <v>9673</v>
      </c>
      <c r="R2844" s="218" t="s">
        <v>564</v>
      </c>
      <c r="S2844" s="38"/>
      <c r="T2844" s="20"/>
      <c r="U2844" s="20"/>
    </row>
    <row r="2845" spans="1:21" s="21" customFormat="1" ht="30" customHeight="1" x14ac:dyDescent="0.25">
      <c r="A2845" s="212">
        <f>IF(B2845&lt;&gt;"",MAX(A$1:A2844)+1,"")</f>
        <v>2561</v>
      </c>
      <c r="B2845" s="223" t="s">
        <v>2475</v>
      </c>
      <c r="C2845" s="189">
        <v>1971</v>
      </c>
      <c r="D2845" s="189" t="s">
        <v>1844</v>
      </c>
      <c r="E2845" s="189" t="s">
        <v>16</v>
      </c>
      <c r="F2845" s="202">
        <v>2</v>
      </c>
      <c r="G2845" s="202">
        <v>2</v>
      </c>
      <c r="H2845" s="209">
        <v>713</v>
      </c>
      <c r="I2845" s="224">
        <f>M2845</f>
        <v>0</v>
      </c>
      <c r="J2845" s="195">
        <v>712.4</v>
      </c>
      <c r="K2845" s="211">
        <f t="shared" si="855"/>
        <v>4806550</v>
      </c>
      <c r="L2845" s="211">
        <v>0</v>
      </c>
      <c r="M2845" s="211">
        <v>0</v>
      </c>
      <c r="N2845" s="211">
        <v>0</v>
      </c>
      <c r="O2845" s="211">
        <f>IFERROR(
  IF(LOOKUP(2,1/($R$16:$R2845&lt;&gt;""),$R$16:$R2845)="12.2026",
    VLOOKUP(LOOKUP(2,1/($B$16:$B2845&lt;&gt;""),$B$16:$B2845), [1]Лист1!$C$12:$D$1205, 2, 0),
  IF(LOOKUP(2,1/($R$16:$R2845&lt;&gt;""),$R$16:$R2845)="12.2027",
    VLOOKUP(LOOKUP(2,1/($B$16:$B2845&lt;&gt;""),$B$16:$B2845), [1]Лист1!$C$1209:$D$2016, 2, 0),
  IF(LOOKUP(2,1/($R$16:$R2845&lt;&gt;""),$R$16:$R2845)="12.2028",
    VLOOKUP(LOOKUP(2,1/($B$16:$B2845&lt;&gt;""),$B$16:$B2845), [1]Лист1!$C$2020:$D$2907, 2, 0),
  ""))), "")</f>
        <v>4806550</v>
      </c>
      <c r="P2845" s="211">
        <f t="shared" si="854"/>
        <v>6741.304347826087</v>
      </c>
      <c r="Q2845" s="237">
        <v>9673</v>
      </c>
      <c r="R2845" s="218" t="s">
        <v>565</v>
      </c>
      <c r="S2845" s="38"/>
      <c r="T2845" s="20"/>
      <c r="U2845" s="20"/>
    </row>
    <row r="2846" spans="1:21" s="21" customFormat="1" ht="30" customHeight="1" x14ac:dyDescent="0.25">
      <c r="A2846" s="212">
        <f>IF(B2846&lt;&gt;"",MAX(A$1:A2845)+1,"")</f>
        <v>2562</v>
      </c>
      <c r="B2846" s="223" t="s">
        <v>1811</v>
      </c>
      <c r="C2846" s="210">
        <v>1970</v>
      </c>
      <c r="D2846" s="212" t="s">
        <v>1844</v>
      </c>
      <c r="E2846" s="210" t="s">
        <v>16</v>
      </c>
      <c r="F2846" s="210">
        <v>5</v>
      </c>
      <c r="G2846" s="210">
        <v>4</v>
      </c>
      <c r="H2846" s="211">
        <v>3174.5</v>
      </c>
      <c r="I2846" s="211">
        <v>69.2</v>
      </c>
      <c r="J2846" s="211">
        <v>3100.1</v>
      </c>
      <c r="K2846" s="211">
        <f t="shared" si="855"/>
        <v>26065357.5</v>
      </c>
      <c r="L2846" s="211">
        <v>0</v>
      </c>
      <c r="M2846" s="211">
        <v>0</v>
      </c>
      <c r="N2846" s="211">
        <v>0</v>
      </c>
      <c r="O2846" s="211">
        <f>IFERROR(
  IF(LOOKUP(2,1/($R$16:$R2846&lt;&gt;""),$R$16:$R2846)="12.2026",
    VLOOKUP(LOOKUP(2,1/($B$16:$B2846&lt;&gt;""),$B$16:$B2846), [1]Лист1!$C$12:$D$1205, 2, 0),
  IF(LOOKUP(2,1/($R$16:$R2846&lt;&gt;""),$R$16:$R2846)="12.2027",
    VLOOKUP(LOOKUP(2,1/($B$16:$B2846&lt;&gt;""),$B$16:$B2846), [1]Лист1!$C$1209:$D$2016, 2, 0),
  IF(LOOKUP(2,1/($R$16:$R2846&lt;&gt;""),$R$16:$R2846)="12.2028",
    VLOOKUP(LOOKUP(2,1/($B$16:$B2846&lt;&gt;""),$B$16:$B2846), [1]Лист1!$C$2020:$D$2907, 2, 0),
  ""))), "")</f>
        <v>26065357.5</v>
      </c>
      <c r="P2846" s="211">
        <f t="shared" si="854"/>
        <v>8210.8544652701221</v>
      </c>
      <c r="Q2846" s="211">
        <v>9673</v>
      </c>
      <c r="R2846" s="218" t="s">
        <v>563</v>
      </c>
      <c r="S2846" s="38"/>
      <c r="T2846" s="20"/>
      <c r="U2846" s="20"/>
    </row>
    <row r="2847" spans="1:21" s="21" customFormat="1" ht="30" customHeight="1" x14ac:dyDescent="0.25">
      <c r="A2847" s="309">
        <f>IF(B2847&lt;&gt;"",MAX(A$1:A2846)+1,"")</f>
        <v>2563</v>
      </c>
      <c r="B2847" s="317" t="s">
        <v>2476</v>
      </c>
      <c r="C2847" s="309">
        <v>1963</v>
      </c>
      <c r="D2847" s="307" t="s">
        <v>1844</v>
      </c>
      <c r="E2847" s="307" t="s">
        <v>16</v>
      </c>
      <c r="F2847" s="331">
        <v>4</v>
      </c>
      <c r="G2847" s="331">
        <v>3</v>
      </c>
      <c r="H2847" s="337">
        <v>1872</v>
      </c>
      <c r="I2847" s="337">
        <v>0</v>
      </c>
      <c r="J2847" s="348">
        <v>1868.2</v>
      </c>
      <c r="K2847" s="211">
        <f t="shared" si="847"/>
        <v>15363008.669999998</v>
      </c>
      <c r="L2847" s="211">
        <v>0</v>
      </c>
      <c r="M2847" s="211">
        <v>0</v>
      </c>
      <c r="N2847" s="211">
        <v>0</v>
      </c>
      <c r="O2847" s="211">
        <f>IFERROR(
  IF(LOOKUP(2,1/($R$16:$R2847&lt;&gt;""),$R$16:$R2847)="12.2026",
    VLOOKUP(LOOKUP(2,1/($B$16:$B2847&lt;&gt;""),$B$16:$B2847), [1]Лист1!$C$12:$D$1205, 2, 0),
  IF(LOOKUP(2,1/($R$16:$R2847&lt;&gt;""),$R$16:$R2847)="12.2027",
    VLOOKUP(LOOKUP(2,1/($B$16:$B2847&lt;&gt;""),$B$16:$B2847), [1]Лист1!$C$1209:$D$2016, 2, 0),
  IF(LOOKUP(2,1/($R$16:$R2847&lt;&gt;""),$R$16:$R2847)="12.2028",
    VLOOKUP(LOOKUP(2,1/($B$16:$B2847&lt;&gt;""),$B$16:$B2847), [1]Лист1!$C$2020:$D$2907, 2, 0),
  ""))), "")</f>
        <v>15363008.669999998</v>
      </c>
      <c r="P2847" s="211">
        <f t="shared" si="848"/>
        <v>8206.7354006410242</v>
      </c>
      <c r="Q2847" s="237">
        <v>9673</v>
      </c>
      <c r="R2847" s="218" t="s">
        <v>565</v>
      </c>
      <c r="S2847" s="38"/>
      <c r="T2847" s="20"/>
      <c r="U2847" s="20"/>
    </row>
    <row r="2848" spans="1:21" s="21" customFormat="1" ht="30" customHeight="1" x14ac:dyDescent="0.25">
      <c r="A2848" s="310"/>
      <c r="B2848" s="318"/>
      <c r="C2848" s="310"/>
      <c r="D2848" s="308"/>
      <c r="E2848" s="308"/>
      <c r="F2848" s="332"/>
      <c r="G2848" s="332"/>
      <c r="H2848" s="339"/>
      <c r="I2848" s="339"/>
      <c r="J2848" s="349"/>
      <c r="K2848" s="211">
        <f t="shared" si="847"/>
        <v>6391704</v>
      </c>
      <c r="L2848" s="211">
        <v>0</v>
      </c>
      <c r="M2848" s="211">
        <v>0</v>
      </c>
      <c r="N2848" s="211">
        <v>0</v>
      </c>
      <c r="O2848" s="211">
        <f>IFERROR(
  IF(LOOKUP(2,1/($R$16:$R2848&lt;&gt;""),$R$16:$R2848)="12.2026",
    VLOOKUP(LOOKUP(2,1/($B$16:$B2848&lt;&gt;""),$B$16:$B2848), [1]Лист1!$C$12:$D$1205, 2, 0),
  IF(LOOKUP(2,1/($R$16:$R2848&lt;&gt;""),$R$16:$R2848)="12.2027",
    VLOOKUP(LOOKUP(2,1/($B$16:$B2848&lt;&gt;""),$B$16:$B2848), [1]Лист1!$C$1209:$D$2016, 2, 0),
  IF(LOOKUP(2,1/($R$16:$R2848&lt;&gt;""),$R$16:$R2848)="12.2028",
    VLOOKUP(LOOKUP(2,1/($B$16:$B2848&lt;&gt;""),$B$16:$B2848), [1]Лист1!$C$2020:$D$2907, 2, 0),
  ""))), "")</f>
        <v>6391704</v>
      </c>
      <c r="P2848" s="211">
        <f>K2848/H2847</f>
        <v>3414.3717948717949</v>
      </c>
      <c r="Q2848" s="237">
        <v>9673</v>
      </c>
      <c r="R2848" s="218" t="s">
        <v>563</v>
      </c>
      <c r="S2848" s="38"/>
      <c r="T2848" s="20"/>
      <c r="U2848" s="20"/>
    </row>
    <row r="2849" spans="1:21" s="21" customFormat="1" ht="30" customHeight="1" x14ac:dyDescent="0.25">
      <c r="A2849" s="212">
        <f>IF(B2849&lt;&gt;"",MAX(A$1:A2848)+1,"")</f>
        <v>2564</v>
      </c>
      <c r="B2849" s="223" t="s">
        <v>422</v>
      </c>
      <c r="C2849" s="210">
        <v>1949</v>
      </c>
      <c r="D2849" s="212" t="s">
        <v>1844</v>
      </c>
      <c r="E2849" s="210" t="s">
        <v>16</v>
      </c>
      <c r="F2849" s="210">
        <v>3</v>
      </c>
      <c r="G2849" s="210">
        <v>3</v>
      </c>
      <c r="H2849" s="211">
        <v>1281.0999999999999</v>
      </c>
      <c r="I2849" s="211">
        <v>0</v>
      </c>
      <c r="J2849" s="211">
        <v>1215</v>
      </c>
      <c r="K2849" s="211">
        <f t="shared" ref="K2849:K2857" si="856">SUM(L2849:O2849)</f>
        <v>7312056.3999999994</v>
      </c>
      <c r="L2849" s="211">
        <v>0</v>
      </c>
      <c r="M2849" s="211">
        <v>0</v>
      </c>
      <c r="N2849" s="211">
        <v>0</v>
      </c>
      <c r="O2849" s="211">
        <f>IFERROR(
  IF(LOOKUP(2,1/($R$16:$R2849&lt;&gt;""),$R$16:$R2849)="12.2026",
    VLOOKUP(LOOKUP(2,1/($B$16:$B2849&lt;&gt;""),$B$16:$B2849), [1]Лист1!$C$12:$D$1205, 2, 0),
  IF(LOOKUP(2,1/($R$16:$R2849&lt;&gt;""),$R$16:$R2849)="12.2027",
    VLOOKUP(LOOKUP(2,1/($B$16:$B2849&lt;&gt;""),$B$16:$B2849), [1]Лист1!$C$1209:$D$2016, 2, 0),
  IF(LOOKUP(2,1/($R$16:$R2849&lt;&gt;""),$R$16:$R2849)="12.2028",
    VLOOKUP(LOOKUP(2,1/($B$16:$B2849&lt;&gt;""),$B$16:$B2849), [1]Лист1!$C$2020:$D$2907, 2, 0),
  ""))), "")</f>
        <v>7312056.3999999994</v>
      </c>
      <c r="P2849" s="211">
        <f t="shared" ref="P2849:P2857" si="857">K2849/H2849</f>
        <v>5707.6390601826552</v>
      </c>
      <c r="Q2849" s="211">
        <v>9673</v>
      </c>
      <c r="R2849" s="218" t="s">
        <v>564</v>
      </c>
      <c r="S2849" s="38"/>
      <c r="T2849" s="20"/>
      <c r="U2849" s="20"/>
    </row>
    <row r="2850" spans="1:21" s="21" customFormat="1" ht="30" customHeight="1" x14ac:dyDescent="0.25">
      <c r="A2850" s="212">
        <f>IF(B2850&lt;&gt;"",MAX(A$1:A2849)+1,"")</f>
        <v>2565</v>
      </c>
      <c r="B2850" s="223" t="s">
        <v>427</v>
      </c>
      <c r="C2850" s="210">
        <v>1962</v>
      </c>
      <c r="D2850" s="212" t="s">
        <v>1067</v>
      </c>
      <c r="E2850" s="210" t="s">
        <v>16</v>
      </c>
      <c r="F2850" s="210">
        <v>3</v>
      </c>
      <c r="G2850" s="210">
        <v>3</v>
      </c>
      <c r="H2850" s="211">
        <v>2228</v>
      </c>
      <c r="I2850" s="211">
        <v>31.1</v>
      </c>
      <c r="J2850" s="211">
        <v>1501.9</v>
      </c>
      <c r="K2850" s="211">
        <f t="shared" si="856"/>
        <v>8569872</v>
      </c>
      <c r="L2850" s="211">
        <v>0</v>
      </c>
      <c r="M2850" s="211">
        <v>0</v>
      </c>
      <c r="N2850" s="211">
        <v>0</v>
      </c>
      <c r="O2850" s="211">
        <f>IFERROR(
  IF(LOOKUP(2,1/($R$16:$R2850&lt;&gt;""),$R$16:$R2850)="12.2026",
    VLOOKUP(LOOKUP(2,1/($B$16:$B2850&lt;&gt;""),$B$16:$B2850), [1]Лист1!$C$12:$D$1205, 2, 0),
  IF(LOOKUP(2,1/($R$16:$R2850&lt;&gt;""),$R$16:$R2850)="12.2027",
    VLOOKUP(LOOKUP(2,1/($B$16:$B2850&lt;&gt;""),$B$16:$B2850), [1]Лист1!$C$1209:$D$2016, 2, 0),
  IF(LOOKUP(2,1/($R$16:$R2850&lt;&gt;""),$R$16:$R2850)="12.2028",
    VLOOKUP(LOOKUP(2,1/($B$16:$B2850&lt;&gt;""),$B$16:$B2850), [1]Лист1!$C$2020:$D$2907, 2, 0),
  ""))), "")</f>
        <v>8569872</v>
      </c>
      <c r="P2850" s="211">
        <f t="shared" si="857"/>
        <v>3846.4416517055656</v>
      </c>
      <c r="Q2850" s="211">
        <v>9673</v>
      </c>
      <c r="R2850" s="218" t="s">
        <v>564</v>
      </c>
      <c r="S2850" s="38"/>
      <c r="T2850" s="20"/>
      <c r="U2850" s="20"/>
    </row>
    <row r="2851" spans="1:21" s="21" customFormat="1" ht="30" customHeight="1" x14ac:dyDescent="0.25">
      <c r="A2851" s="212">
        <f>IF(B2851&lt;&gt;"",MAX(A$1:A2850)+1,"")</f>
        <v>2566</v>
      </c>
      <c r="B2851" s="223" t="s">
        <v>496</v>
      </c>
      <c r="C2851" s="210">
        <v>1974</v>
      </c>
      <c r="D2851" s="212" t="s">
        <v>1067</v>
      </c>
      <c r="E2851" s="210" t="s">
        <v>16</v>
      </c>
      <c r="F2851" s="210">
        <v>9</v>
      </c>
      <c r="G2851" s="210">
        <v>4</v>
      </c>
      <c r="H2851" s="211">
        <v>7898.7</v>
      </c>
      <c r="I2851" s="211">
        <v>0</v>
      </c>
      <c r="J2851" s="211">
        <v>7073.4</v>
      </c>
      <c r="K2851" s="211">
        <f t="shared" si="856"/>
        <v>7176900</v>
      </c>
      <c r="L2851" s="211">
        <v>0</v>
      </c>
      <c r="M2851" s="211">
        <v>0</v>
      </c>
      <c r="N2851" s="211">
        <v>0</v>
      </c>
      <c r="O2851" s="211">
        <f>IFERROR(
  IF(LOOKUP(2,1/($R$16:$R2851&lt;&gt;""),$R$16:$R2851)="12.2026",
    VLOOKUP(LOOKUP(2,1/($B$16:$B2851&lt;&gt;""),$B$16:$B2851), [1]Лист1!$C$12:$D$1205, 2, 0),
  IF(LOOKUP(2,1/($R$16:$R2851&lt;&gt;""),$R$16:$R2851)="12.2027",
    VLOOKUP(LOOKUP(2,1/($B$16:$B2851&lt;&gt;""),$B$16:$B2851), [1]Лист1!$C$1209:$D$2016, 2, 0),
  IF(LOOKUP(2,1/($R$16:$R2851&lt;&gt;""),$R$16:$R2851)="12.2028",
    VLOOKUP(LOOKUP(2,1/($B$16:$B2851&lt;&gt;""),$B$16:$B2851), [1]Лист1!$C$2020:$D$2907, 2, 0),
  ""))), "")</f>
        <v>7176900</v>
      </c>
      <c r="P2851" s="211">
        <f t="shared" si="857"/>
        <v>908.61787382733871</v>
      </c>
      <c r="Q2851" s="211">
        <v>9673</v>
      </c>
      <c r="R2851" s="218" t="s">
        <v>563</v>
      </c>
      <c r="S2851" s="38"/>
      <c r="T2851" s="20"/>
      <c r="U2851" s="20"/>
    </row>
    <row r="2852" spans="1:21" s="21" customFormat="1" ht="30" customHeight="1" x14ac:dyDescent="0.25">
      <c r="A2852" s="212">
        <f>IF(B2852&lt;&gt;"",MAX(A$1:A2851)+1,"")</f>
        <v>2567</v>
      </c>
      <c r="B2852" s="223" t="s">
        <v>1812</v>
      </c>
      <c r="C2852" s="210">
        <v>1976</v>
      </c>
      <c r="D2852" s="212" t="s">
        <v>1844</v>
      </c>
      <c r="E2852" s="210" t="s">
        <v>16</v>
      </c>
      <c r="F2852" s="210">
        <v>5</v>
      </c>
      <c r="G2852" s="210">
        <v>4</v>
      </c>
      <c r="H2852" s="211">
        <v>3370.3</v>
      </c>
      <c r="I2852" s="211">
        <v>0</v>
      </c>
      <c r="J2852" s="211">
        <v>3370.3</v>
      </c>
      <c r="K2852" s="211">
        <f t="shared" si="856"/>
        <v>26208448.5</v>
      </c>
      <c r="L2852" s="211">
        <v>0</v>
      </c>
      <c r="M2852" s="211">
        <v>0</v>
      </c>
      <c r="N2852" s="211">
        <v>0</v>
      </c>
      <c r="O2852" s="211">
        <f>IFERROR(
  IF(LOOKUP(2,1/($R$16:$R2852&lt;&gt;""),$R$16:$R2852)="12.2026",
    VLOOKUP(LOOKUP(2,1/($B$16:$B2852&lt;&gt;""),$B$16:$B2852), [1]Лист1!$C$12:$D$1205, 2, 0),
  IF(LOOKUP(2,1/($R$16:$R2852&lt;&gt;""),$R$16:$R2852)="12.2027",
    VLOOKUP(LOOKUP(2,1/($B$16:$B2852&lt;&gt;""),$B$16:$B2852), [1]Лист1!$C$1209:$D$2016, 2, 0),
  IF(LOOKUP(2,1/($R$16:$R2852&lt;&gt;""),$R$16:$R2852)="12.2028",
    VLOOKUP(LOOKUP(2,1/($B$16:$B2852&lt;&gt;""),$B$16:$B2852), [1]Лист1!$C$2020:$D$2907, 2, 0),
  ""))), "")</f>
        <v>26208448.5</v>
      </c>
      <c r="P2852" s="211">
        <f t="shared" si="857"/>
        <v>7776.2954336409221</v>
      </c>
      <c r="Q2852" s="211">
        <v>9673</v>
      </c>
      <c r="R2852" s="218" t="s">
        <v>563</v>
      </c>
      <c r="S2852" s="38"/>
      <c r="T2852" s="20"/>
      <c r="U2852" s="20"/>
    </row>
    <row r="2853" spans="1:21" ht="30" customHeight="1" x14ac:dyDescent="0.25">
      <c r="A2853" s="212">
        <f>IF(B2853&lt;&gt;"",MAX(A$1:A2852)+1,"")</f>
        <v>2568</v>
      </c>
      <c r="B2853" s="223" t="s">
        <v>2477</v>
      </c>
      <c r="C2853" s="212">
        <v>1974</v>
      </c>
      <c r="D2853" s="210" t="s">
        <v>1844</v>
      </c>
      <c r="E2853" s="210" t="s">
        <v>16</v>
      </c>
      <c r="F2853" s="238">
        <v>5</v>
      </c>
      <c r="G2853" s="238">
        <v>6</v>
      </c>
      <c r="H2853" s="29">
        <v>6159.2</v>
      </c>
      <c r="I2853" s="25">
        <v>397</v>
      </c>
      <c r="J2853" s="25">
        <v>4528.2</v>
      </c>
      <c r="K2853" s="211">
        <f t="shared" si="856"/>
        <v>6955200</v>
      </c>
      <c r="L2853" s="211">
        <v>0</v>
      </c>
      <c r="M2853" s="211">
        <v>0</v>
      </c>
      <c r="N2853" s="211">
        <v>0</v>
      </c>
      <c r="O2853" s="211">
        <f>IFERROR(
  IF(LOOKUP(2,1/($R$16:$R2853&lt;&gt;""),$R$16:$R2853)="12.2026",
    VLOOKUP(LOOKUP(2,1/($B$16:$B2853&lt;&gt;""),$B$16:$B2853), [1]Лист1!$C$12:$D$1205, 2, 0),
  IF(LOOKUP(2,1/($R$16:$R2853&lt;&gt;""),$R$16:$R2853)="12.2027",
    VLOOKUP(LOOKUP(2,1/($B$16:$B2853&lt;&gt;""),$B$16:$B2853), [1]Лист1!$C$1209:$D$2016, 2, 0),
  IF(LOOKUP(2,1/($R$16:$R2853&lt;&gt;""),$R$16:$R2853)="12.2028",
    VLOOKUP(LOOKUP(2,1/($B$16:$B2853&lt;&gt;""),$B$16:$B2853), [1]Лист1!$C$2020:$D$2907, 2, 0),
  ""))), "")</f>
        <v>6955200</v>
      </c>
      <c r="P2853" s="211">
        <f t="shared" si="857"/>
        <v>1129.2375633199117</v>
      </c>
      <c r="Q2853" s="237">
        <v>9673</v>
      </c>
      <c r="R2853" s="218" t="s">
        <v>565</v>
      </c>
      <c r="S2853" s="48"/>
    </row>
    <row r="2854" spans="1:21" s="21" customFormat="1" ht="30" customHeight="1" x14ac:dyDescent="0.25">
      <c r="A2854" s="212">
        <f>IF(B2854&lt;&gt;"",MAX(A$1:A2853)+1,"")</f>
        <v>2569</v>
      </c>
      <c r="B2854" s="223" t="s">
        <v>2313</v>
      </c>
      <c r="C2854" s="210">
        <v>1989</v>
      </c>
      <c r="D2854" s="212" t="s">
        <v>1844</v>
      </c>
      <c r="E2854" s="210" t="s">
        <v>75</v>
      </c>
      <c r="F2854" s="210">
        <v>9</v>
      </c>
      <c r="G2854" s="210">
        <v>3</v>
      </c>
      <c r="H2854" s="211">
        <v>5582.8</v>
      </c>
      <c r="I2854" s="211">
        <v>0</v>
      </c>
      <c r="J2854" s="211">
        <v>3334.4</v>
      </c>
      <c r="K2854" s="211">
        <f t="shared" ref="K2854" si="858">SUM(L2854:O2854)</f>
        <v>10805000</v>
      </c>
      <c r="L2854" s="211">
        <v>0</v>
      </c>
      <c r="M2854" s="211">
        <v>0</v>
      </c>
      <c r="N2854" s="211">
        <v>0</v>
      </c>
      <c r="O2854" s="211">
        <f>IFERROR(
  IF(LOOKUP(2,1/($R$16:$R2854&lt;&gt;""),$R$16:$R2854)="12.2026",
    VLOOKUP(LOOKUP(2,1/($B$16:$B2854&lt;&gt;""),$B$16:$B2854), [1]Лист1!$C$12:$D$1205, 2, 0),
  IF(LOOKUP(2,1/($R$16:$R2854&lt;&gt;""),$R$16:$R2854)="12.2027",
    VLOOKUP(LOOKUP(2,1/($B$16:$B2854&lt;&gt;""),$B$16:$B2854), [1]Лист1!$C$1209:$D$2016, 2, 0),
  IF(LOOKUP(2,1/($R$16:$R2854&lt;&gt;""),$R$16:$R2854)="12.2028",
    VLOOKUP(LOOKUP(2,1/($B$16:$B2854&lt;&gt;""),$B$16:$B2854), [1]Лист1!$C$2020:$D$2907, 2, 0),
  ""))), "")</f>
        <v>10805000</v>
      </c>
      <c r="P2854" s="211">
        <f t="shared" ref="P2854" si="859">K2854/H2854</f>
        <v>1935.4087554632083</v>
      </c>
      <c r="Q2854" s="211">
        <v>9673</v>
      </c>
      <c r="R2854" s="30" t="s">
        <v>565</v>
      </c>
      <c r="S2854" s="38"/>
      <c r="T2854" s="20"/>
      <c r="U2854" s="20"/>
    </row>
    <row r="2855" spans="1:21" s="33" customFormat="1" ht="30" customHeight="1" x14ac:dyDescent="0.25">
      <c r="A2855" s="212">
        <f>IF(B2855&lt;&gt;"",MAX(A$1:A2854)+1,"")</f>
        <v>2570</v>
      </c>
      <c r="B2855" s="223" t="s">
        <v>1813</v>
      </c>
      <c r="C2855" s="210">
        <v>1971</v>
      </c>
      <c r="D2855" s="212" t="s">
        <v>1844</v>
      </c>
      <c r="E2855" s="210" t="s">
        <v>16</v>
      </c>
      <c r="F2855" s="210">
        <v>2</v>
      </c>
      <c r="G2855" s="210">
        <v>2</v>
      </c>
      <c r="H2855" s="211">
        <v>441.3</v>
      </c>
      <c r="I2855" s="211">
        <v>0</v>
      </c>
      <c r="J2855" s="211">
        <v>422.8</v>
      </c>
      <c r="K2855" s="211">
        <f t="shared" si="856"/>
        <v>7952413.5</v>
      </c>
      <c r="L2855" s="211">
        <v>0</v>
      </c>
      <c r="M2855" s="211">
        <v>0</v>
      </c>
      <c r="N2855" s="211">
        <v>0</v>
      </c>
      <c r="O2855" s="211">
        <f>IFERROR(
  IF(LOOKUP(2,1/($R$16:$R2855&lt;&gt;""),$R$16:$R2855)="12.2026",
    VLOOKUP(LOOKUP(2,1/($B$16:$B2855&lt;&gt;""),$B$16:$B2855), [1]Лист1!$C$12:$D$1205, 2, 0),
  IF(LOOKUP(2,1/($R$16:$R2855&lt;&gt;""),$R$16:$R2855)="12.2027",
    VLOOKUP(LOOKUP(2,1/($B$16:$B2855&lt;&gt;""),$B$16:$B2855), [1]Лист1!$C$1209:$D$2016, 2, 0),
  IF(LOOKUP(2,1/($R$16:$R2855&lt;&gt;""),$R$16:$R2855)="12.2028",
    VLOOKUP(LOOKUP(2,1/($B$16:$B2855&lt;&gt;""),$B$16:$B2855), [1]Лист1!$C$2020:$D$2907, 2, 0),
  ""))), "")</f>
        <v>7952413.5</v>
      </c>
      <c r="P2855" s="211">
        <f t="shared" si="857"/>
        <v>18020.424881033312</v>
      </c>
      <c r="Q2855" s="211">
        <v>9673</v>
      </c>
      <c r="R2855" s="218" t="s">
        <v>563</v>
      </c>
      <c r="S2855" s="32"/>
      <c r="T2855" s="32"/>
      <c r="U2855" s="32"/>
    </row>
    <row r="2856" spans="1:21" s="33" customFormat="1" ht="30" customHeight="1" x14ac:dyDescent="0.25">
      <c r="A2856" s="212">
        <f>IF(B2856&lt;&gt;"",MAX(A$1:A2855)+1,"")</f>
        <v>2571</v>
      </c>
      <c r="B2856" s="223" t="s">
        <v>2736</v>
      </c>
      <c r="C2856" s="210">
        <v>1979</v>
      </c>
      <c r="D2856" s="212" t="s">
        <v>1844</v>
      </c>
      <c r="E2856" s="210" t="s">
        <v>16</v>
      </c>
      <c r="F2856" s="210">
        <v>2</v>
      </c>
      <c r="G2856" s="210">
        <v>2</v>
      </c>
      <c r="H2856" s="211">
        <v>447.6</v>
      </c>
      <c r="I2856" s="211">
        <v>0</v>
      </c>
      <c r="J2856" s="211">
        <v>447.6</v>
      </c>
      <c r="K2856" s="211">
        <f t="shared" ref="K2856" si="860">SUM(L2856:O2856)</f>
        <v>7980102</v>
      </c>
      <c r="L2856" s="211">
        <v>0</v>
      </c>
      <c r="M2856" s="211">
        <v>0</v>
      </c>
      <c r="N2856" s="211">
        <v>0</v>
      </c>
      <c r="O2856" s="211">
        <f>IFERROR(
  IF(LOOKUP(2,1/($R$16:$R2856&lt;&gt;""),$R$16:$R2856)="12.2026",
    VLOOKUP(LOOKUP(2,1/($B$16:$B2856&lt;&gt;""),$B$16:$B2856), [1]Лист1!$C$12:$D$1205, 2, 0),
  IF(LOOKUP(2,1/($R$16:$R2856&lt;&gt;""),$R$16:$R2856)="12.2027",
    VLOOKUP(LOOKUP(2,1/($B$16:$B2856&lt;&gt;""),$B$16:$B2856), [1]Лист1!$C$1209:$D$2016, 2, 0),
  IF(LOOKUP(2,1/($R$16:$R2856&lt;&gt;""),$R$16:$R2856)="12.2028",
    VLOOKUP(LOOKUP(2,1/($B$16:$B2856&lt;&gt;""),$B$16:$B2856), [1]Лист1!$C$2020:$D$2907, 2, 0),
  ""))), "")</f>
        <v>7980102</v>
      </c>
      <c r="P2856" s="211">
        <f>K2856/H2856</f>
        <v>17828.646112600534</v>
      </c>
      <c r="Q2856" s="211">
        <v>9673</v>
      </c>
      <c r="R2856" s="218" t="s">
        <v>563</v>
      </c>
      <c r="S2856" s="32"/>
      <c r="T2856" s="32"/>
      <c r="U2856" s="32"/>
    </row>
    <row r="2857" spans="1:21" s="21" customFormat="1" ht="30" customHeight="1" x14ac:dyDescent="0.25">
      <c r="A2857" s="212">
        <f>IF(B2857&lt;&gt;"",MAX(A$1:A2856)+1,"")</f>
        <v>2572</v>
      </c>
      <c r="B2857" s="223" t="s">
        <v>2478</v>
      </c>
      <c r="C2857" s="210">
        <v>1966</v>
      </c>
      <c r="D2857" s="210" t="s">
        <v>1844</v>
      </c>
      <c r="E2857" s="210" t="s">
        <v>16</v>
      </c>
      <c r="F2857" s="238">
        <v>2</v>
      </c>
      <c r="G2857" s="238">
        <v>2</v>
      </c>
      <c r="H2857" s="10">
        <v>522.79999999999995</v>
      </c>
      <c r="I2857" s="25">
        <f>M2857</f>
        <v>0</v>
      </c>
      <c r="J2857" s="10">
        <v>522.79999999999995</v>
      </c>
      <c r="K2857" s="211">
        <f t="shared" si="856"/>
        <v>7459448.6299999999</v>
      </c>
      <c r="L2857" s="211">
        <v>0</v>
      </c>
      <c r="M2857" s="211">
        <v>0</v>
      </c>
      <c r="N2857" s="211">
        <v>0</v>
      </c>
      <c r="O2857" s="211">
        <f>IFERROR(
  IF(LOOKUP(2,1/($R$16:$R2857&lt;&gt;""),$R$16:$R2857)="12.2026",
    VLOOKUP(LOOKUP(2,1/($B$16:$B2857&lt;&gt;""),$B$16:$B2857), [1]Лист1!$C$12:$D$1205, 2, 0),
  IF(LOOKUP(2,1/($R$16:$R2857&lt;&gt;""),$R$16:$R2857)="12.2027",
    VLOOKUP(LOOKUP(2,1/($B$16:$B2857&lt;&gt;""),$B$16:$B2857), [1]Лист1!$C$1209:$D$2016, 2, 0),
  IF(LOOKUP(2,1/($R$16:$R2857&lt;&gt;""),$R$16:$R2857)="12.2028",
    VLOOKUP(LOOKUP(2,1/($B$16:$B2857&lt;&gt;""),$B$16:$B2857), [1]Лист1!$C$2020:$D$2907, 2, 0),
  ""))), "")</f>
        <v>7459448.6299999999</v>
      </c>
      <c r="P2857" s="211">
        <f t="shared" si="857"/>
        <v>14268.264403213467</v>
      </c>
      <c r="Q2857" s="237">
        <v>9673</v>
      </c>
      <c r="R2857" s="218" t="s">
        <v>565</v>
      </c>
      <c r="S2857" s="38"/>
      <c r="T2857" s="20"/>
      <c r="U2857" s="20"/>
    </row>
    <row r="2858" spans="1:21" s="21" customFormat="1" ht="30" customHeight="1" x14ac:dyDescent="0.25">
      <c r="A2858" s="212">
        <f>IF(B2858&lt;&gt;"",MAX(A$1:A2857)+1,"")</f>
        <v>2573</v>
      </c>
      <c r="B2858" s="223" t="s">
        <v>1814</v>
      </c>
      <c r="C2858" s="210">
        <v>1971</v>
      </c>
      <c r="D2858" s="212" t="s">
        <v>1844</v>
      </c>
      <c r="E2858" s="210" t="s">
        <v>16</v>
      </c>
      <c r="F2858" s="210">
        <v>2</v>
      </c>
      <c r="G2858" s="210">
        <v>2</v>
      </c>
      <c r="H2858" s="211">
        <v>363.8</v>
      </c>
      <c r="I2858" s="211">
        <v>0</v>
      </c>
      <c r="J2858" s="211">
        <v>364.6</v>
      </c>
      <c r="K2858" s="211">
        <f t="shared" si="847"/>
        <v>7611801</v>
      </c>
      <c r="L2858" s="211">
        <v>0</v>
      </c>
      <c r="M2858" s="211">
        <v>0</v>
      </c>
      <c r="N2858" s="211">
        <v>0</v>
      </c>
      <c r="O2858" s="211">
        <f>IFERROR(
  IF(LOOKUP(2,1/($R$16:$R2858&lt;&gt;""),$R$16:$R2858)="12.2026",
    VLOOKUP(LOOKUP(2,1/($B$16:$B2858&lt;&gt;""),$B$16:$B2858), [1]Лист1!$C$12:$D$1205, 2, 0),
  IF(LOOKUP(2,1/($R$16:$R2858&lt;&gt;""),$R$16:$R2858)="12.2027",
    VLOOKUP(LOOKUP(2,1/($B$16:$B2858&lt;&gt;""),$B$16:$B2858), [1]Лист1!$C$1209:$D$2016, 2, 0),
  IF(LOOKUP(2,1/($R$16:$R2858&lt;&gt;""),$R$16:$R2858)="12.2028",
    VLOOKUP(LOOKUP(2,1/($B$16:$B2858&lt;&gt;""),$B$16:$B2858), [1]Лист1!$C$2020:$D$2907, 2, 0),
  ""))), "")</f>
        <v>7611801</v>
      </c>
      <c r="P2858" s="211">
        <f t="shared" si="848"/>
        <v>20923.037383177569</v>
      </c>
      <c r="Q2858" s="211">
        <v>9673</v>
      </c>
      <c r="R2858" s="218" t="s">
        <v>563</v>
      </c>
      <c r="S2858" s="38"/>
      <c r="T2858" s="20"/>
      <c r="U2858" s="20"/>
    </row>
    <row r="2859" spans="1:21" s="21" customFormat="1" ht="30" customHeight="1" x14ac:dyDescent="0.25">
      <c r="A2859" s="212">
        <f>IF(B2859&lt;&gt;"",MAX(A$1:A2858)+1,"")</f>
        <v>2574</v>
      </c>
      <c r="B2859" s="223" t="s">
        <v>1815</v>
      </c>
      <c r="C2859" s="210">
        <v>1969</v>
      </c>
      <c r="D2859" s="212" t="s">
        <v>1844</v>
      </c>
      <c r="E2859" s="210" t="s">
        <v>16</v>
      </c>
      <c r="F2859" s="210">
        <v>2</v>
      </c>
      <c r="G2859" s="210">
        <v>2</v>
      </c>
      <c r="H2859" s="211">
        <v>501.6</v>
      </c>
      <c r="I2859" s="211">
        <v>0</v>
      </c>
      <c r="J2859" s="211">
        <v>507.6</v>
      </c>
      <c r="K2859" s="211">
        <f t="shared" si="847"/>
        <v>8217432</v>
      </c>
      <c r="L2859" s="211">
        <v>0</v>
      </c>
      <c r="M2859" s="211">
        <v>0</v>
      </c>
      <c r="N2859" s="211">
        <v>0</v>
      </c>
      <c r="O2859" s="211">
        <f>IFERROR(
  IF(LOOKUP(2,1/($R$16:$R2859&lt;&gt;""),$R$16:$R2859)="12.2026",
    VLOOKUP(LOOKUP(2,1/($B$16:$B2859&lt;&gt;""),$B$16:$B2859), [1]Лист1!$C$12:$D$1205, 2, 0),
  IF(LOOKUP(2,1/($R$16:$R2859&lt;&gt;""),$R$16:$R2859)="12.2027",
    VLOOKUP(LOOKUP(2,1/($B$16:$B2859&lt;&gt;""),$B$16:$B2859), [1]Лист1!$C$1209:$D$2016, 2, 0),
  IF(LOOKUP(2,1/($R$16:$R2859&lt;&gt;""),$R$16:$R2859)="12.2028",
    VLOOKUP(LOOKUP(2,1/($B$16:$B2859&lt;&gt;""),$B$16:$B2859), [1]Лист1!$C$2020:$D$2907, 2, 0),
  ""))), "")</f>
        <v>8217432</v>
      </c>
      <c r="P2859" s="211">
        <f t="shared" si="848"/>
        <v>16382.440191387559</v>
      </c>
      <c r="Q2859" s="211">
        <v>9673</v>
      </c>
      <c r="R2859" s="218" t="s">
        <v>563</v>
      </c>
      <c r="S2859" s="38"/>
      <c r="T2859" s="20"/>
      <c r="U2859" s="20"/>
    </row>
    <row r="2860" spans="1:21" s="21" customFormat="1" ht="30" customHeight="1" x14ac:dyDescent="0.25">
      <c r="A2860" s="309">
        <f>IF(B2860&lt;&gt;"",MAX(A$1:A2859)+1,"")</f>
        <v>2575</v>
      </c>
      <c r="B2860" s="317" t="s">
        <v>428</v>
      </c>
      <c r="C2860" s="307">
        <v>1963</v>
      </c>
      <c r="D2860" s="307" t="s">
        <v>1844</v>
      </c>
      <c r="E2860" s="307" t="s">
        <v>16</v>
      </c>
      <c r="F2860" s="331">
        <v>2</v>
      </c>
      <c r="G2860" s="331">
        <v>2</v>
      </c>
      <c r="H2860" s="333">
        <v>700.8</v>
      </c>
      <c r="I2860" s="337">
        <v>0</v>
      </c>
      <c r="J2860" s="333">
        <v>700.8</v>
      </c>
      <c r="K2860" s="211">
        <f t="shared" ref="K2860:K2862" si="861">SUM(L2860:O2860)</f>
        <v>4652697</v>
      </c>
      <c r="L2860" s="211">
        <v>0</v>
      </c>
      <c r="M2860" s="211">
        <v>0</v>
      </c>
      <c r="N2860" s="211">
        <v>0</v>
      </c>
      <c r="O2860" s="211">
        <f>IFERROR(
  IF(LOOKUP(2,1/($R$16:$R2860&lt;&gt;""),$R$16:$R2860)="12.2026",
    VLOOKUP(LOOKUP(2,1/($B$16:$B2860&lt;&gt;""),$B$16:$B2860), [1]Лист1!$C$12:$D$1205, 2, 0),
  IF(LOOKUP(2,1/($R$16:$R2860&lt;&gt;""),$R$16:$R2860)="12.2027",
    VLOOKUP(LOOKUP(2,1/($B$16:$B2860&lt;&gt;""),$B$16:$B2860), [1]Лист1!$C$1209:$D$2016, 2, 0),
  IF(LOOKUP(2,1/($R$16:$R2860&lt;&gt;""),$R$16:$R2860)="12.2028",
    VLOOKUP(LOOKUP(2,1/($B$16:$B2860&lt;&gt;""),$B$16:$B2860), [1]Лист1!$C$2020:$D$2907, 2, 0),
  ""))), "")</f>
        <v>4652697</v>
      </c>
      <c r="P2860" s="211">
        <f>K2860/H2860</f>
        <v>6639.1224315068494</v>
      </c>
      <c r="Q2860" s="237">
        <v>9673</v>
      </c>
      <c r="R2860" s="218" t="s">
        <v>565</v>
      </c>
      <c r="S2860" s="38"/>
      <c r="T2860" s="20"/>
      <c r="U2860" s="20"/>
    </row>
    <row r="2861" spans="1:21" s="21" customFormat="1" ht="30" customHeight="1" x14ac:dyDescent="0.25">
      <c r="A2861" s="310"/>
      <c r="B2861" s="318"/>
      <c r="C2861" s="308"/>
      <c r="D2861" s="308"/>
      <c r="E2861" s="308"/>
      <c r="F2861" s="332"/>
      <c r="G2861" s="332"/>
      <c r="H2861" s="334"/>
      <c r="I2861" s="339"/>
      <c r="J2861" s="334"/>
      <c r="K2861" s="211">
        <f t="shared" si="861"/>
        <v>722768</v>
      </c>
      <c r="L2861" s="211">
        <v>0</v>
      </c>
      <c r="M2861" s="211">
        <v>0</v>
      </c>
      <c r="N2861" s="211">
        <v>0</v>
      </c>
      <c r="O2861" s="211">
        <f>IFERROR(
  IF(LOOKUP(2,1/($R$16:$R2861&lt;&gt;""),$R$16:$R2861)="12.2026",
    VLOOKUP(LOOKUP(2,1/($B$16:$B2861&lt;&gt;""),$B$16:$B2861), [1]Лист1!$C$12:$D$1205, 2, 0),
  IF(LOOKUP(2,1/($R$16:$R2861&lt;&gt;""),$R$16:$R2861)="12.2027",
    VLOOKUP(LOOKUP(2,1/($B$16:$B2861&lt;&gt;""),$B$16:$B2861), [1]Лист1!$C$1209:$D$2016, 2, 0),
  IF(LOOKUP(2,1/($R$16:$R2861&lt;&gt;""),$R$16:$R2861)="12.2028",
    VLOOKUP(LOOKUP(2,1/($B$16:$B2861&lt;&gt;""),$B$16:$B2861), [1]Лист1!$C$2020:$D$2907, 2, 0),
  ""))), "")</f>
        <v>722768</v>
      </c>
      <c r="P2861" s="211">
        <f>K2861/H2860</f>
        <v>1031.3470319634705</v>
      </c>
      <c r="Q2861" s="237">
        <v>9673</v>
      </c>
      <c r="R2861" s="218" t="s">
        <v>564</v>
      </c>
      <c r="S2861" s="38"/>
      <c r="T2861" s="20"/>
      <c r="U2861" s="20"/>
    </row>
    <row r="2862" spans="1:21" s="21" customFormat="1" ht="30" customHeight="1" x14ac:dyDescent="0.25">
      <c r="A2862" s="212">
        <f>IF(B2862&lt;&gt;"",MAX(A$1:A2861)+1,"")</f>
        <v>2576</v>
      </c>
      <c r="B2862" s="223" t="s">
        <v>1816</v>
      </c>
      <c r="C2862" s="210">
        <v>1969</v>
      </c>
      <c r="D2862" s="212" t="s">
        <v>1844</v>
      </c>
      <c r="E2862" s="210" t="s">
        <v>16</v>
      </c>
      <c r="F2862" s="210">
        <v>2</v>
      </c>
      <c r="G2862" s="210">
        <v>2</v>
      </c>
      <c r="H2862" s="211">
        <v>333.5</v>
      </c>
      <c r="I2862" s="211">
        <v>0</v>
      </c>
      <c r="J2862" s="211">
        <v>333.5</v>
      </c>
      <c r="K2862" s="211">
        <f t="shared" si="861"/>
        <v>7328632.5</v>
      </c>
      <c r="L2862" s="211">
        <v>0</v>
      </c>
      <c r="M2862" s="211">
        <v>0</v>
      </c>
      <c r="N2862" s="211">
        <v>0</v>
      </c>
      <c r="O2862" s="211">
        <f>IFERROR(
  IF(LOOKUP(2,1/($R$16:$R2862&lt;&gt;""),$R$16:$R2862)="12.2026",
    VLOOKUP(LOOKUP(2,1/($B$16:$B2862&lt;&gt;""),$B$16:$B2862), [1]Лист1!$C$12:$D$1205, 2, 0),
  IF(LOOKUP(2,1/($R$16:$R2862&lt;&gt;""),$R$16:$R2862)="12.2027",
    VLOOKUP(LOOKUP(2,1/($B$16:$B2862&lt;&gt;""),$B$16:$B2862), [1]Лист1!$C$1209:$D$2016, 2, 0),
  IF(LOOKUP(2,1/($R$16:$R2862&lt;&gt;""),$R$16:$R2862)="12.2028",
    VLOOKUP(LOOKUP(2,1/($B$16:$B2862&lt;&gt;""),$B$16:$B2862), [1]Лист1!$C$2020:$D$2907, 2, 0),
  ""))), "")</f>
        <v>7328632.5</v>
      </c>
      <c r="P2862" s="211">
        <f t="shared" si="848"/>
        <v>21974.910044977511</v>
      </c>
      <c r="Q2862" s="211">
        <v>9673</v>
      </c>
      <c r="R2862" s="218" t="s">
        <v>563</v>
      </c>
      <c r="S2862" s="38"/>
      <c r="T2862" s="20"/>
      <c r="U2862" s="20"/>
    </row>
    <row r="2863" spans="1:21" s="33" customFormat="1" ht="30" customHeight="1" x14ac:dyDescent="0.25">
      <c r="A2863" s="212">
        <f>IF(B2863&lt;&gt;"",MAX(A$1:A2862)+1,"")</f>
        <v>2577</v>
      </c>
      <c r="B2863" s="223" t="s">
        <v>2314</v>
      </c>
      <c r="C2863" s="210">
        <v>1991</v>
      </c>
      <c r="D2863" s="212" t="s">
        <v>1844</v>
      </c>
      <c r="E2863" s="210" t="s">
        <v>18</v>
      </c>
      <c r="F2863" s="210">
        <v>16</v>
      </c>
      <c r="G2863" s="210">
        <v>1</v>
      </c>
      <c r="H2863" s="211">
        <v>6335</v>
      </c>
      <c r="I2863" s="211">
        <v>0</v>
      </c>
      <c r="J2863" s="211">
        <v>5126.5</v>
      </c>
      <c r="K2863" s="211">
        <f t="shared" ref="K2863:K2881" si="862">SUM(L2863:O2863)</f>
        <v>7270000</v>
      </c>
      <c r="L2863" s="211">
        <v>0</v>
      </c>
      <c r="M2863" s="211">
        <v>0</v>
      </c>
      <c r="N2863" s="211">
        <v>0</v>
      </c>
      <c r="O2863" s="211">
        <f>IFERROR(
  IF(LOOKUP(2,1/($R$16:$R2863&lt;&gt;""),$R$16:$R2863)="12.2026",
    VLOOKUP(LOOKUP(2,1/($B$16:$B2863&lt;&gt;""),$B$16:$B2863), [1]Лист1!$C$12:$D$1205, 2, 0),
  IF(LOOKUP(2,1/($R$16:$R2863&lt;&gt;""),$R$16:$R2863)="12.2027",
    VLOOKUP(LOOKUP(2,1/($B$16:$B2863&lt;&gt;""),$B$16:$B2863), [1]Лист1!$C$1209:$D$2016, 2, 0),
  IF(LOOKUP(2,1/($R$16:$R2863&lt;&gt;""),$R$16:$R2863)="12.2028",
    VLOOKUP(LOOKUP(2,1/($B$16:$B2863&lt;&gt;""),$B$16:$B2863), [1]Лист1!$C$2020:$D$2907, 2, 0),
  ""))), "")</f>
        <v>7270000</v>
      </c>
      <c r="P2863" s="211">
        <f t="shared" ref="P2863:P2881" si="863">K2863/H2863</f>
        <v>1147.5927387529598</v>
      </c>
      <c r="Q2863" s="211">
        <v>9673</v>
      </c>
      <c r="R2863" s="30" t="s">
        <v>565</v>
      </c>
      <c r="S2863" s="32"/>
      <c r="T2863" s="32"/>
      <c r="U2863" s="32"/>
    </row>
    <row r="2864" spans="1:21" s="33" customFormat="1" ht="30" customHeight="1" x14ac:dyDescent="0.25">
      <c r="A2864" s="212">
        <f>IF(B2864&lt;&gt;"",MAX(A$1:A2863)+1,"")</f>
        <v>2578</v>
      </c>
      <c r="B2864" s="223" t="s">
        <v>2315</v>
      </c>
      <c r="C2864" s="210">
        <v>1991</v>
      </c>
      <c r="D2864" s="212" t="s">
        <v>1844</v>
      </c>
      <c r="E2864" s="210" t="s">
        <v>75</v>
      </c>
      <c r="F2864" s="210">
        <v>16</v>
      </c>
      <c r="G2864" s="210">
        <v>1</v>
      </c>
      <c r="H2864" s="211">
        <v>5191.3</v>
      </c>
      <c r="I2864" s="211">
        <v>0</v>
      </c>
      <c r="J2864" s="211">
        <v>5053.3599999999997</v>
      </c>
      <c r="K2864" s="211">
        <f t="shared" si="862"/>
        <v>7270000</v>
      </c>
      <c r="L2864" s="211">
        <v>0</v>
      </c>
      <c r="M2864" s="211">
        <v>0</v>
      </c>
      <c r="N2864" s="211">
        <v>0</v>
      </c>
      <c r="O2864" s="211">
        <f>IFERROR(
  IF(LOOKUP(2,1/($R$16:$R2864&lt;&gt;""),$R$16:$R2864)="12.2026",
    VLOOKUP(LOOKUP(2,1/($B$16:$B2864&lt;&gt;""),$B$16:$B2864), [1]Лист1!$C$12:$D$1205, 2, 0),
  IF(LOOKUP(2,1/($R$16:$R2864&lt;&gt;""),$R$16:$R2864)="12.2027",
    VLOOKUP(LOOKUP(2,1/($B$16:$B2864&lt;&gt;""),$B$16:$B2864), [1]Лист1!$C$1209:$D$2016, 2, 0),
  IF(LOOKUP(2,1/($R$16:$R2864&lt;&gt;""),$R$16:$R2864)="12.2028",
    VLOOKUP(LOOKUP(2,1/($B$16:$B2864&lt;&gt;""),$B$16:$B2864), [1]Лист1!$C$2020:$D$2907, 2, 0),
  ""))), "")</f>
        <v>7270000</v>
      </c>
      <c r="P2864" s="211">
        <f t="shared" si="863"/>
        <v>1400.4199333500278</v>
      </c>
      <c r="Q2864" s="211">
        <v>9673</v>
      </c>
      <c r="R2864" s="30" t="s">
        <v>565</v>
      </c>
      <c r="S2864" s="32"/>
      <c r="T2864" s="32"/>
      <c r="U2864" s="32"/>
    </row>
    <row r="2865" spans="1:21" s="33" customFormat="1" ht="30" customHeight="1" x14ac:dyDescent="0.25">
      <c r="A2865" s="212">
        <f>IF(B2865&lt;&gt;"",MAX(A$1:A2864)+1,"")</f>
        <v>2579</v>
      </c>
      <c r="B2865" s="223" t="s">
        <v>2316</v>
      </c>
      <c r="C2865" s="210">
        <v>1993</v>
      </c>
      <c r="D2865" s="212" t="s">
        <v>1844</v>
      </c>
      <c r="E2865" s="210" t="s">
        <v>18</v>
      </c>
      <c r="F2865" s="210">
        <v>16</v>
      </c>
      <c r="G2865" s="210">
        <v>1</v>
      </c>
      <c r="H2865" s="211">
        <v>6403.43</v>
      </c>
      <c r="I2865" s="211">
        <v>97.6</v>
      </c>
      <c r="J2865" s="211">
        <v>5179</v>
      </c>
      <c r="K2865" s="211">
        <f t="shared" si="862"/>
        <v>7270000</v>
      </c>
      <c r="L2865" s="211">
        <v>0</v>
      </c>
      <c r="M2865" s="211">
        <v>0</v>
      </c>
      <c r="N2865" s="211">
        <v>0</v>
      </c>
      <c r="O2865" s="211">
        <f>IFERROR(
  IF(LOOKUP(2,1/($R$16:$R2865&lt;&gt;""),$R$16:$R2865)="12.2026",
    VLOOKUP(LOOKUP(2,1/($B$16:$B2865&lt;&gt;""),$B$16:$B2865), [1]Лист1!$C$12:$D$1205, 2, 0),
  IF(LOOKUP(2,1/($R$16:$R2865&lt;&gt;""),$R$16:$R2865)="12.2027",
    VLOOKUP(LOOKUP(2,1/($B$16:$B2865&lt;&gt;""),$B$16:$B2865), [1]Лист1!$C$1209:$D$2016, 2, 0),
  IF(LOOKUP(2,1/($R$16:$R2865&lt;&gt;""),$R$16:$R2865)="12.2028",
    VLOOKUP(LOOKUP(2,1/($B$16:$B2865&lt;&gt;""),$B$16:$B2865), [1]Лист1!$C$2020:$D$2907, 2, 0),
  ""))), "")</f>
        <v>7270000</v>
      </c>
      <c r="P2865" s="211">
        <f t="shared" si="863"/>
        <v>1135.3290345955213</v>
      </c>
      <c r="Q2865" s="211">
        <v>9673</v>
      </c>
      <c r="R2865" s="30" t="s">
        <v>565</v>
      </c>
      <c r="S2865" s="32"/>
      <c r="T2865" s="32"/>
      <c r="U2865" s="32"/>
    </row>
    <row r="2866" spans="1:21" s="33" customFormat="1" ht="30" customHeight="1" x14ac:dyDescent="0.25">
      <c r="A2866" s="212">
        <f>IF(B2866&lt;&gt;"",MAX(A$1:A2865)+1,"")</f>
        <v>2580</v>
      </c>
      <c r="B2866" s="223" t="s">
        <v>2317</v>
      </c>
      <c r="C2866" s="210">
        <v>1994</v>
      </c>
      <c r="D2866" s="212" t="s">
        <v>1844</v>
      </c>
      <c r="E2866" s="210" t="s">
        <v>18</v>
      </c>
      <c r="F2866" s="210">
        <v>16</v>
      </c>
      <c r="G2866" s="210">
        <v>1</v>
      </c>
      <c r="H2866" s="211">
        <v>6477</v>
      </c>
      <c r="I2866" s="211">
        <v>0</v>
      </c>
      <c r="J2866" s="211">
        <v>5321.4</v>
      </c>
      <c r="K2866" s="211">
        <f t="shared" si="862"/>
        <v>7270000</v>
      </c>
      <c r="L2866" s="211">
        <v>0</v>
      </c>
      <c r="M2866" s="211">
        <v>0</v>
      </c>
      <c r="N2866" s="211">
        <v>0</v>
      </c>
      <c r="O2866" s="211">
        <f>IFERROR(
  IF(LOOKUP(2,1/($R$16:$R2866&lt;&gt;""),$R$16:$R2866)="12.2026",
    VLOOKUP(LOOKUP(2,1/($B$16:$B2866&lt;&gt;""),$B$16:$B2866), [1]Лист1!$C$12:$D$1205, 2, 0),
  IF(LOOKUP(2,1/($R$16:$R2866&lt;&gt;""),$R$16:$R2866)="12.2027",
    VLOOKUP(LOOKUP(2,1/($B$16:$B2866&lt;&gt;""),$B$16:$B2866), [1]Лист1!$C$1209:$D$2016, 2, 0),
  IF(LOOKUP(2,1/($R$16:$R2866&lt;&gt;""),$R$16:$R2866)="12.2028",
    VLOOKUP(LOOKUP(2,1/($B$16:$B2866&lt;&gt;""),$B$16:$B2866), [1]Лист1!$C$2020:$D$2907, 2, 0),
  ""))), "")</f>
        <v>7270000</v>
      </c>
      <c r="P2866" s="211">
        <f t="shared" si="863"/>
        <v>1122.4332252586073</v>
      </c>
      <c r="Q2866" s="211">
        <v>9673</v>
      </c>
      <c r="R2866" s="30" t="s">
        <v>565</v>
      </c>
      <c r="S2866" s="32"/>
      <c r="T2866" s="32"/>
      <c r="U2866" s="32"/>
    </row>
    <row r="2867" spans="1:21" s="33" customFormat="1" ht="30" customHeight="1" x14ac:dyDescent="0.25">
      <c r="A2867" s="212">
        <f>IF(B2867&lt;&gt;"",MAX(A$1:A2866)+1,"")</f>
        <v>2581</v>
      </c>
      <c r="B2867" s="223" t="s">
        <v>2318</v>
      </c>
      <c r="C2867" s="210">
        <v>1988</v>
      </c>
      <c r="D2867" s="212" t="s">
        <v>1844</v>
      </c>
      <c r="E2867" s="210" t="s">
        <v>75</v>
      </c>
      <c r="F2867" s="210">
        <v>8</v>
      </c>
      <c r="G2867" s="210">
        <v>3</v>
      </c>
      <c r="H2867" s="211">
        <v>5513.3</v>
      </c>
      <c r="I2867" s="211">
        <v>0</v>
      </c>
      <c r="J2867" s="211">
        <v>5458.29</v>
      </c>
      <c r="K2867" s="211">
        <f t="shared" si="862"/>
        <v>10805000</v>
      </c>
      <c r="L2867" s="211">
        <v>0</v>
      </c>
      <c r="M2867" s="211">
        <v>0</v>
      </c>
      <c r="N2867" s="211">
        <v>0</v>
      </c>
      <c r="O2867" s="211">
        <f>IFERROR(
  IF(LOOKUP(2,1/($R$16:$R2867&lt;&gt;""),$R$16:$R2867)="12.2026",
    VLOOKUP(LOOKUP(2,1/($B$16:$B2867&lt;&gt;""),$B$16:$B2867), [1]Лист1!$C$12:$D$1205, 2, 0),
  IF(LOOKUP(2,1/($R$16:$R2867&lt;&gt;""),$R$16:$R2867)="12.2027",
    VLOOKUP(LOOKUP(2,1/($B$16:$B2867&lt;&gt;""),$B$16:$B2867), [1]Лист1!$C$1209:$D$2016, 2, 0),
  IF(LOOKUP(2,1/($R$16:$R2867&lt;&gt;""),$R$16:$R2867)="12.2028",
    VLOOKUP(LOOKUP(2,1/($B$16:$B2867&lt;&gt;""),$B$16:$B2867), [1]Лист1!$C$2020:$D$2907, 2, 0),
  ""))), "")</f>
        <v>10805000</v>
      </c>
      <c r="P2867" s="211">
        <f t="shared" si="863"/>
        <v>1959.8062866160012</v>
      </c>
      <c r="Q2867" s="211">
        <v>9673</v>
      </c>
      <c r="R2867" s="30" t="s">
        <v>565</v>
      </c>
      <c r="S2867" s="32"/>
      <c r="T2867" s="32"/>
      <c r="U2867" s="32"/>
    </row>
    <row r="2868" spans="1:21" s="33" customFormat="1" ht="30" customHeight="1" x14ac:dyDescent="0.25">
      <c r="A2868" s="212">
        <f>IF(B2868&lt;&gt;"",MAX(A$1:A2867)+1,"")</f>
        <v>2582</v>
      </c>
      <c r="B2868" s="223" t="s">
        <v>2319</v>
      </c>
      <c r="C2868" s="210">
        <v>1988</v>
      </c>
      <c r="D2868" s="212" t="s">
        <v>1844</v>
      </c>
      <c r="E2868" s="210" t="s">
        <v>18</v>
      </c>
      <c r="F2868" s="210">
        <v>9</v>
      </c>
      <c r="G2868" s="210">
        <v>2</v>
      </c>
      <c r="H2868" s="211">
        <v>4088.4</v>
      </c>
      <c r="I2868" s="211">
        <v>0</v>
      </c>
      <c r="J2868" s="211">
        <v>4088.4</v>
      </c>
      <c r="K2868" s="211">
        <f t="shared" si="862"/>
        <v>7270000</v>
      </c>
      <c r="L2868" s="211">
        <v>0</v>
      </c>
      <c r="M2868" s="211">
        <v>0</v>
      </c>
      <c r="N2868" s="211">
        <v>0</v>
      </c>
      <c r="O2868" s="211">
        <f>IFERROR(
  IF(LOOKUP(2,1/($R$16:$R2868&lt;&gt;""),$R$16:$R2868)="12.2026",
    VLOOKUP(LOOKUP(2,1/($B$16:$B2868&lt;&gt;""),$B$16:$B2868), [1]Лист1!$C$12:$D$1205, 2, 0),
  IF(LOOKUP(2,1/($R$16:$R2868&lt;&gt;""),$R$16:$R2868)="12.2027",
    VLOOKUP(LOOKUP(2,1/($B$16:$B2868&lt;&gt;""),$B$16:$B2868), [1]Лист1!$C$1209:$D$2016, 2, 0),
  IF(LOOKUP(2,1/($R$16:$R2868&lt;&gt;""),$R$16:$R2868)="12.2028",
    VLOOKUP(LOOKUP(2,1/($B$16:$B2868&lt;&gt;""),$B$16:$B2868), [1]Лист1!$C$2020:$D$2907, 2, 0),
  ""))), "")</f>
        <v>7270000</v>
      </c>
      <c r="P2868" s="211">
        <f t="shared" si="863"/>
        <v>1778.2017415125722</v>
      </c>
      <c r="Q2868" s="211">
        <v>9673</v>
      </c>
      <c r="R2868" s="30" t="s">
        <v>565</v>
      </c>
      <c r="S2868" s="32"/>
      <c r="T2868" s="32"/>
      <c r="U2868" s="32"/>
    </row>
    <row r="2869" spans="1:21" s="33" customFormat="1" ht="30" customHeight="1" x14ac:dyDescent="0.25">
      <c r="A2869" s="212">
        <f>IF(B2869&lt;&gt;"",MAX(A$1:A2868)+1,"")</f>
        <v>2583</v>
      </c>
      <c r="B2869" s="223" t="s">
        <v>2320</v>
      </c>
      <c r="C2869" s="210">
        <v>1989</v>
      </c>
      <c r="D2869" s="212" t="s">
        <v>1844</v>
      </c>
      <c r="E2869" s="210" t="s">
        <v>18</v>
      </c>
      <c r="F2869" s="210">
        <v>9</v>
      </c>
      <c r="G2869" s="210">
        <v>2</v>
      </c>
      <c r="H2869" s="211">
        <v>5050.8</v>
      </c>
      <c r="I2869" s="211">
        <v>0</v>
      </c>
      <c r="J2869" s="211">
        <v>3999.8</v>
      </c>
      <c r="K2869" s="211">
        <f t="shared" si="862"/>
        <v>7270000</v>
      </c>
      <c r="L2869" s="211">
        <v>0</v>
      </c>
      <c r="M2869" s="211">
        <v>0</v>
      </c>
      <c r="N2869" s="211">
        <v>0</v>
      </c>
      <c r="O2869" s="211">
        <f>IFERROR(
  IF(LOOKUP(2,1/($R$16:$R2869&lt;&gt;""),$R$16:$R2869)="12.2026",
    VLOOKUP(LOOKUP(2,1/($B$16:$B2869&lt;&gt;""),$B$16:$B2869), [1]Лист1!$C$12:$D$1205, 2, 0),
  IF(LOOKUP(2,1/($R$16:$R2869&lt;&gt;""),$R$16:$R2869)="12.2027",
    VLOOKUP(LOOKUP(2,1/($B$16:$B2869&lt;&gt;""),$B$16:$B2869), [1]Лист1!$C$1209:$D$2016, 2, 0),
  IF(LOOKUP(2,1/($R$16:$R2869&lt;&gt;""),$R$16:$R2869)="12.2028",
    VLOOKUP(LOOKUP(2,1/($B$16:$B2869&lt;&gt;""),$B$16:$B2869), [1]Лист1!$C$2020:$D$2907, 2, 0),
  ""))), "")</f>
        <v>7270000</v>
      </c>
      <c r="P2869" s="211">
        <f t="shared" si="863"/>
        <v>1439.375940445078</v>
      </c>
      <c r="Q2869" s="211">
        <v>9673</v>
      </c>
      <c r="R2869" s="30" t="s">
        <v>565</v>
      </c>
      <c r="S2869" s="32"/>
      <c r="T2869" s="32"/>
      <c r="U2869" s="32"/>
    </row>
    <row r="2870" spans="1:21" s="33" customFormat="1" ht="30" customHeight="1" x14ac:dyDescent="0.25">
      <c r="A2870" s="212">
        <f>IF(B2870&lt;&gt;"",MAX(A$1:A2869)+1,"")</f>
        <v>2584</v>
      </c>
      <c r="B2870" s="223" t="s">
        <v>2321</v>
      </c>
      <c r="C2870" s="210">
        <v>1989</v>
      </c>
      <c r="D2870" s="212" t="s">
        <v>1844</v>
      </c>
      <c r="E2870" s="210" t="s">
        <v>75</v>
      </c>
      <c r="F2870" s="210">
        <v>9</v>
      </c>
      <c r="G2870" s="210">
        <v>3</v>
      </c>
      <c r="H2870" s="211">
        <v>5655.3</v>
      </c>
      <c r="I2870" s="211">
        <v>0</v>
      </c>
      <c r="J2870" s="211">
        <v>5630.9</v>
      </c>
      <c r="K2870" s="211">
        <f t="shared" si="862"/>
        <v>10805000</v>
      </c>
      <c r="L2870" s="211">
        <v>0</v>
      </c>
      <c r="M2870" s="211">
        <v>0</v>
      </c>
      <c r="N2870" s="211">
        <v>0</v>
      </c>
      <c r="O2870" s="211">
        <f>IFERROR(
  IF(LOOKUP(2,1/($R$16:$R2870&lt;&gt;""),$R$16:$R2870)="12.2026",
    VLOOKUP(LOOKUP(2,1/($B$16:$B2870&lt;&gt;""),$B$16:$B2870), [1]Лист1!$C$12:$D$1205, 2, 0),
  IF(LOOKUP(2,1/($R$16:$R2870&lt;&gt;""),$R$16:$R2870)="12.2027",
    VLOOKUP(LOOKUP(2,1/($B$16:$B2870&lt;&gt;""),$B$16:$B2870), [1]Лист1!$C$1209:$D$2016, 2, 0),
  IF(LOOKUP(2,1/($R$16:$R2870&lt;&gt;""),$R$16:$R2870)="12.2028",
    VLOOKUP(LOOKUP(2,1/($B$16:$B2870&lt;&gt;""),$B$16:$B2870), [1]Лист1!$C$2020:$D$2907, 2, 0),
  ""))), "")</f>
        <v>10805000</v>
      </c>
      <c r="P2870" s="211">
        <f t="shared" si="863"/>
        <v>1910.5971389669867</v>
      </c>
      <c r="Q2870" s="211">
        <v>9673</v>
      </c>
      <c r="R2870" s="30" t="s">
        <v>565</v>
      </c>
      <c r="S2870" s="32"/>
      <c r="T2870" s="32"/>
      <c r="U2870" s="32"/>
    </row>
    <row r="2871" spans="1:21" s="21" customFormat="1" ht="30" customHeight="1" x14ac:dyDescent="0.25">
      <c r="A2871" s="212">
        <f>IF(B2871&lt;&gt;"",MAX(A$1:A2870)+1,"")</f>
        <v>2585</v>
      </c>
      <c r="B2871" s="223" t="s">
        <v>1788</v>
      </c>
      <c r="C2871" s="212">
        <v>1964</v>
      </c>
      <c r="D2871" s="212" t="s">
        <v>1066</v>
      </c>
      <c r="E2871" s="212" t="s">
        <v>16</v>
      </c>
      <c r="F2871" s="210">
        <v>2</v>
      </c>
      <c r="G2871" s="210">
        <v>2</v>
      </c>
      <c r="H2871" s="211">
        <v>486.8</v>
      </c>
      <c r="I2871" s="211">
        <v>0</v>
      </c>
      <c r="J2871" s="211">
        <v>357</v>
      </c>
      <c r="K2871" s="211">
        <f t="shared" si="862"/>
        <v>2332617.88</v>
      </c>
      <c r="L2871" s="211">
        <v>0</v>
      </c>
      <c r="M2871" s="211">
        <v>0</v>
      </c>
      <c r="N2871" s="211">
        <v>0</v>
      </c>
      <c r="O2871" s="211">
        <f>IFERROR(
  IF(LOOKUP(2,1/($R$16:$R2871&lt;&gt;""),$R$16:$R2871)="12.2026",
    VLOOKUP(LOOKUP(2,1/($B$16:$B2871&lt;&gt;""),$B$16:$B2871), [1]Лист1!$C$12:$D$1205, 2, 0),
  IF(LOOKUP(2,1/($R$16:$R2871&lt;&gt;""),$R$16:$R2871)="12.2027",
    VLOOKUP(LOOKUP(2,1/($B$16:$B2871&lt;&gt;""),$B$16:$B2871), [1]Лист1!$C$1209:$D$2016, 2, 0),
  IF(LOOKUP(2,1/($R$16:$R2871&lt;&gt;""),$R$16:$R2871)="12.2028",
    VLOOKUP(LOOKUP(2,1/($B$16:$B2871&lt;&gt;""),$B$16:$B2871), [1]Лист1!$C$2020:$D$2907, 2, 0),
  ""))), "")</f>
        <v>2332617.88</v>
      </c>
      <c r="P2871" s="211">
        <f t="shared" si="863"/>
        <v>4791.737633525061</v>
      </c>
      <c r="Q2871" s="211">
        <v>9673</v>
      </c>
      <c r="R2871" s="218" t="s">
        <v>564</v>
      </c>
      <c r="S2871" s="38"/>
      <c r="T2871" s="20"/>
      <c r="U2871" s="20"/>
    </row>
    <row r="2872" spans="1:21" s="21" customFormat="1" ht="30" customHeight="1" x14ac:dyDescent="0.25">
      <c r="A2872" s="212">
        <f>IF(B2872&lt;&gt;"",MAX(A$1:A2871)+1,"")</f>
        <v>2586</v>
      </c>
      <c r="B2872" s="223" t="s">
        <v>2479</v>
      </c>
      <c r="C2872" s="210">
        <v>1990</v>
      </c>
      <c r="D2872" s="210" t="s">
        <v>1844</v>
      </c>
      <c r="E2872" s="210" t="s">
        <v>16</v>
      </c>
      <c r="F2872" s="238">
        <v>2</v>
      </c>
      <c r="G2872" s="238">
        <v>2</v>
      </c>
      <c r="H2872" s="10">
        <v>1097</v>
      </c>
      <c r="I2872" s="10">
        <v>0</v>
      </c>
      <c r="J2872" s="10">
        <v>1031.4000000000001</v>
      </c>
      <c r="K2872" s="211">
        <f t="shared" si="862"/>
        <v>7009875</v>
      </c>
      <c r="L2872" s="211">
        <v>0</v>
      </c>
      <c r="M2872" s="211">
        <v>0</v>
      </c>
      <c r="N2872" s="211">
        <v>0</v>
      </c>
      <c r="O2872" s="211">
        <f>IFERROR(
  IF(LOOKUP(2,1/($R$16:$R2872&lt;&gt;""),$R$16:$R2872)="12.2026",
    VLOOKUP(LOOKUP(2,1/($B$16:$B2872&lt;&gt;""),$B$16:$B2872), [1]Лист1!$C$12:$D$1205, 2, 0),
  IF(LOOKUP(2,1/($R$16:$R2872&lt;&gt;""),$R$16:$R2872)="12.2027",
    VLOOKUP(LOOKUP(2,1/($B$16:$B2872&lt;&gt;""),$B$16:$B2872), [1]Лист1!$C$1209:$D$2016, 2, 0),
  IF(LOOKUP(2,1/($R$16:$R2872&lt;&gt;""),$R$16:$R2872)="12.2028",
    VLOOKUP(LOOKUP(2,1/($B$16:$B2872&lt;&gt;""),$B$16:$B2872), [1]Лист1!$C$2020:$D$2907, 2, 0),
  ""))), "")</f>
        <v>7009875</v>
      </c>
      <c r="P2872" s="211">
        <f t="shared" si="863"/>
        <v>6390.0410209662714</v>
      </c>
      <c r="Q2872" s="237">
        <v>9673</v>
      </c>
      <c r="R2872" s="218" t="s">
        <v>565</v>
      </c>
      <c r="S2872" s="38"/>
      <c r="T2872" s="20"/>
      <c r="U2872" s="20"/>
    </row>
    <row r="2873" spans="1:21" s="21" customFormat="1" ht="30" customHeight="1" x14ac:dyDescent="0.25">
      <c r="A2873" s="212">
        <f>IF(B2873&lt;&gt;"",MAX(A$1:A2872)+1,"")</f>
        <v>2587</v>
      </c>
      <c r="B2873" s="223" t="s">
        <v>1946</v>
      </c>
      <c r="C2873" s="212">
        <v>1985</v>
      </c>
      <c r="D2873" s="212" t="s">
        <v>1844</v>
      </c>
      <c r="E2873" s="212" t="s">
        <v>16</v>
      </c>
      <c r="F2873" s="210">
        <v>2</v>
      </c>
      <c r="G2873" s="210">
        <v>3</v>
      </c>
      <c r="H2873" s="211">
        <v>945</v>
      </c>
      <c r="I2873" s="211">
        <v>0</v>
      </c>
      <c r="J2873" s="211">
        <v>944.8</v>
      </c>
      <c r="K2873" s="211">
        <f t="shared" si="862"/>
        <v>7184250</v>
      </c>
      <c r="L2873" s="211">
        <v>0</v>
      </c>
      <c r="M2873" s="211">
        <v>0</v>
      </c>
      <c r="N2873" s="211">
        <v>0</v>
      </c>
      <c r="O2873" s="211">
        <f>IFERROR(
  IF(LOOKUP(2,1/($R$16:$R2873&lt;&gt;""),$R$16:$R2873)="12.2026",
    VLOOKUP(LOOKUP(2,1/($B$16:$B2873&lt;&gt;""),$B$16:$B2873), [1]Лист1!$C$12:$D$1205, 2, 0),
  IF(LOOKUP(2,1/($R$16:$R2873&lt;&gt;""),$R$16:$R2873)="12.2027",
    VLOOKUP(LOOKUP(2,1/($B$16:$B2873&lt;&gt;""),$B$16:$B2873), [1]Лист1!$C$1209:$D$2016, 2, 0),
  IF(LOOKUP(2,1/($R$16:$R2873&lt;&gt;""),$R$16:$R2873)="12.2028",
    VLOOKUP(LOOKUP(2,1/($B$16:$B2873&lt;&gt;""),$B$16:$B2873), [1]Лист1!$C$2020:$D$2907, 2, 0),
  ""))), "")</f>
        <v>7184250</v>
      </c>
      <c r="P2873" s="211">
        <f t="shared" si="863"/>
        <v>7602.3809523809523</v>
      </c>
      <c r="Q2873" s="211">
        <v>9673</v>
      </c>
      <c r="R2873" s="218" t="s">
        <v>565</v>
      </c>
      <c r="S2873" s="38"/>
      <c r="T2873" s="20"/>
      <c r="U2873" s="20"/>
    </row>
    <row r="2874" spans="1:21" s="21" customFormat="1" ht="30" customHeight="1" x14ac:dyDescent="0.25">
      <c r="A2874" s="212">
        <f>IF(B2874&lt;&gt;"",MAX(A$1:A2873)+1,"")</f>
        <v>2588</v>
      </c>
      <c r="B2874" s="223" t="s">
        <v>1817</v>
      </c>
      <c r="C2874" s="212">
        <v>1975</v>
      </c>
      <c r="D2874" s="212" t="s">
        <v>1066</v>
      </c>
      <c r="E2874" s="212" t="s">
        <v>16</v>
      </c>
      <c r="F2874" s="210">
        <v>2</v>
      </c>
      <c r="G2874" s="210">
        <v>2</v>
      </c>
      <c r="H2874" s="211">
        <v>725.3</v>
      </c>
      <c r="I2874" s="211">
        <v>0</v>
      </c>
      <c r="J2874" s="211">
        <v>727</v>
      </c>
      <c r="K2874" s="211">
        <f t="shared" ref="K2874" si="864">SUM(L2874:O2874)</f>
        <v>5313193.5</v>
      </c>
      <c r="L2874" s="211">
        <v>0</v>
      </c>
      <c r="M2874" s="211">
        <v>0</v>
      </c>
      <c r="N2874" s="211">
        <v>0</v>
      </c>
      <c r="O2874" s="211">
        <f>IFERROR(
  IF(LOOKUP(2,1/($R$16:$R2874&lt;&gt;""),$R$16:$R2874)="12.2026",
    VLOOKUP(LOOKUP(2,1/($B$16:$B2874&lt;&gt;""),$B$16:$B2874), [1]Лист1!$C$12:$D$1205, 2, 0),
  IF(LOOKUP(2,1/($R$16:$R2874&lt;&gt;""),$R$16:$R2874)="12.2027",
    VLOOKUP(LOOKUP(2,1/($B$16:$B2874&lt;&gt;""),$B$16:$B2874), [1]Лист1!$C$1209:$D$2016, 2, 0),
  IF(LOOKUP(2,1/($R$16:$R2874&lt;&gt;""),$R$16:$R2874)="12.2028",
    VLOOKUP(LOOKUP(2,1/($B$16:$B2874&lt;&gt;""),$B$16:$B2874), [1]Лист1!$C$2020:$D$2907, 2, 0),
  ""))), "")</f>
        <v>5313193.5</v>
      </c>
      <c r="P2874" s="211">
        <f t="shared" ref="P2874" si="865">K2874/H2874</f>
        <v>7325.5115124775957</v>
      </c>
      <c r="Q2874" s="211">
        <v>9673</v>
      </c>
      <c r="R2874" s="218" t="s">
        <v>563</v>
      </c>
      <c r="S2874" s="38"/>
      <c r="T2874" s="20"/>
      <c r="U2874" s="20"/>
    </row>
    <row r="2875" spans="1:21" s="21" customFormat="1" ht="30" customHeight="1" x14ac:dyDescent="0.25">
      <c r="A2875" s="212">
        <f>IF(B2875&lt;&gt;"",MAX(A$1:A2874)+1,"")</f>
        <v>2589</v>
      </c>
      <c r="B2875" s="223" t="s">
        <v>1818</v>
      </c>
      <c r="C2875" s="212">
        <v>1976</v>
      </c>
      <c r="D2875" s="212" t="s">
        <v>1066</v>
      </c>
      <c r="E2875" s="212" t="s">
        <v>16</v>
      </c>
      <c r="F2875" s="210">
        <v>2</v>
      </c>
      <c r="G2875" s="210">
        <v>2</v>
      </c>
      <c r="H2875" s="211">
        <v>732.6</v>
      </c>
      <c r="I2875" s="211">
        <v>0</v>
      </c>
      <c r="J2875" s="211">
        <v>790.2</v>
      </c>
      <c r="K2875" s="211">
        <f t="shared" si="862"/>
        <v>5345277</v>
      </c>
      <c r="L2875" s="211">
        <v>0</v>
      </c>
      <c r="M2875" s="211">
        <v>0</v>
      </c>
      <c r="N2875" s="211">
        <v>0</v>
      </c>
      <c r="O2875" s="211">
        <f>IFERROR(
  IF(LOOKUP(2,1/($R$16:$R2875&lt;&gt;""),$R$16:$R2875)="12.2026",
    VLOOKUP(LOOKUP(2,1/($B$16:$B2875&lt;&gt;""),$B$16:$B2875), [1]Лист1!$C$12:$D$1205, 2, 0),
  IF(LOOKUP(2,1/($R$16:$R2875&lt;&gt;""),$R$16:$R2875)="12.2027",
    VLOOKUP(LOOKUP(2,1/($B$16:$B2875&lt;&gt;""),$B$16:$B2875), [1]Лист1!$C$1209:$D$2016, 2, 0),
  IF(LOOKUP(2,1/($R$16:$R2875&lt;&gt;""),$R$16:$R2875)="12.2028",
    VLOOKUP(LOOKUP(2,1/($B$16:$B2875&lt;&gt;""),$B$16:$B2875), [1]Лист1!$C$2020:$D$2907, 2, 0),
  ""))), "")</f>
        <v>5345277</v>
      </c>
      <c r="P2875" s="211">
        <f t="shared" si="863"/>
        <v>7296.3104013104012</v>
      </c>
      <c r="Q2875" s="211">
        <v>9673</v>
      </c>
      <c r="R2875" s="218" t="s">
        <v>563</v>
      </c>
      <c r="S2875" s="38"/>
      <c r="T2875" s="20"/>
      <c r="U2875" s="20"/>
    </row>
    <row r="2876" spans="1:21" s="21" customFormat="1" ht="30" customHeight="1" x14ac:dyDescent="0.25">
      <c r="A2876" s="212">
        <f>IF(B2876&lt;&gt;"",MAX(A$1:A2875)+1,"")</f>
        <v>2590</v>
      </c>
      <c r="B2876" s="223" t="s">
        <v>1819</v>
      </c>
      <c r="C2876" s="212">
        <v>1976</v>
      </c>
      <c r="D2876" s="212" t="s">
        <v>1066</v>
      </c>
      <c r="E2876" s="212" t="s">
        <v>16</v>
      </c>
      <c r="F2876" s="210">
        <v>3</v>
      </c>
      <c r="G2876" s="210">
        <v>2</v>
      </c>
      <c r="H2876" s="211">
        <v>781.6</v>
      </c>
      <c r="I2876" s="211">
        <v>0</v>
      </c>
      <c r="J2876" s="211">
        <v>788</v>
      </c>
      <c r="K2876" s="211">
        <f t="shared" si="862"/>
        <v>5560632</v>
      </c>
      <c r="L2876" s="211">
        <v>0</v>
      </c>
      <c r="M2876" s="211">
        <v>0</v>
      </c>
      <c r="N2876" s="211">
        <v>0</v>
      </c>
      <c r="O2876" s="211">
        <f>IFERROR(
  IF(LOOKUP(2,1/($R$16:$R2876&lt;&gt;""),$R$16:$R2876)="12.2026",
    VLOOKUP(LOOKUP(2,1/($B$16:$B2876&lt;&gt;""),$B$16:$B2876), [1]Лист1!$C$12:$D$1205, 2, 0),
  IF(LOOKUP(2,1/($R$16:$R2876&lt;&gt;""),$R$16:$R2876)="12.2027",
    VLOOKUP(LOOKUP(2,1/($B$16:$B2876&lt;&gt;""),$B$16:$B2876), [1]Лист1!$C$1209:$D$2016, 2, 0),
  IF(LOOKUP(2,1/($R$16:$R2876&lt;&gt;""),$R$16:$R2876)="12.2028",
    VLOOKUP(LOOKUP(2,1/($B$16:$B2876&lt;&gt;""),$B$16:$B2876), [1]Лист1!$C$2020:$D$2907, 2, 0),
  ""))), "")</f>
        <v>5560632</v>
      </c>
      <c r="P2876" s="211">
        <f t="shared" si="863"/>
        <v>7114.4216990788127</v>
      </c>
      <c r="Q2876" s="211">
        <v>9673</v>
      </c>
      <c r="R2876" s="218" t="s">
        <v>563</v>
      </c>
      <c r="S2876" s="38"/>
      <c r="T2876" s="20"/>
      <c r="U2876" s="20"/>
    </row>
    <row r="2877" spans="1:21" s="21" customFormat="1" ht="30" customHeight="1" x14ac:dyDescent="0.25">
      <c r="A2877" s="285">
        <f>IF(B2877&lt;&gt;"",MAX(A$1:A2876)+1,"")</f>
        <v>2591</v>
      </c>
      <c r="B2877" s="283" t="s">
        <v>1820</v>
      </c>
      <c r="C2877" s="285">
        <v>1969</v>
      </c>
      <c r="D2877" s="285" t="s">
        <v>1844</v>
      </c>
      <c r="E2877" s="285" t="s">
        <v>16</v>
      </c>
      <c r="F2877" s="287">
        <v>2</v>
      </c>
      <c r="G2877" s="287">
        <v>2</v>
      </c>
      <c r="H2877" s="282">
        <v>415.4</v>
      </c>
      <c r="I2877" s="282">
        <v>0</v>
      </c>
      <c r="J2877" s="282">
        <v>415.4</v>
      </c>
      <c r="K2877" s="282">
        <f t="shared" si="862"/>
        <v>6363603</v>
      </c>
      <c r="L2877" s="282">
        <v>0</v>
      </c>
      <c r="M2877" s="282">
        <v>0</v>
      </c>
      <c r="N2877" s="282">
        <v>0</v>
      </c>
      <c r="O2877" s="282">
        <f>IFERROR(
  IF(LOOKUP(2,1/($R$16:$R2877&lt;&gt;""),$R$16:$R2877)="12.2026",
    VLOOKUP(LOOKUP(2,1/($B$16:$B2877&lt;&gt;""),$B$16:$B2877), [1]Лист1!$C$12:$D$1205, 2, 0),
  IF(LOOKUP(2,1/($R$16:$R2877&lt;&gt;""),$R$16:$R2877)="12.2027",
    VLOOKUP(LOOKUP(2,1/($B$16:$B2877&lt;&gt;""),$B$16:$B2877), [1]Лист1!$C$1209:$D$2016, 2, 0),
  IF(LOOKUP(2,1/($R$16:$R2877&lt;&gt;""),$R$16:$R2877)="12.2028",
    VLOOKUP(LOOKUP(2,1/($B$16:$B2877&lt;&gt;""),$B$16:$B2877), [1]Лист1!$C$2020:$D$2907, 2, 0),
  ""))), "")</f>
        <v>6363603</v>
      </c>
      <c r="P2877" s="282">
        <f t="shared" si="863"/>
        <v>15319.217621569573</v>
      </c>
      <c r="Q2877" s="282">
        <v>9673</v>
      </c>
      <c r="R2877" s="294" t="s">
        <v>563</v>
      </c>
      <c r="S2877" s="38"/>
      <c r="T2877" s="20"/>
      <c r="U2877" s="20"/>
    </row>
    <row r="2878" spans="1:21" s="21" customFormat="1" ht="30" customHeight="1" x14ac:dyDescent="0.25">
      <c r="A2878" s="212">
        <f>IF(B2878&lt;&gt;"",MAX(A$1:A2877)+1,"")</f>
        <v>2592</v>
      </c>
      <c r="B2878" s="223" t="s">
        <v>1785</v>
      </c>
      <c r="C2878" s="212">
        <v>1957</v>
      </c>
      <c r="D2878" s="212" t="s">
        <v>1067</v>
      </c>
      <c r="E2878" s="212" t="s">
        <v>16</v>
      </c>
      <c r="F2878" s="210">
        <v>2</v>
      </c>
      <c r="G2878" s="210">
        <v>2</v>
      </c>
      <c r="H2878" s="211">
        <v>260.39999999999998</v>
      </c>
      <c r="I2878" s="211">
        <v>0</v>
      </c>
      <c r="J2878" s="211">
        <v>260.39999999999998</v>
      </c>
      <c r="K2878" s="211">
        <f t="shared" si="862"/>
        <v>299984</v>
      </c>
      <c r="L2878" s="211">
        <v>0</v>
      </c>
      <c r="M2878" s="211">
        <v>0</v>
      </c>
      <c r="N2878" s="211">
        <v>0</v>
      </c>
      <c r="O2878" s="211">
        <f>IFERROR(
  IF(LOOKUP(2,1/($R$16:$R2878&lt;&gt;""),$R$16:$R2878)="12.2026",
    VLOOKUP(LOOKUP(2,1/($B$16:$B2878&lt;&gt;""),$B$16:$B2878), [1]Лист1!$C$12:$D$1205, 2, 0),
  IF(LOOKUP(2,1/($R$16:$R2878&lt;&gt;""),$R$16:$R2878)="12.2027",
    VLOOKUP(LOOKUP(2,1/($B$16:$B2878&lt;&gt;""),$B$16:$B2878), [1]Лист1!$C$1209:$D$2016, 2, 0),
  IF(LOOKUP(2,1/($R$16:$R2878&lt;&gt;""),$R$16:$R2878)="12.2028",
    VLOOKUP(LOOKUP(2,1/($B$16:$B2878&lt;&gt;""),$B$16:$B2878), [1]Лист1!$C$2020:$D$2907, 2, 0),
  ""))), "")</f>
        <v>299984</v>
      </c>
      <c r="P2878" s="211">
        <f t="shared" si="863"/>
        <v>1152.0122887864825</v>
      </c>
      <c r="Q2878" s="211">
        <v>9673</v>
      </c>
      <c r="R2878" s="218" t="s">
        <v>563</v>
      </c>
      <c r="S2878" s="38"/>
      <c r="T2878" s="20"/>
      <c r="U2878" s="20"/>
    </row>
    <row r="2879" spans="1:21" s="21" customFormat="1" ht="30" customHeight="1" x14ac:dyDescent="0.25">
      <c r="A2879" s="212">
        <f>IF(B2879&lt;&gt;"",MAX(A$1:A2878)+1,"")</f>
        <v>2593</v>
      </c>
      <c r="B2879" s="223" t="s">
        <v>1821</v>
      </c>
      <c r="C2879" s="212">
        <v>1972</v>
      </c>
      <c r="D2879" s="212" t="s">
        <v>1844</v>
      </c>
      <c r="E2879" s="212" t="s">
        <v>16</v>
      </c>
      <c r="F2879" s="210">
        <v>2</v>
      </c>
      <c r="G2879" s="210">
        <v>2</v>
      </c>
      <c r="H2879" s="211">
        <v>535.5</v>
      </c>
      <c r="I2879" s="211">
        <v>0</v>
      </c>
      <c r="J2879" s="211">
        <v>482</v>
      </c>
      <c r="K2879" s="211">
        <f t="shared" si="862"/>
        <v>5922892.5</v>
      </c>
      <c r="L2879" s="211">
        <v>0</v>
      </c>
      <c r="M2879" s="211">
        <v>0</v>
      </c>
      <c r="N2879" s="211">
        <v>0</v>
      </c>
      <c r="O2879" s="211">
        <f>IFERROR(
  IF(LOOKUP(2,1/($R$16:$R2879&lt;&gt;""),$R$16:$R2879)="12.2026",
    VLOOKUP(LOOKUP(2,1/($B$16:$B2879&lt;&gt;""),$B$16:$B2879), [1]Лист1!$C$12:$D$1205, 2, 0),
  IF(LOOKUP(2,1/($R$16:$R2879&lt;&gt;""),$R$16:$R2879)="12.2027",
    VLOOKUP(LOOKUP(2,1/($B$16:$B2879&lt;&gt;""),$B$16:$B2879), [1]Лист1!$C$1209:$D$2016, 2, 0),
  IF(LOOKUP(2,1/($R$16:$R2879&lt;&gt;""),$R$16:$R2879)="12.2028",
    VLOOKUP(LOOKUP(2,1/($B$16:$B2879&lt;&gt;""),$B$16:$B2879), [1]Лист1!$C$2020:$D$2907, 2, 0),
  ""))), "")</f>
        <v>5922892.5</v>
      </c>
      <c r="P2879" s="211">
        <f t="shared" si="863"/>
        <v>11060.490196078432</v>
      </c>
      <c r="Q2879" s="211">
        <v>9673</v>
      </c>
      <c r="R2879" s="218" t="s">
        <v>563</v>
      </c>
      <c r="S2879" s="38"/>
      <c r="T2879" s="20"/>
      <c r="U2879" s="20"/>
    </row>
    <row r="2880" spans="1:21" s="21" customFormat="1" ht="30" customHeight="1" x14ac:dyDescent="0.25">
      <c r="A2880" s="212">
        <f>IF(B2880&lt;&gt;"",MAX(A$1:A2879)+1,"")</f>
        <v>2594</v>
      </c>
      <c r="B2880" s="223" t="s">
        <v>1789</v>
      </c>
      <c r="C2880" s="212">
        <v>1982</v>
      </c>
      <c r="D2880" s="212" t="s">
        <v>1844</v>
      </c>
      <c r="E2880" s="210" t="s">
        <v>18</v>
      </c>
      <c r="F2880" s="210">
        <v>2</v>
      </c>
      <c r="G2880" s="210">
        <v>2</v>
      </c>
      <c r="H2880" s="211">
        <v>535.5</v>
      </c>
      <c r="I2880" s="211">
        <v>0</v>
      </c>
      <c r="J2880" s="211">
        <v>487.3</v>
      </c>
      <c r="K2880" s="211">
        <f t="shared" si="862"/>
        <v>70000</v>
      </c>
      <c r="L2880" s="211">
        <v>0</v>
      </c>
      <c r="M2880" s="211">
        <v>0</v>
      </c>
      <c r="N2880" s="211">
        <v>0</v>
      </c>
      <c r="O2880" s="211">
        <f>IFERROR(
  IF(LOOKUP(2,1/($R$16:$R2880&lt;&gt;""),$R$16:$R2880)="12.2026",
    VLOOKUP(LOOKUP(2,1/($B$16:$B2880&lt;&gt;""),$B$16:$B2880), [1]Лист1!$C$12:$D$1205, 2, 0),
  IF(LOOKUP(2,1/($R$16:$R2880&lt;&gt;""),$R$16:$R2880)="12.2027",
    VLOOKUP(LOOKUP(2,1/($B$16:$B2880&lt;&gt;""),$B$16:$B2880), [1]Лист1!$C$1209:$D$2016, 2, 0),
  IF(LOOKUP(2,1/($R$16:$R2880&lt;&gt;""),$R$16:$R2880)="12.2028",
    VLOOKUP(LOOKUP(2,1/($B$16:$B2880&lt;&gt;""),$B$16:$B2880), [1]Лист1!$C$2020:$D$2907, 2, 0),
  ""))), "")</f>
        <v>70000</v>
      </c>
      <c r="P2880" s="211">
        <f t="shared" si="863"/>
        <v>130.718954248366</v>
      </c>
      <c r="Q2880" s="211">
        <v>9673</v>
      </c>
      <c r="R2880" s="218" t="s">
        <v>564</v>
      </c>
      <c r="S2880" s="38"/>
      <c r="T2880" s="20"/>
      <c r="U2880" s="20"/>
    </row>
    <row r="2881" spans="1:21" s="21" customFormat="1" ht="30" customHeight="1" x14ac:dyDescent="0.25">
      <c r="A2881" s="212">
        <f>IF(B2881&lt;&gt;"",MAX(A$1:A2880)+1,"")</f>
        <v>2595</v>
      </c>
      <c r="B2881" s="223" t="s">
        <v>1823</v>
      </c>
      <c r="C2881" s="212">
        <v>1972</v>
      </c>
      <c r="D2881" s="212" t="s">
        <v>1844</v>
      </c>
      <c r="E2881" s="212" t="s">
        <v>16</v>
      </c>
      <c r="F2881" s="210">
        <v>2</v>
      </c>
      <c r="G2881" s="210">
        <v>2</v>
      </c>
      <c r="H2881" s="211">
        <v>775.2</v>
      </c>
      <c r="I2881" s="211">
        <v>0</v>
      </c>
      <c r="J2881" s="211">
        <v>716.7</v>
      </c>
      <c r="K2881" s="211">
        <f t="shared" si="862"/>
        <v>6976374</v>
      </c>
      <c r="L2881" s="211">
        <v>0</v>
      </c>
      <c r="M2881" s="211">
        <v>0</v>
      </c>
      <c r="N2881" s="211">
        <v>0</v>
      </c>
      <c r="O2881" s="211">
        <f>IFERROR(
  IF(LOOKUP(2,1/($R$16:$R2881&lt;&gt;""),$R$16:$R2881)="12.2026",
    VLOOKUP(LOOKUP(2,1/($B$16:$B2881&lt;&gt;""),$B$16:$B2881), [1]Лист1!$C$12:$D$1205, 2, 0),
  IF(LOOKUP(2,1/($R$16:$R2881&lt;&gt;""),$R$16:$R2881)="12.2027",
    VLOOKUP(LOOKUP(2,1/($B$16:$B2881&lt;&gt;""),$B$16:$B2881), [1]Лист1!$C$1209:$D$2016, 2, 0),
  IF(LOOKUP(2,1/($R$16:$R2881&lt;&gt;""),$R$16:$R2881)="12.2028",
    VLOOKUP(LOOKUP(2,1/($B$16:$B2881&lt;&gt;""),$B$16:$B2881), [1]Лист1!$C$2020:$D$2907, 2, 0),
  ""))), "")</f>
        <v>6976374</v>
      </c>
      <c r="P2881" s="211">
        <f t="shared" si="863"/>
        <v>8999.4504643962846</v>
      </c>
      <c r="Q2881" s="211">
        <v>9673</v>
      </c>
      <c r="R2881" s="218" t="s">
        <v>563</v>
      </c>
      <c r="S2881" s="38"/>
      <c r="T2881" s="20"/>
      <c r="U2881" s="20"/>
    </row>
    <row r="2882" spans="1:21" s="21" customFormat="1" ht="30" customHeight="1" x14ac:dyDescent="0.25">
      <c r="A2882" s="285">
        <f>IF(B2882&lt;&gt;"",MAX(A$1:A2881)+1,"")</f>
        <v>2596</v>
      </c>
      <c r="B2882" s="283" t="s">
        <v>1822</v>
      </c>
      <c r="C2882" s="285">
        <v>1972</v>
      </c>
      <c r="D2882" s="285" t="s">
        <v>1844</v>
      </c>
      <c r="E2882" s="285" t="s">
        <v>16</v>
      </c>
      <c r="F2882" s="287">
        <v>2</v>
      </c>
      <c r="G2882" s="287">
        <v>2</v>
      </c>
      <c r="H2882" s="282">
        <v>775.2</v>
      </c>
      <c r="I2882" s="282">
        <v>0</v>
      </c>
      <c r="J2882" s="282">
        <v>718.3</v>
      </c>
      <c r="K2882" s="282">
        <f t="shared" ref="K2882" si="866">SUM(L2882:O2882)</f>
        <v>6906374</v>
      </c>
      <c r="L2882" s="282">
        <v>0</v>
      </c>
      <c r="M2882" s="282">
        <v>0</v>
      </c>
      <c r="N2882" s="282">
        <v>0</v>
      </c>
      <c r="O2882" s="282">
        <f>IFERROR(
  IF(LOOKUP(2,1/($R$16:$R2882&lt;&gt;""),$R$16:$R2882)="12.2026",
    VLOOKUP(LOOKUP(2,1/($B$16:$B2882&lt;&gt;""),$B$16:$B2882), [1]Лист1!$C$12:$D$1205, 2, 0),
  IF(LOOKUP(2,1/($R$16:$R2882&lt;&gt;""),$R$16:$R2882)="12.2027",
    VLOOKUP(LOOKUP(2,1/($B$16:$B2882&lt;&gt;""),$B$16:$B2882), [1]Лист1!$C$1209:$D$2016, 2, 0),
  IF(LOOKUP(2,1/($R$16:$R2882&lt;&gt;""),$R$16:$R2882)="12.2028",
    VLOOKUP(LOOKUP(2,1/($B$16:$B2882&lt;&gt;""),$B$16:$B2882), [1]Лист1!$C$2020:$D$2907, 2, 0),
  ""))), "")</f>
        <v>6906374</v>
      </c>
      <c r="P2882" s="282">
        <f t="shared" ref="P2882" si="867">K2882/H2882</f>
        <v>8909.1511867905047</v>
      </c>
      <c r="Q2882" s="282">
        <v>9673</v>
      </c>
      <c r="R2882" s="294" t="s">
        <v>563</v>
      </c>
      <c r="S2882" s="38"/>
      <c r="T2882" s="20"/>
      <c r="U2882" s="20"/>
    </row>
    <row r="2883" spans="1:21" x14ac:dyDescent="0.25">
      <c r="A2883" s="389"/>
      <c r="B2883" s="389"/>
      <c r="C2883" s="389"/>
      <c r="D2883" s="389"/>
      <c r="E2883" s="389"/>
      <c r="F2883" s="389"/>
      <c r="G2883" s="389"/>
      <c r="H2883" s="389"/>
      <c r="I2883" s="389"/>
      <c r="J2883" s="389"/>
      <c r="K2883" s="389"/>
      <c r="L2883" s="389"/>
      <c r="M2883" s="389"/>
      <c r="N2883" s="389"/>
      <c r="O2883" s="389"/>
      <c r="P2883" s="389"/>
      <c r="Q2883" s="389"/>
      <c r="R2883" s="389"/>
      <c r="S2883" s="49"/>
      <c r="T2883" s="49"/>
      <c r="U2883" s="49"/>
    </row>
    <row r="2884" spans="1:21" x14ac:dyDescent="0.25">
      <c r="H2884" s="173"/>
      <c r="I2884" s="173"/>
      <c r="J2884" s="173"/>
      <c r="K2884" s="1"/>
      <c r="L2884" s="28"/>
      <c r="M2884" s="28"/>
      <c r="N2884" s="28"/>
      <c r="O2884" s="28"/>
      <c r="P2884" s="174"/>
      <c r="Q2884" s="12"/>
      <c r="S2884" s="49"/>
      <c r="T2884" s="49"/>
      <c r="U2884" s="49"/>
    </row>
    <row r="2885" spans="1:21" x14ac:dyDescent="0.25">
      <c r="B2885" s="223"/>
      <c r="C2885" s="212"/>
      <c r="F2885" s="212"/>
      <c r="G2885" s="212"/>
      <c r="I2885" s="173"/>
      <c r="K2885" s="1"/>
      <c r="L2885" s="174"/>
      <c r="M2885" s="174"/>
      <c r="N2885" s="174"/>
      <c r="O2885" s="186"/>
      <c r="P2885" s="100"/>
      <c r="Q2885" s="12"/>
      <c r="S2885" s="49"/>
      <c r="T2885" s="49"/>
      <c r="U2885" s="49"/>
    </row>
  </sheetData>
  <sortState ref="B2814:R2833">
    <sortCondition ref="B2814"/>
  </sortState>
  <mergeCells count="2171">
    <mergeCell ref="C1691:C1692"/>
    <mergeCell ref="B1625:B1626"/>
    <mergeCell ref="H1625:H1626"/>
    <mergeCell ref="I1625:I1626"/>
    <mergeCell ref="D1609:D1610"/>
    <mergeCell ref="E1609:E1610"/>
    <mergeCell ref="F1609:F1610"/>
    <mergeCell ref="G1609:G1610"/>
    <mergeCell ref="H1609:H1610"/>
    <mergeCell ref="I1604:I1605"/>
    <mergeCell ref="G838:G839"/>
    <mergeCell ref="B686:B687"/>
    <mergeCell ref="A686:A687"/>
    <mergeCell ref="C686:C687"/>
    <mergeCell ref="D686:D687"/>
    <mergeCell ref="E686:E687"/>
    <mergeCell ref="F686:F687"/>
    <mergeCell ref="G686:G687"/>
    <mergeCell ref="H686:H687"/>
    <mergeCell ref="I686:I687"/>
    <mergeCell ref="G893:G894"/>
    <mergeCell ref="H893:H894"/>
    <mergeCell ref="I893:I894"/>
    <mergeCell ref="D887:D888"/>
    <mergeCell ref="E887:E888"/>
    <mergeCell ref="F887:F888"/>
    <mergeCell ref="G887:G888"/>
    <mergeCell ref="H887:H888"/>
    <mergeCell ref="I887:I888"/>
    <mergeCell ref="E840:E841"/>
    <mergeCell ref="F840:F841"/>
    <mergeCell ref="G840:G841"/>
    <mergeCell ref="B81:B82"/>
    <mergeCell ref="J843:J844"/>
    <mergeCell ref="G163:G164"/>
    <mergeCell ref="H163:H164"/>
    <mergeCell ref="I163:I164"/>
    <mergeCell ref="J754:J755"/>
    <mergeCell ref="J725:J726"/>
    <mergeCell ref="B792:B793"/>
    <mergeCell ref="D843:D844"/>
    <mergeCell ref="E843:E844"/>
    <mergeCell ref="J887:J888"/>
    <mergeCell ref="I1002:I1003"/>
    <mergeCell ref="C838:C839"/>
    <mergeCell ref="D838:D839"/>
    <mergeCell ref="E838:E839"/>
    <mergeCell ref="F838:F839"/>
    <mergeCell ref="A1186:B1186"/>
    <mergeCell ref="J686:J687"/>
    <mergeCell ref="H838:H839"/>
    <mergeCell ref="I838:I839"/>
    <mergeCell ref="J838:J839"/>
    <mergeCell ref="A934:A935"/>
    <mergeCell ref="F914:F915"/>
    <mergeCell ref="G914:G915"/>
    <mergeCell ref="H914:H915"/>
    <mergeCell ref="I914:I915"/>
    <mergeCell ref="C934:C935"/>
    <mergeCell ref="D934:D935"/>
    <mergeCell ref="E934:E935"/>
    <mergeCell ref="D893:D894"/>
    <mergeCell ref="E893:E894"/>
    <mergeCell ref="F893:F894"/>
    <mergeCell ref="F873:F874"/>
    <mergeCell ref="C840:C841"/>
    <mergeCell ref="D840:D841"/>
    <mergeCell ref="B934:B935"/>
    <mergeCell ref="A887:A888"/>
    <mergeCell ref="B893:B894"/>
    <mergeCell ref="A893:A894"/>
    <mergeCell ref="C893:C894"/>
    <mergeCell ref="C887:C888"/>
    <mergeCell ref="H873:H874"/>
    <mergeCell ref="I873:I874"/>
    <mergeCell ref="J869:J870"/>
    <mergeCell ref="C843:C844"/>
    <mergeCell ref="I821:I822"/>
    <mergeCell ref="H821:H822"/>
    <mergeCell ref="G821:G822"/>
    <mergeCell ref="F821:F822"/>
    <mergeCell ref="C884:C885"/>
    <mergeCell ref="D884:D885"/>
    <mergeCell ref="E884:E885"/>
    <mergeCell ref="F884:F885"/>
    <mergeCell ref="G884:G885"/>
    <mergeCell ref="H884:H885"/>
    <mergeCell ref="I884:I885"/>
    <mergeCell ref="J884:J885"/>
    <mergeCell ref="I840:I841"/>
    <mergeCell ref="J840:J841"/>
    <mergeCell ref="D914:D915"/>
    <mergeCell ref="J914:J915"/>
    <mergeCell ref="J934:J935"/>
    <mergeCell ref="H934:H935"/>
    <mergeCell ref="I934:I935"/>
    <mergeCell ref="C873:C874"/>
    <mergeCell ref="D873:D874"/>
    <mergeCell ref="D1604:D1605"/>
    <mergeCell ref="H1747:H1748"/>
    <mergeCell ref="I1747:I1748"/>
    <mergeCell ref="J1747:J1748"/>
    <mergeCell ref="F1747:F1748"/>
    <mergeCell ref="E1747:E1748"/>
    <mergeCell ref="I1579:I1580"/>
    <mergeCell ref="E1734:E1735"/>
    <mergeCell ref="F1734:F1735"/>
    <mergeCell ref="G1734:G1735"/>
    <mergeCell ref="H1734:H1735"/>
    <mergeCell ref="I1734:I1735"/>
    <mergeCell ref="D1632:D1633"/>
    <mergeCell ref="E1632:E1633"/>
    <mergeCell ref="D1691:D1692"/>
    <mergeCell ref="E1691:E1692"/>
    <mergeCell ref="F1691:F1692"/>
    <mergeCell ref="G1691:G1692"/>
    <mergeCell ref="H1691:H1692"/>
    <mergeCell ref="I1691:I1692"/>
    <mergeCell ref="H1719:H1720"/>
    <mergeCell ref="I1719:I1720"/>
    <mergeCell ref="D1625:D1626"/>
    <mergeCell ref="E1625:E1626"/>
    <mergeCell ref="F1625:F1626"/>
    <mergeCell ref="G1625:G1626"/>
    <mergeCell ref="J893:J894"/>
    <mergeCell ref="E873:E874"/>
    <mergeCell ref="I1609:I1610"/>
    <mergeCell ref="H1604:H1605"/>
    <mergeCell ref="E1662:E1664"/>
    <mergeCell ref="F1662:F1664"/>
    <mergeCell ref="N1:R3"/>
    <mergeCell ref="G817:G818"/>
    <mergeCell ref="H817:H818"/>
    <mergeCell ref="E819:E820"/>
    <mergeCell ref="E821:E822"/>
    <mergeCell ref="F819:F820"/>
    <mergeCell ref="G819:G820"/>
    <mergeCell ref="H819:H820"/>
    <mergeCell ref="I819:I820"/>
    <mergeCell ref="D786:D787"/>
    <mergeCell ref="E786:E787"/>
    <mergeCell ref="F786:F787"/>
    <mergeCell ref="G786:G787"/>
    <mergeCell ref="H786:H787"/>
    <mergeCell ref="I786:I787"/>
    <mergeCell ref="J207:J208"/>
    <mergeCell ref="E914:E915"/>
    <mergeCell ref="J819:J820"/>
    <mergeCell ref="J821:J822"/>
    <mergeCell ref="E754:E755"/>
    <mergeCell ref="D725:D726"/>
    <mergeCell ref="E725:E726"/>
    <mergeCell ref="F725:F726"/>
    <mergeCell ref="G725:G726"/>
    <mergeCell ref="F774:F775"/>
    <mergeCell ref="G774:G775"/>
    <mergeCell ref="F934:F935"/>
    <mergeCell ref="G934:G935"/>
    <mergeCell ref="I201:I202"/>
    <mergeCell ref="J201:J202"/>
    <mergeCell ref="J163:J164"/>
    <mergeCell ref="J389:J390"/>
    <mergeCell ref="A2661:B2661"/>
    <mergeCell ref="A4:R4"/>
    <mergeCell ref="A6:R6"/>
    <mergeCell ref="I8:J8"/>
    <mergeCell ref="Q8:Q10"/>
    <mergeCell ref="L9:O9"/>
    <mergeCell ref="H8:H10"/>
    <mergeCell ref="A1028:B1028"/>
    <mergeCell ref="A707:B707"/>
    <mergeCell ref="G8:G11"/>
    <mergeCell ref="A603:B603"/>
    <mergeCell ref="A266:B266"/>
    <mergeCell ref="A350:B350"/>
    <mergeCell ref="B725:B726"/>
    <mergeCell ref="C725:C726"/>
    <mergeCell ref="G1784:G1785"/>
    <mergeCell ref="H1784:H1785"/>
    <mergeCell ref="I1784:I1785"/>
    <mergeCell ref="E2350:E2351"/>
    <mergeCell ref="J1409:J1410"/>
    <mergeCell ref="F1632:F1633"/>
    <mergeCell ref="J1713:J1714"/>
    <mergeCell ref="C1719:C1720"/>
    <mergeCell ref="J1719:J1720"/>
    <mergeCell ref="G1632:G1633"/>
    <mergeCell ref="H1632:H1633"/>
    <mergeCell ref="D1710:D1711"/>
    <mergeCell ref="E1710:E1711"/>
    <mergeCell ref="J2:M3"/>
    <mergeCell ref="A943:B943"/>
    <mergeCell ref="A1782:A1783"/>
    <mergeCell ref="I754:I755"/>
    <mergeCell ref="A873:A874"/>
    <mergeCell ref="C792:C793"/>
    <mergeCell ref="B819:B820"/>
    <mergeCell ref="B821:B822"/>
    <mergeCell ref="A819:A820"/>
    <mergeCell ref="A821:A822"/>
    <mergeCell ref="C819:C820"/>
    <mergeCell ref="D819:D820"/>
    <mergeCell ref="C821:C822"/>
    <mergeCell ref="D821:D822"/>
    <mergeCell ref="B887:B888"/>
    <mergeCell ref="F817:F818"/>
    <mergeCell ref="H1124:H1125"/>
    <mergeCell ref="I1124:I1125"/>
    <mergeCell ref="G1121:G1122"/>
    <mergeCell ref="B1609:B1610"/>
    <mergeCell ref="E1568:E1569"/>
    <mergeCell ref="C1604:C1605"/>
    <mergeCell ref="G1579:G1580"/>
    <mergeCell ref="H1579:H1580"/>
    <mergeCell ref="C1609:C1610"/>
    <mergeCell ref="G1719:G1720"/>
    <mergeCell ref="B1387:B1388"/>
    <mergeCell ref="A1387:A1388"/>
    <mergeCell ref="C1387:C1388"/>
    <mergeCell ref="D1719:D1720"/>
    <mergeCell ref="E1719:E1720"/>
    <mergeCell ref="F1719:F1720"/>
    <mergeCell ref="A2883:R2883"/>
    <mergeCell ref="I9:I10"/>
    <mergeCell ref="A447:B447"/>
    <mergeCell ref="K9:K10"/>
    <mergeCell ref="P8:P10"/>
    <mergeCell ref="C9:C11"/>
    <mergeCell ref="R8:R11"/>
    <mergeCell ref="F8:F11"/>
    <mergeCell ref="K8:O8"/>
    <mergeCell ref="J9:J10"/>
    <mergeCell ref="A8:A11"/>
    <mergeCell ref="B8:B11"/>
    <mergeCell ref="C8:D8"/>
    <mergeCell ref="E8:E11"/>
    <mergeCell ref="D9:D11"/>
    <mergeCell ref="A15:B15"/>
    <mergeCell ref="A13:B13"/>
    <mergeCell ref="A37:B37"/>
    <mergeCell ref="A914:A915"/>
    <mergeCell ref="C914:C915"/>
    <mergeCell ref="B1368:B1369"/>
    <mergeCell ref="C1368:C1369"/>
    <mergeCell ref="B1579:B1580"/>
    <mergeCell ref="A1625:A1626"/>
    <mergeCell ref="E1604:E1605"/>
    <mergeCell ref="J1784:J1785"/>
    <mergeCell ref="A1784:A1785"/>
    <mergeCell ref="B1784:B1785"/>
    <mergeCell ref="C1784:C1785"/>
    <mergeCell ref="D1784:D1785"/>
    <mergeCell ref="E1784:E1785"/>
    <mergeCell ref="F1784:F1785"/>
    <mergeCell ref="A1734:A1735"/>
    <mergeCell ref="B1734:B1735"/>
    <mergeCell ref="C1734:C1735"/>
    <mergeCell ref="D1734:D1735"/>
    <mergeCell ref="J1734:J1735"/>
    <mergeCell ref="J2350:J2351"/>
    <mergeCell ref="J792:J793"/>
    <mergeCell ref="A674:B674"/>
    <mergeCell ref="E774:E775"/>
    <mergeCell ref="C2544:C2545"/>
    <mergeCell ref="D2544:D2545"/>
    <mergeCell ref="E2544:E2545"/>
    <mergeCell ref="F2544:F2545"/>
    <mergeCell ref="G2544:G2545"/>
    <mergeCell ref="H2544:H2545"/>
    <mergeCell ref="I2544:I2545"/>
    <mergeCell ref="A2390:A2391"/>
    <mergeCell ref="F2390:F2391"/>
    <mergeCell ref="G2390:G2391"/>
    <mergeCell ref="H2390:H2391"/>
    <mergeCell ref="I2390:I2391"/>
    <mergeCell ref="J2390:J2391"/>
    <mergeCell ref="B2390:B2391"/>
    <mergeCell ref="C2390:C2391"/>
    <mergeCell ref="D2390:D2391"/>
    <mergeCell ref="E2390:E2391"/>
    <mergeCell ref="A2494:A2495"/>
    <mergeCell ref="B2494:B2495"/>
    <mergeCell ref="C2494:C2495"/>
    <mergeCell ref="D2494:D2495"/>
    <mergeCell ref="E2494:E2495"/>
    <mergeCell ref="F2494:F2495"/>
    <mergeCell ref="J586:J587"/>
    <mergeCell ref="J566:J567"/>
    <mergeCell ref="I650:I651"/>
    <mergeCell ref="J650:J651"/>
    <mergeCell ref="B512:B513"/>
    <mergeCell ref="J378:J379"/>
    <mergeCell ref="G2494:G2495"/>
    <mergeCell ref="H2494:H2495"/>
    <mergeCell ref="I2494:I2495"/>
    <mergeCell ref="J2494:J2495"/>
    <mergeCell ref="A2443:A2444"/>
    <mergeCell ref="B2443:B2444"/>
    <mergeCell ref="B207:B208"/>
    <mergeCell ref="C207:C208"/>
    <mergeCell ref="J332:J333"/>
    <mergeCell ref="A774:A775"/>
    <mergeCell ref="C774:C775"/>
    <mergeCell ref="D774:D775"/>
    <mergeCell ref="A389:A390"/>
    <mergeCell ref="B548:B549"/>
    <mergeCell ref="B362:B363"/>
    <mergeCell ref="B373:B374"/>
    <mergeCell ref="H378:H379"/>
    <mergeCell ref="I378:I379"/>
    <mergeCell ref="B332:B333"/>
    <mergeCell ref="A332:A333"/>
    <mergeCell ref="D521:D522"/>
    <mergeCell ref="E521:E522"/>
    <mergeCell ref="F521:F522"/>
    <mergeCell ref="F514:F515"/>
    <mergeCell ref="B389:B390"/>
    <mergeCell ref="B774:B775"/>
    <mergeCell ref="D378:D379"/>
    <mergeCell ref="E378:E379"/>
    <mergeCell ref="F843:F844"/>
    <mergeCell ref="G843:G844"/>
    <mergeCell ref="H843:H844"/>
    <mergeCell ref="I843:I844"/>
    <mergeCell ref="C817:C818"/>
    <mergeCell ref="D817:D818"/>
    <mergeCell ref="E817:E818"/>
    <mergeCell ref="A754:A755"/>
    <mergeCell ref="B754:B755"/>
    <mergeCell ref="C754:C755"/>
    <mergeCell ref="D754:D755"/>
    <mergeCell ref="A792:A793"/>
    <mergeCell ref="A725:A726"/>
    <mergeCell ref="A786:A787"/>
    <mergeCell ref="A817:A818"/>
    <mergeCell ref="I512:I513"/>
    <mergeCell ref="A510:A511"/>
    <mergeCell ref="B510:B511"/>
    <mergeCell ref="A514:A515"/>
    <mergeCell ref="I586:I587"/>
    <mergeCell ref="G648:G649"/>
    <mergeCell ref="I385:I386"/>
    <mergeCell ref="H774:H775"/>
    <mergeCell ref="I774:I775"/>
    <mergeCell ref="B501:B502"/>
    <mergeCell ref="C501:C502"/>
    <mergeCell ref="D501:D502"/>
    <mergeCell ref="E501:E502"/>
    <mergeCell ref="F501:F502"/>
    <mergeCell ref="G501:G502"/>
    <mergeCell ref="H501:H502"/>
    <mergeCell ref="I501:I502"/>
    <mergeCell ref="F389:F390"/>
    <mergeCell ref="G389:G390"/>
    <mergeCell ref="C389:C390"/>
    <mergeCell ref="D389:D390"/>
    <mergeCell ref="E389:E390"/>
    <mergeCell ref="E512:E513"/>
    <mergeCell ref="A612:B612"/>
    <mergeCell ref="A207:A208"/>
    <mergeCell ref="H385:H386"/>
    <mergeCell ref="F378:F379"/>
    <mergeCell ref="G378:G379"/>
    <mergeCell ref="A516:A517"/>
    <mergeCell ref="B516:B517"/>
    <mergeCell ref="C516:C517"/>
    <mergeCell ref="D516:D517"/>
    <mergeCell ref="E516:E517"/>
    <mergeCell ref="F516:F517"/>
    <mergeCell ref="G516:G517"/>
    <mergeCell ref="H516:H517"/>
    <mergeCell ref="F512:F513"/>
    <mergeCell ref="G512:G513"/>
    <mergeCell ref="H512:H513"/>
    <mergeCell ref="B378:B379"/>
    <mergeCell ref="A378:A379"/>
    <mergeCell ref="B1780:B1781"/>
    <mergeCell ref="C1780:C1781"/>
    <mergeCell ref="F754:F755"/>
    <mergeCell ref="G754:G755"/>
    <mergeCell ref="H754:H755"/>
    <mergeCell ref="D792:D793"/>
    <mergeCell ref="E792:E793"/>
    <mergeCell ref="F792:F793"/>
    <mergeCell ref="G792:G793"/>
    <mergeCell ref="H792:H793"/>
    <mergeCell ref="I792:I793"/>
    <mergeCell ref="C786:C787"/>
    <mergeCell ref="H1568:H1569"/>
    <mergeCell ref="B2350:B2351"/>
    <mergeCell ref="C2350:C2351"/>
    <mergeCell ref="B838:B839"/>
    <mergeCell ref="E1121:E1122"/>
    <mergeCell ref="F1121:F1122"/>
    <mergeCell ref="B1747:B1748"/>
    <mergeCell ref="G1747:G1748"/>
    <mergeCell ref="I1780:I1781"/>
    <mergeCell ref="I2139:I2140"/>
    <mergeCell ref="C2147:C2148"/>
    <mergeCell ref="D2147:D2148"/>
    <mergeCell ref="E2147:E2148"/>
    <mergeCell ref="F2147:F2148"/>
    <mergeCell ref="G2147:G2148"/>
    <mergeCell ref="H2147:H2148"/>
    <mergeCell ref="D2285:D2286"/>
    <mergeCell ref="E2285:E2286"/>
    <mergeCell ref="F2285:F2286"/>
    <mergeCell ref="G2285:G2286"/>
    <mergeCell ref="C938:C939"/>
    <mergeCell ref="D938:D939"/>
    <mergeCell ref="E938:E939"/>
    <mergeCell ref="F938:F939"/>
    <mergeCell ref="G938:G939"/>
    <mergeCell ref="H938:H939"/>
    <mergeCell ref="F207:F208"/>
    <mergeCell ref="G207:G208"/>
    <mergeCell ref="H207:H208"/>
    <mergeCell ref="I207:I208"/>
    <mergeCell ref="A525:B525"/>
    <mergeCell ref="D293:D294"/>
    <mergeCell ref="E293:E294"/>
    <mergeCell ref="A355:B355"/>
    <mergeCell ref="A638:B638"/>
    <mergeCell ref="A383:B383"/>
    <mergeCell ref="A554:B554"/>
    <mergeCell ref="F293:F294"/>
    <mergeCell ref="C293:C294"/>
    <mergeCell ref="C332:C333"/>
    <mergeCell ref="D332:D333"/>
    <mergeCell ref="E332:E333"/>
    <mergeCell ref="F332:F333"/>
    <mergeCell ref="G332:G333"/>
    <mergeCell ref="H332:H333"/>
    <mergeCell ref="I332:I333"/>
    <mergeCell ref="A650:A651"/>
    <mergeCell ref="C521:C522"/>
    <mergeCell ref="C512:C513"/>
    <mergeCell ref="D512:D513"/>
    <mergeCell ref="A814:B814"/>
    <mergeCell ref="B840:B841"/>
    <mergeCell ref="A1770:A1771"/>
    <mergeCell ref="B1770:B1771"/>
    <mergeCell ref="C1770:C1771"/>
    <mergeCell ref="D1770:D1771"/>
    <mergeCell ref="F1780:F1781"/>
    <mergeCell ref="G1780:G1781"/>
    <mergeCell ref="H1780:H1781"/>
    <mergeCell ref="C1747:C1748"/>
    <mergeCell ref="D1747:D1748"/>
    <mergeCell ref="F1777:F1778"/>
    <mergeCell ref="G1777:G1778"/>
    <mergeCell ref="H1777:H1778"/>
    <mergeCell ref="I1777:I1778"/>
    <mergeCell ref="A1941:A1942"/>
    <mergeCell ref="B1941:B1942"/>
    <mergeCell ref="C1941:C1942"/>
    <mergeCell ref="D1941:D1942"/>
    <mergeCell ref="E1941:E1942"/>
    <mergeCell ref="F1941:F1942"/>
    <mergeCell ref="G1941:G1942"/>
    <mergeCell ref="H1941:H1942"/>
    <mergeCell ref="I1941:I1942"/>
    <mergeCell ref="A1780:A1781"/>
    <mergeCell ref="B1775:B1776"/>
    <mergeCell ref="C1775:C1776"/>
    <mergeCell ref="D1775:D1776"/>
    <mergeCell ref="E1775:E1776"/>
    <mergeCell ref="F1775:F1776"/>
    <mergeCell ref="G1775:G1776"/>
    <mergeCell ref="H1775:H1776"/>
    <mergeCell ref="I1775:I1776"/>
    <mergeCell ref="A1877:A1878"/>
    <mergeCell ref="J2139:J2140"/>
    <mergeCell ref="A2139:A2140"/>
    <mergeCell ref="C2139:C2140"/>
    <mergeCell ref="D2139:D2140"/>
    <mergeCell ref="E2139:E2140"/>
    <mergeCell ref="F2139:F2140"/>
    <mergeCell ref="G2139:G2140"/>
    <mergeCell ref="H2139:H2140"/>
    <mergeCell ref="G2067:G2068"/>
    <mergeCell ref="H2067:H2068"/>
    <mergeCell ref="J1975:J1976"/>
    <mergeCell ref="A1793:A1794"/>
    <mergeCell ref="B1793:B1794"/>
    <mergeCell ref="C1793:C1794"/>
    <mergeCell ref="D1793:D1794"/>
    <mergeCell ref="E1793:E1794"/>
    <mergeCell ref="F1793:F1794"/>
    <mergeCell ref="G1793:G1794"/>
    <mergeCell ref="H1793:H1794"/>
    <mergeCell ref="I1793:I1794"/>
    <mergeCell ref="J1793:J1794"/>
    <mergeCell ref="J2001:J2002"/>
    <mergeCell ref="B1975:B1976"/>
    <mergeCell ref="A1975:A1976"/>
    <mergeCell ref="C1975:C1976"/>
    <mergeCell ref="G1975:G1976"/>
    <mergeCell ref="H1975:H1976"/>
    <mergeCell ref="I1975:I1976"/>
    <mergeCell ref="E2003:E2004"/>
    <mergeCell ref="F2003:F2004"/>
    <mergeCell ref="G2003:G2004"/>
    <mergeCell ref="C1997:C1998"/>
    <mergeCell ref="J2142:J2143"/>
    <mergeCell ref="B2145:B2146"/>
    <mergeCell ref="C2145:C2146"/>
    <mergeCell ref="D2145:D2146"/>
    <mergeCell ref="E2145:E2146"/>
    <mergeCell ref="F2145:F2146"/>
    <mergeCell ref="G2145:G2146"/>
    <mergeCell ref="H2145:H2146"/>
    <mergeCell ref="I2145:I2146"/>
    <mergeCell ref="J2145:J2146"/>
    <mergeCell ref="A2142:A2143"/>
    <mergeCell ref="B2142:B2143"/>
    <mergeCell ref="C2142:C2143"/>
    <mergeCell ref="D2142:D2143"/>
    <mergeCell ref="E2142:E2143"/>
    <mergeCell ref="F2142:F2143"/>
    <mergeCell ref="G2142:G2143"/>
    <mergeCell ref="H2142:H2143"/>
    <mergeCell ref="I2142:I2143"/>
    <mergeCell ref="A2145:A2146"/>
    <mergeCell ref="F2350:F2351"/>
    <mergeCell ref="G2350:G2351"/>
    <mergeCell ref="H2350:H2351"/>
    <mergeCell ref="I2350:I2351"/>
    <mergeCell ref="A2350:A2351"/>
    <mergeCell ref="D2350:D2351"/>
    <mergeCell ref="A2329:A2330"/>
    <mergeCell ref="A2331:A2332"/>
    <mergeCell ref="A2334:A2335"/>
    <mergeCell ref="A2310:A2311"/>
    <mergeCell ref="B2310:B2311"/>
    <mergeCell ref="A2336:A2337"/>
    <mergeCell ref="B2336:B2337"/>
    <mergeCell ref="A2343:A2344"/>
    <mergeCell ref="B2343:B2344"/>
    <mergeCell ref="C2310:C2311"/>
    <mergeCell ref="D2310:D2311"/>
    <mergeCell ref="E2310:E2311"/>
    <mergeCell ref="F2310:F2311"/>
    <mergeCell ref="G2310:G2311"/>
    <mergeCell ref="F2331:F2332"/>
    <mergeCell ref="G2331:G2332"/>
    <mergeCell ref="H2331:H2332"/>
    <mergeCell ref="I2331:I2332"/>
    <mergeCell ref="C2336:C2337"/>
    <mergeCell ref="D2336:D2337"/>
    <mergeCell ref="F2443:F2444"/>
    <mergeCell ref="G2443:G2444"/>
    <mergeCell ref="H2443:H2444"/>
    <mergeCell ref="I2443:I2444"/>
    <mergeCell ref="A2454:B2454"/>
    <mergeCell ref="J2443:J2444"/>
    <mergeCell ref="J2471:J2473"/>
    <mergeCell ref="A2518:A2519"/>
    <mergeCell ref="B2518:B2519"/>
    <mergeCell ref="C2518:C2519"/>
    <mergeCell ref="D2518:D2519"/>
    <mergeCell ref="E2518:E2519"/>
    <mergeCell ref="F2518:F2519"/>
    <mergeCell ref="G2518:G2519"/>
    <mergeCell ref="H2518:H2519"/>
    <mergeCell ref="I2518:I2519"/>
    <mergeCell ref="J2518:J2519"/>
    <mergeCell ref="A2516:A2517"/>
    <mergeCell ref="B2516:B2517"/>
    <mergeCell ref="C2516:C2517"/>
    <mergeCell ref="D2516:D2517"/>
    <mergeCell ref="E2516:E2517"/>
    <mergeCell ref="F2516:F2517"/>
    <mergeCell ref="G2516:G2517"/>
    <mergeCell ref="H2516:H2517"/>
    <mergeCell ref="I2516:I2517"/>
    <mergeCell ref="C2443:C2444"/>
    <mergeCell ref="D2443:D2444"/>
    <mergeCell ref="E2443:E2444"/>
    <mergeCell ref="C2471:C2473"/>
    <mergeCell ref="D2471:D2473"/>
    <mergeCell ref="E2471:E2473"/>
    <mergeCell ref="C2568:C2569"/>
    <mergeCell ref="D2568:D2569"/>
    <mergeCell ref="E2568:E2569"/>
    <mergeCell ref="F2568:F2569"/>
    <mergeCell ref="G2568:G2569"/>
    <mergeCell ref="H2568:H2569"/>
    <mergeCell ref="I2568:I2569"/>
    <mergeCell ref="J2539:J2540"/>
    <mergeCell ref="A2541:A2542"/>
    <mergeCell ref="B2541:B2542"/>
    <mergeCell ref="C2541:C2542"/>
    <mergeCell ref="D2541:D2542"/>
    <mergeCell ref="E2541:E2542"/>
    <mergeCell ref="F2541:F2542"/>
    <mergeCell ref="G2541:G2542"/>
    <mergeCell ref="H2541:H2542"/>
    <mergeCell ref="I2541:I2542"/>
    <mergeCell ref="J2541:J2542"/>
    <mergeCell ref="A2539:A2540"/>
    <mergeCell ref="B2539:B2540"/>
    <mergeCell ref="C2539:C2540"/>
    <mergeCell ref="D2539:D2540"/>
    <mergeCell ref="E2539:E2540"/>
    <mergeCell ref="F2539:F2540"/>
    <mergeCell ref="G2539:G2540"/>
    <mergeCell ref="H2539:H2540"/>
    <mergeCell ref="I2539:I2540"/>
    <mergeCell ref="J2544:J2545"/>
    <mergeCell ref="A2544:A2545"/>
    <mergeCell ref="B2544:B2545"/>
    <mergeCell ref="A2568:A2569"/>
    <mergeCell ref="B2568:B2569"/>
    <mergeCell ref="E2809:E2810"/>
    <mergeCell ref="F2809:F2810"/>
    <mergeCell ref="G2809:G2810"/>
    <mergeCell ref="H2809:H2810"/>
    <mergeCell ref="I2809:I2810"/>
    <mergeCell ref="J2795:J2796"/>
    <mergeCell ref="J1609:J1610"/>
    <mergeCell ref="C1625:C1626"/>
    <mergeCell ref="A2803:A2804"/>
    <mergeCell ref="F2579:F2580"/>
    <mergeCell ref="G2579:G2580"/>
    <mergeCell ref="H2579:H2580"/>
    <mergeCell ref="I2579:I2580"/>
    <mergeCell ref="J2579:J2580"/>
    <mergeCell ref="A2573:A2574"/>
    <mergeCell ref="B2573:B2574"/>
    <mergeCell ref="C2573:C2574"/>
    <mergeCell ref="D2573:D2574"/>
    <mergeCell ref="E2573:E2574"/>
    <mergeCell ref="F2573:F2574"/>
    <mergeCell ref="G2573:G2574"/>
    <mergeCell ref="H2573:H2574"/>
    <mergeCell ref="I2573:I2574"/>
    <mergeCell ref="A2631:B2631"/>
    <mergeCell ref="A2687:A2688"/>
    <mergeCell ref="C2687:C2688"/>
    <mergeCell ref="D2687:D2688"/>
    <mergeCell ref="A2597:A2598"/>
    <mergeCell ref="C2597:C2598"/>
    <mergeCell ref="D2597:D2598"/>
    <mergeCell ref="E2597:E2598"/>
    <mergeCell ref="J2597:J2598"/>
    <mergeCell ref="J2847:J2848"/>
    <mergeCell ref="A2847:A2848"/>
    <mergeCell ref="B2847:B2848"/>
    <mergeCell ref="C2847:C2848"/>
    <mergeCell ref="D2847:D2848"/>
    <mergeCell ref="E2847:E2848"/>
    <mergeCell ref="F2847:F2848"/>
    <mergeCell ref="G2847:G2848"/>
    <mergeCell ref="H2847:H2848"/>
    <mergeCell ref="I2847:I2848"/>
    <mergeCell ref="A2830:A2831"/>
    <mergeCell ref="B2830:B2831"/>
    <mergeCell ref="C2830:C2831"/>
    <mergeCell ref="D2830:D2831"/>
    <mergeCell ref="E2830:E2831"/>
    <mergeCell ref="F2830:F2831"/>
    <mergeCell ref="G2830:G2831"/>
    <mergeCell ref="H2830:H2831"/>
    <mergeCell ref="J2830:J2831"/>
    <mergeCell ref="A92:A93"/>
    <mergeCell ref="B92:B93"/>
    <mergeCell ref="A163:A164"/>
    <mergeCell ref="B163:B164"/>
    <mergeCell ref="C163:C164"/>
    <mergeCell ref="D163:D164"/>
    <mergeCell ref="E163:E164"/>
    <mergeCell ref="B2803:B2804"/>
    <mergeCell ref="C2803:C2804"/>
    <mergeCell ref="D2803:D2804"/>
    <mergeCell ref="E2803:E2804"/>
    <mergeCell ref="H2803:H2804"/>
    <mergeCell ref="I2803:I2804"/>
    <mergeCell ref="E2582:E2583"/>
    <mergeCell ref="F2582:F2583"/>
    <mergeCell ref="G2582:G2583"/>
    <mergeCell ref="H2582:H2583"/>
    <mergeCell ref="H1126:H1127"/>
    <mergeCell ref="A2582:A2583"/>
    <mergeCell ref="B2582:B2583"/>
    <mergeCell ref="C2582:C2583"/>
    <mergeCell ref="D2582:D2583"/>
    <mergeCell ref="I2582:I2583"/>
    <mergeCell ref="A2586:B2586"/>
    <mergeCell ref="D650:D651"/>
    <mergeCell ref="E650:E651"/>
    <mergeCell ref="H389:H390"/>
    <mergeCell ref="I389:I390"/>
    <mergeCell ref="A840:A841"/>
    <mergeCell ref="G566:G567"/>
    <mergeCell ref="H566:H567"/>
    <mergeCell ref="A648:A649"/>
    <mergeCell ref="J2687:J2688"/>
    <mergeCell ref="A2792:A2793"/>
    <mergeCell ref="J2568:J2569"/>
    <mergeCell ref="A2571:A2572"/>
    <mergeCell ref="B2571:B2572"/>
    <mergeCell ref="H648:H649"/>
    <mergeCell ref="I648:I649"/>
    <mergeCell ref="B2067:B2068"/>
    <mergeCell ref="B1124:B1125"/>
    <mergeCell ref="B1126:B1127"/>
    <mergeCell ref="A1121:A1122"/>
    <mergeCell ref="C1121:C1122"/>
    <mergeCell ref="D1121:D1122"/>
    <mergeCell ref="I2830:I2831"/>
    <mergeCell ref="J2809:J2810"/>
    <mergeCell ref="A2828:A2829"/>
    <mergeCell ref="B2828:B2829"/>
    <mergeCell ref="J2803:J2804"/>
    <mergeCell ref="A2795:A2796"/>
    <mergeCell ref="C2828:C2829"/>
    <mergeCell ref="D2828:D2829"/>
    <mergeCell ref="I1126:I1127"/>
    <mergeCell ref="J1126:J1127"/>
    <mergeCell ref="E2828:E2829"/>
    <mergeCell ref="F2828:F2829"/>
    <mergeCell ref="G2828:G2829"/>
    <mergeCell ref="H2828:H2829"/>
    <mergeCell ref="I2828:I2829"/>
    <mergeCell ref="J2828:J2829"/>
    <mergeCell ref="A2809:A2810"/>
    <mergeCell ref="J648:J649"/>
    <mergeCell ref="C650:C651"/>
    <mergeCell ref="B2809:B2810"/>
    <mergeCell ref="C2809:C2810"/>
    <mergeCell ref="D2809:D2810"/>
    <mergeCell ref="G597:G598"/>
    <mergeCell ref="H597:H598"/>
    <mergeCell ref="I597:I598"/>
    <mergeCell ref="J597:J598"/>
    <mergeCell ref="E566:E567"/>
    <mergeCell ref="F566:F567"/>
    <mergeCell ref="J501:J502"/>
    <mergeCell ref="G521:G522"/>
    <mergeCell ref="H521:H522"/>
    <mergeCell ref="I521:I522"/>
    <mergeCell ref="J521:J522"/>
    <mergeCell ref="G514:G515"/>
    <mergeCell ref="H514:H515"/>
    <mergeCell ref="I514:I515"/>
    <mergeCell ref="J514:J515"/>
    <mergeCell ref="I566:I567"/>
    <mergeCell ref="C586:C587"/>
    <mergeCell ref="D586:D587"/>
    <mergeCell ref="E586:E587"/>
    <mergeCell ref="B514:B515"/>
    <mergeCell ref="F650:F651"/>
    <mergeCell ref="G650:G651"/>
    <mergeCell ref="H650:H651"/>
    <mergeCell ref="C534:C535"/>
    <mergeCell ref="D534:D535"/>
    <mergeCell ref="E534:E535"/>
    <mergeCell ref="F534:F535"/>
    <mergeCell ref="B786:B787"/>
    <mergeCell ref="B817:B818"/>
    <mergeCell ref="C81:C82"/>
    <mergeCell ref="D81:D82"/>
    <mergeCell ref="E81:E82"/>
    <mergeCell ref="F81:F82"/>
    <mergeCell ref="F1568:F1569"/>
    <mergeCell ref="B205:B206"/>
    <mergeCell ref="A1568:A1569"/>
    <mergeCell ref="A718:B718"/>
    <mergeCell ref="B597:B598"/>
    <mergeCell ref="C597:C598"/>
    <mergeCell ref="D597:D598"/>
    <mergeCell ref="E597:E598"/>
    <mergeCell ref="F597:F598"/>
    <mergeCell ref="A566:A567"/>
    <mergeCell ref="B566:B567"/>
    <mergeCell ref="C566:C567"/>
    <mergeCell ref="D566:D567"/>
    <mergeCell ref="F163:F164"/>
    <mergeCell ref="C92:C93"/>
    <mergeCell ref="D92:D93"/>
    <mergeCell ref="E92:E93"/>
    <mergeCell ref="F92:F93"/>
    <mergeCell ref="B201:B202"/>
    <mergeCell ref="A201:A202"/>
    <mergeCell ref="C201:C202"/>
    <mergeCell ref="A501:A502"/>
    <mergeCell ref="A205:A206"/>
    <mergeCell ref="C205:C206"/>
    <mergeCell ref="A1409:A1410"/>
    <mergeCell ref="D648:D649"/>
    <mergeCell ref="E648:E649"/>
    <mergeCell ref="F648:F649"/>
    <mergeCell ref="A988:A989"/>
    <mergeCell ref="B534:B535"/>
    <mergeCell ref="B586:B587"/>
    <mergeCell ref="A586:A587"/>
    <mergeCell ref="B1414:B1415"/>
    <mergeCell ref="A1579:A1580"/>
    <mergeCell ref="B648:B649"/>
    <mergeCell ref="B650:B651"/>
    <mergeCell ref="B1568:B1569"/>
    <mergeCell ref="A838:A839"/>
    <mergeCell ref="B884:B885"/>
    <mergeCell ref="A884:A885"/>
    <mergeCell ref="A521:A522"/>
    <mergeCell ref="B521:B522"/>
    <mergeCell ref="B736:B737"/>
    <mergeCell ref="A736:A737"/>
    <mergeCell ref="A597:A598"/>
    <mergeCell ref="A1002:A1003"/>
    <mergeCell ref="B1035:B1036"/>
    <mergeCell ref="A1035:A1036"/>
    <mergeCell ref="A1038:A1039"/>
    <mergeCell ref="B873:B874"/>
    <mergeCell ref="B676:B677"/>
    <mergeCell ref="A938:A939"/>
    <mergeCell ref="B938:B939"/>
    <mergeCell ref="B843:B844"/>
    <mergeCell ref="A843:A844"/>
    <mergeCell ref="A548:A549"/>
    <mergeCell ref="B865:B866"/>
    <mergeCell ref="A1167:A1168"/>
    <mergeCell ref="B1167:B1168"/>
    <mergeCell ref="A1198:A1199"/>
    <mergeCell ref="J774:J775"/>
    <mergeCell ref="C736:C737"/>
    <mergeCell ref="D736:D737"/>
    <mergeCell ref="E736:E737"/>
    <mergeCell ref="F736:F737"/>
    <mergeCell ref="G736:G737"/>
    <mergeCell ref="H736:H737"/>
    <mergeCell ref="F373:F374"/>
    <mergeCell ref="G373:G374"/>
    <mergeCell ref="J512:J513"/>
    <mergeCell ref="C514:C515"/>
    <mergeCell ref="D514:D515"/>
    <mergeCell ref="E514:E515"/>
    <mergeCell ref="I516:I517"/>
    <mergeCell ref="J516:J517"/>
    <mergeCell ref="G534:G535"/>
    <mergeCell ref="H534:H535"/>
    <mergeCell ref="I534:I535"/>
    <mergeCell ref="J534:J535"/>
    <mergeCell ref="C548:C549"/>
    <mergeCell ref="D548:D549"/>
    <mergeCell ref="E548:E549"/>
    <mergeCell ref="F548:F549"/>
    <mergeCell ref="G548:G549"/>
    <mergeCell ref="H548:H549"/>
    <mergeCell ref="I548:I549"/>
    <mergeCell ref="J548:J549"/>
    <mergeCell ref="F586:F587"/>
    <mergeCell ref="G586:G587"/>
    <mergeCell ref="H586:H587"/>
    <mergeCell ref="J385:J386"/>
    <mergeCell ref="C378:C379"/>
    <mergeCell ref="D205:D206"/>
    <mergeCell ref="E205:E206"/>
    <mergeCell ref="F205:F206"/>
    <mergeCell ref="G205:G206"/>
    <mergeCell ref="H205:H206"/>
    <mergeCell ref="I205:I206"/>
    <mergeCell ref="J205:J206"/>
    <mergeCell ref="A362:A363"/>
    <mergeCell ref="C362:C363"/>
    <mergeCell ref="D362:D363"/>
    <mergeCell ref="E362:E363"/>
    <mergeCell ref="F362:F363"/>
    <mergeCell ref="G362:G363"/>
    <mergeCell ref="H362:H363"/>
    <mergeCell ref="H373:H374"/>
    <mergeCell ref="I373:I374"/>
    <mergeCell ref="J373:J374"/>
    <mergeCell ref="A293:A294"/>
    <mergeCell ref="B293:B294"/>
    <mergeCell ref="A373:A374"/>
    <mergeCell ref="C373:C374"/>
    <mergeCell ref="D373:D374"/>
    <mergeCell ref="E373:E374"/>
    <mergeCell ref="I362:I363"/>
    <mergeCell ref="J362:J363"/>
    <mergeCell ref="D207:D208"/>
    <mergeCell ref="E207:E208"/>
    <mergeCell ref="G293:G294"/>
    <mergeCell ref="H293:H294"/>
    <mergeCell ref="I293:I294"/>
    <mergeCell ref="J293:J294"/>
    <mergeCell ref="A385:A386"/>
    <mergeCell ref="B385:B386"/>
    <mergeCell ref="C385:C386"/>
    <mergeCell ref="D385:D386"/>
    <mergeCell ref="E385:E386"/>
    <mergeCell ref="F385:F386"/>
    <mergeCell ref="G385:G386"/>
    <mergeCell ref="I1568:I1569"/>
    <mergeCell ref="J1568:J1569"/>
    <mergeCell ref="I1368:I1369"/>
    <mergeCell ref="J1368:J1369"/>
    <mergeCell ref="C1126:C1127"/>
    <mergeCell ref="D1126:D1127"/>
    <mergeCell ref="E1126:E1127"/>
    <mergeCell ref="J1579:J1580"/>
    <mergeCell ref="E1368:E1369"/>
    <mergeCell ref="F1368:F1369"/>
    <mergeCell ref="J736:J737"/>
    <mergeCell ref="H725:H726"/>
    <mergeCell ref="I725:I726"/>
    <mergeCell ref="I676:I677"/>
    <mergeCell ref="J676:J677"/>
    <mergeCell ref="J786:J787"/>
    <mergeCell ref="A534:A535"/>
    <mergeCell ref="I938:I939"/>
    <mergeCell ref="J938:J939"/>
    <mergeCell ref="J873:J874"/>
    <mergeCell ref="H840:H841"/>
    <mergeCell ref="B914:B915"/>
    <mergeCell ref="G873:G874"/>
    <mergeCell ref="J817:J818"/>
    <mergeCell ref="A865:A866"/>
    <mergeCell ref="F1604:F1605"/>
    <mergeCell ref="G1604:G1605"/>
    <mergeCell ref="F1630:F1631"/>
    <mergeCell ref="G1630:G1631"/>
    <mergeCell ref="H1630:H1631"/>
    <mergeCell ref="I1630:I1631"/>
    <mergeCell ref="J1630:J1631"/>
    <mergeCell ref="C1363:C1364"/>
    <mergeCell ref="D1363:D1364"/>
    <mergeCell ref="E1363:E1364"/>
    <mergeCell ref="C1409:C1410"/>
    <mergeCell ref="D1409:D1410"/>
    <mergeCell ref="E1409:E1410"/>
    <mergeCell ref="F1409:F1410"/>
    <mergeCell ref="G1409:G1410"/>
    <mergeCell ref="H1409:H1410"/>
    <mergeCell ref="C1414:C1415"/>
    <mergeCell ref="D1414:D1415"/>
    <mergeCell ref="E1414:E1415"/>
    <mergeCell ref="D1387:D1388"/>
    <mergeCell ref="E1387:E1388"/>
    <mergeCell ref="J1625:J1626"/>
    <mergeCell ref="C1568:C1569"/>
    <mergeCell ref="D1568:D1569"/>
    <mergeCell ref="C1554:C1555"/>
    <mergeCell ref="I1442:I1443"/>
    <mergeCell ref="J1442:J1443"/>
    <mergeCell ref="I1414:I1415"/>
    <mergeCell ref="J1414:J1415"/>
    <mergeCell ref="I1409:I1410"/>
    <mergeCell ref="C1447:C1448"/>
    <mergeCell ref="D1447:D1448"/>
    <mergeCell ref="J1775:J1776"/>
    <mergeCell ref="A1777:A1778"/>
    <mergeCell ref="B1777:B1778"/>
    <mergeCell ref="C1777:C1778"/>
    <mergeCell ref="D1777:D1778"/>
    <mergeCell ref="E1777:E1778"/>
    <mergeCell ref="J1691:J1692"/>
    <mergeCell ref="J1632:J1633"/>
    <mergeCell ref="A1691:A1692"/>
    <mergeCell ref="B1691:B1692"/>
    <mergeCell ref="E1745:E1746"/>
    <mergeCell ref="F1745:F1746"/>
    <mergeCell ref="B1742:B1743"/>
    <mergeCell ref="B1745:B1746"/>
    <mergeCell ref="B1710:B1711"/>
    <mergeCell ref="B1713:B1714"/>
    <mergeCell ref="B1719:B1720"/>
    <mergeCell ref="A1710:A1711"/>
    <mergeCell ref="A1713:A1714"/>
    <mergeCell ref="B1772:B1773"/>
    <mergeCell ref="C1772:C1773"/>
    <mergeCell ref="D1772:D1773"/>
    <mergeCell ref="E1772:E1773"/>
    <mergeCell ref="F1772:F1773"/>
    <mergeCell ref="G1772:G1773"/>
    <mergeCell ref="H1772:H1773"/>
    <mergeCell ref="I1772:I1773"/>
    <mergeCell ref="J1772:J1773"/>
    <mergeCell ref="E1770:E1771"/>
    <mergeCell ref="F1770:F1771"/>
    <mergeCell ref="A1662:A1664"/>
    <mergeCell ref="B1662:B1664"/>
    <mergeCell ref="I2597:I2598"/>
    <mergeCell ref="D1662:D1664"/>
    <mergeCell ref="E1742:E1743"/>
    <mergeCell ref="F1742:F1743"/>
    <mergeCell ref="A1745:A1746"/>
    <mergeCell ref="C1745:C1746"/>
    <mergeCell ref="D1745:D1746"/>
    <mergeCell ref="I1742:I1743"/>
    <mergeCell ref="J1742:J1743"/>
    <mergeCell ref="G1745:G1746"/>
    <mergeCell ref="H1745:H1746"/>
    <mergeCell ref="I1745:I1746"/>
    <mergeCell ref="J1745:J1746"/>
    <mergeCell ref="F1710:F1711"/>
    <mergeCell ref="G1710:G1711"/>
    <mergeCell ref="H1710:H1711"/>
    <mergeCell ref="C1710:C1711"/>
    <mergeCell ref="A1719:A1720"/>
    <mergeCell ref="I1710:I1711"/>
    <mergeCell ref="G1713:G1714"/>
    <mergeCell ref="H1713:H1714"/>
    <mergeCell ref="I1713:I1714"/>
    <mergeCell ref="J1710:J1711"/>
    <mergeCell ref="C1713:C1714"/>
    <mergeCell ref="D1713:D1714"/>
    <mergeCell ref="E1713:E1714"/>
    <mergeCell ref="G1742:G1743"/>
    <mergeCell ref="H1742:H1743"/>
    <mergeCell ref="C1742:C1743"/>
    <mergeCell ref="D1742:D1743"/>
    <mergeCell ref="J1770:J1771"/>
    <mergeCell ref="A1772:A1773"/>
    <mergeCell ref="E201:E202"/>
    <mergeCell ref="F201:F202"/>
    <mergeCell ref="E2687:E2688"/>
    <mergeCell ref="F2687:F2688"/>
    <mergeCell ref="G2687:G2688"/>
    <mergeCell ref="H2687:H2688"/>
    <mergeCell ref="I2687:I2688"/>
    <mergeCell ref="F1713:F1714"/>
    <mergeCell ref="A1632:A1633"/>
    <mergeCell ref="B1632:B1633"/>
    <mergeCell ref="A1630:A1631"/>
    <mergeCell ref="C1630:C1631"/>
    <mergeCell ref="D1630:D1631"/>
    <mergeCell ref="E1630:E1631"/>
    <mergeCell ref="C2792:C2793"/>
    <mergeCell ref="D2792:D2793"/>
    <mergeCell ref="E2792:E2793"/>
    <mergeCell ref="F2792:F2793"/>
    <mergeCell ref="G2792:G2793"/>
    <mergeCell ref="H2792:H2793"/>
    <mergeCell ref="I2792:I2793"/>
    <mergeCell ref="B2687:B2688"/>
    <mergeCell ref="B2792:B2793"/>
    <mergeCell ref="A2441:A2442"/>
    <mergeCell ref="B2441:B2442"/>
    <mergeCell ref="C2441:C2442"/>
    <mergeCell ref="A1742:A1743"/>
    <mergeCell ref="I2001:I2002"/>
    <mergeCell ref="A1747:A1748"/>
    <mergeCell ref="A1775:A1776"/>
    <mergeCell ref="C648:C649"/>
    <mergeCell ref="I817:I818"/>
    <mergeCell ref="J74:J75"/>
    <mergeCell ref="A142:A143"/>
    <mergeCell ref="C142:C143"/>
    <mergeCell ref="D142:D143"/>
    <mergeCell ref="E142:E143"/>
    <mergeCell ref="F142:F143"/>
    <mergeCell ref="G142:G143"/>
    <mergeCell ref="H142:H143"/>
    <mergeCell ref="I142:I143"/>
    <mergeCell ref="J142:J143"/>
    <mergeCell ref="A676:A677"/>
    <mergeCell ref="C676:C677"/>
    <mergeCell ref="D676:D677"/>
    <mergeCell ref="E676:E677"/>
    <mergeCell ref="F676:F677"/>
    <mergeCell ref="G676:G677"/>
    <mergeCell ref="H676:H677"/>
    <mergeCell ref="A74:A75"/>
    <mergeCell ref="C74:C75"/>
    <mergeCell ref="D74:D75"/>
    <mergeCell ref="E74:E75"/>
    <mergeCell ref="C510:C511"/>
    <mergeCell ref="D510:D511"/>
    <mergeCell ref="G201:G202"/>
    <mergeCell ref="H201:H202"/>
    <mergeCell ref="E510:E511"/>
    <mergeCell ref="F510:F511"/>
    <mergeCell ref="G510:G511"/>
    <mergeCell ref="H510:H511"/>
    <mergeCell ref="I510:I511"/>
    <mergeCell ref="J510:J511"/>
    <mergeCell ref="A512:A513"/>
    <mergeCell ref="G81:G82"/>
    <mergeCell ref="H81:H82"/>
    <mergeCell ref="I81:I82"/>
    <mergeCell ref="J81:J82"/>
    <mergeCell ref="A2860:A2861"/>
    <mergeCell ref="C2860:C2861"/>
    <mergeCell ref="D2860:D2861"/>
    <mergeCell ref="E2860:E2861"/>
    <mergeCell ref="F2860:F2861"/>
    <mergeCell ref="G2860:G2861"/>
    <mergeCell ref="H2860:H2861"/>
    <mergeCell ref="I2860:I2861"/>
    <mergeCell ref="J2860:J2861"/>
    <mergeCell ref="A2119:A2120"/>
    <mergeCell ref="C2119:C2120"/>
    <mergeCell ref="D2119:D2120"/>
    <mergeCell ref="E2119:E2120"/>
    <mergeCell ref="F2119:F2120"/>
    <mergeCell ref="G2119:G2120"/>
    <mergeCell ref="H2119:H2120"/>
    <mergeCell ref="I2119:I2120"/>
    <mergeCell ref="J2119:J2120"/>
    <mergeCell ref="A2549:A2550"/>
    <mergeCell ref="B2119:B2120"/>
    <mergeCell ref="B2795:B2796"/>
    <mergeCell ref="C2795:C2796"/>
    <mergeCell ref="B2860:B2861"/>
    <mergeCell ref="A2806:A2807"/>
    <mergeCell ref="C2806:C2807"/>
    <mergeCell ref="D2806:D2807"/>
    <mergeCell ref="E2806:E2807"/>
    <mergeCell ref="G2795:G2796"/>
    <mergeCell ref="H2795:H2796"/>
    <mergeCell ref="I2795:I2796"/>
    <mergeCell ref="J2582:J2583"/>
    <mergeCell ref="B2597:B2598"/>
    <mergeCell ref="B2139:B2140"/>
    <mergeCell ref="E2441:E2442"/>
    <mergeCell ref="F2441:F2442"/>
    <mergeCell ref="G2441:G2442"/>
    <mergeCell ref="H2441:H2442"/>
    <mergeCell ref="I2441:I2442"/>
    <mergeCell ref="J2441:J2442"/>
    <mergeCell ref="B2418:B2419"/>
    <mergeCell ref="I2471:I2473"/>
    <mergeCell ref="J2792:J2793"/>
    <mergeCell ref="C2571:C2572"/>
    <mergeCell ref="D2571:D2572"/>
    <mergeCell ref="E2571:E2572"/>
    <mergeCell ref="F2571:F2572"/>
    <mergeCell ref="G2571:G2572"/>
    <mergeCell ref="H2571:H2572"/>
    <mergeCell ref="I2571:I2572"/>
    <mergeCell ref="J2516:J2517"/>
    <mergeCell ref="J2164:J2165"/>
    <mergeCell ref="B2285:B2286"/>
    <mergeCell ref="C2285:C2286"/>
    <mergeCell ref="B2329:B2330"/>
    <mergeCell ref="B2331:B2332"/>
    <mergeCell ref="B2334:B2335"/>
    <mergeCell ref="D2441:D2442"/>
    <mergeCell ref="G2597:G2598"/>
    <mergeCell ref="H2597:H2598"/>
    <mergeCell ref="C2164:C2165"/>
    <mergeCell ref="F2806:F2807"/>
    <mergeCell ref="B2806:B2807"/>
    <mergeCell ref="C2549:C2550"/>
    <mergeCell ref="D2549:D2550"/>
    <mergeCell ref="E2549:E2550"/>
    <mergeCell ref="F2549:F2550"/>
    <mergeCell ref="G2549:G2550"/>
    <mergeCell ref="H2549:H2550"/>
    <mergeCell ref="I2549:I2550"/>
    <mergeCell ref="J2549:J2550"/>
    <mergeCell ref="B2549:B2550"/>
    <mergeCell ref="G2806:G2807"/>
    <mergeCell ref="H2806:H2807"/>
    <mergeCell ref="I2806:I2807"/>
    <mergeCell ref="J2806:J2807"/>
    <mergeCell ref="A2728:B2728"/>
    <mergeCell ref="A2695:B2695"/>
    <mergeCell ref="A2636:B2636"/>
    <mergeCell ref="A2678:B2678"/>
    <mergeCell ref="J2573:J2574"/>
    <mergeCell ref="J2571:J2572"/>
    <mergeCell ref="A2579:A2580"/>
    <mergeCell ref="B2579:B2580"/>
    <mergeCell ref="C2579:C2580"/>
    <mergeCell ref="D2579:D2580"/>
    <mergeCell ref="E2579:E2580"/>
    <mergeCell ref="G2803:G2804"/>
    <mergeCell ref="F2803:F2804"/>
    <mergeCell ref="F2597:F2598"/>
    <mergeCell ref="D2795:D2796"/>
    <mergeCell ref="E2795:E2796"/>
    <mergeCell ref="F2795:F279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J47:J48"/>
    <mergeCell ref="A370:A371"/>
    <mergeCell ref="B370:B371"/>
    <mergeCell ref="C370:C371"/>
    <mergeCell ref="D370:D371"/>
    <mergeCell ref="E370:E371"/>
    <mergeCell ref="F370:F371"/>
    <mergeCell ref="G370:G371"/>
    <mergeCell ref="H370:H371"/>
    <mergeCell ref="I370:I371"/>
    <mergeCell ref="J370:J371"/>
    <mergeCell ref="B74:B75"/>
    <mergeCell ref="B142:B143"/>
    <mergeCell ref="A81:A82"/>
    <mergeCell ref="G92:G93"/>
    <mergeCell ref="H92:H93"/>
    <mergeCell ref="I92:I93"/>
    <mergeCell ref="J92:J93"/>
    <mergeCell ref="D201:D202"/>
    <mergeCell ref="F74:F75"/>
    <mergeCell ref="G74:G75"/>
    <mergeCell ref="H74:H75"/>
    <mergeCell ref="I74:I75"/>
    <mergeCell ref="C865:C866"/>
    <mergeCell ref="D865:D866"/>
    <mergeCell ref="E865:E866"/>
    <mergeCell ref="F865:F866"/>
    <mergeCell ref="G865:G866"/>
    <mergeCell ref="H865:H866"/>
    <mergeCell ref="I865:I866"/>
    <mergeCell ref="J865:J866"/>
    <mergeCell ref="I736:I737"/>
    <mergeCell ref="G1126:G1127"/>
    <mergeCell ref="H1121:H1122"/>
    <mergeCell ref="I1121:I1122"/>
    <mergeCell ref="J1121:J1122"/>
    <mergeCell ref="A1124:A1125"/>
    <mergeCell ref="A1126:A1127"/>
    <mergeCell ref="J1124:J1125"/>
    <mergeCell ref="A1092:A1093"/>
    <mergeCell ref="B1092:B1093"/>
    <mergeCell ref="B988:B989"/>
    <mergeCell ref="C988:C989"/>
    <mergeCell ref="D988:D989"/>
    <mergeCell ref="E988:E989"/>
    <mergeCell ref="F988:F989"/>
    <mergeCell ref="G988:G989"/>
    <mergeCell ref="H988:H989"/>
    <mergeCell ref="I988:I989"/>
    <mergeCell ref="J988:J989"/>
    <mergeCell ref="B1002:B1003"/>
    <mergeCell ref="B1038:B1039"/>
    <mergeCell ref="A1043:A1044"/>
    <mergeCell ref="B1043:B1044"/>
    <mergeCell ref="B1121:B1122"/>
    <mergeCell ref="C1124:C1125"/>
    <mergeCell ref="D1124:D1125"/>
    <mergeCell ref="E1124:E1125"/>
    <mergeCell ref="F1124:F1125"/>
    <mergeCell ref="G1124:G1125"/>
    <mergeCell ref="A1442:A1443"/>
    <mergeCell ref="B1442:B1443"/>
    <mergeCell ref="C1442:C1443"/>
    <mergeCell ref="D1442:D1443"/>
    <mergeCell ref="E1442:E1443"/>
    <mergeCell ref="F1442:F1443"/>
    <mergeCell ref="G1442:G1443"/>
    <mergeCell ref="H1442:H1443"/>
    <mergeCell ref="B1045:B1046"/>
    <mergeCell ref="A1045:A1046"/>
    <mergeCell ref="C1045:C1046"/>
    <mergeCell ref="D1045:D1046"/>
    <mergeCell ref="E1045:E1046"/>
    <mergeCell ref="C1092:C1093"/>
    <mergeCell ref="D1092:D1093"/>
    <mergeCell ref="E1092:E1093"/>
    <mergeCell ref="F1092:F1093"/>
    <mergeCell ref="G1092:G1093"/>
    <mergeCell ref="H1092:H1093"/>
    <mergeCell ref="C1418:C1419"/>
    <mergeCell ref="D1418:D1419"/>
    <mergeCell ref="E1418:E1419"/>
    <mergeCell ref="F1418:F1419"/>
    <mergeCell ref="G1414:G1415"/>
    <mergeCell ref="H1414:H1415"/>
    <mergeCell ref="A1352:A1353"/>
    <mergeCell ref="B1352:B1353"/>
    <mergeCell ref="D1352:D1353"/>
    <mergeCell ref="E1352:E1353"/>
    <mergeCell ref="F1352:F1353"/>
    <mergeCell ref="G1352:G1353"/>
    <mergeCell ref="H1352:H1353"/>
    <mergeCell ref="I1352:I1353"/>
    <mergeCell ref="J1352:J1353"/>
    <mergeCell ref="B1409:B1410"/>
    <mergeCell ref="A1414:A1415"/>
    <mergeCell ref="F1387:F1388"/>
    <mergeCell ref="G1387:G1388"/>
    <mergeCell ref="H1387:H1388"/>
    <mergeCell ref="I1387:I1388"/>
    <mergeCell ref="J1387:J1388"/>
    <mergeCell ref="C1385:C1386"/>
    <mergeCell ref="D1385:D1386"/>
    <mergeCell ref="E1385:E1386"/>
    <mergeCell ref="F1385:F1386"/>
    <mergeCell ref="G1385:G1386"/>
    <mergeCell ref="H1385:H1386"/>
    <mergeCell ref="I1385:I1386"/>
    <mergeCell ref="E1447:E1448"/>
    <mergeCell ref="F1447:F1448"/>
    <mergeCell ref="G1447:G1448"/>
    <mergeCell ref="H1447:H1448"/>
    <mergeCell ref="I1447:I1448"/>
    <mergeCell ref="J1447:J1448"/>
    <mergeCell ref="A1450:A1451"/>
    <mergeCell ref="B1450:B1451"/>
    <mergeCell ref="C1450:C1451"/>
    <mergeCell ref="D1450:D1451"/>
    <mergeCell ref="E1450:E1451"/>
    <mergeCell ref="F1450:F1451"/>
    <mergeCell ref="G1450:G1451"/>
    <mergeCell ref="H1450:H1451"/>
    <mergeCell ref="I1450:I1451"/>
    <mergeCell ref="J1450:J1451"/>
    <mergeCell ref="A1592:A1593"/>
    <mergeCell ref="B1592:B1593"/>
    <mergeCell ref="C1592:C1593"/>
    <mergeCell ref="D1592:D1593"/>
    <mergeCell ref="E1592:E1593"/>
    <mergeCell ref="F1592:F1593"/>
    <mergeCell ref="G1592:G1593"/>
    <mergeCell ref="H1592:H1593"/>
    <mergeCell ref="I1592:I1593"/>
    <mergeCell ref="J1592:J1593"/>
    <mergeCell ref="C1579:C1580"/>
    <mergeCell ref="D1579:D1580"/>
    <mergeCell ref="E1579:E1580"/>
    <mergeCell ref="F1579:F1580"/>
    <mergeCell ref="I1554:I1555"/>
    <mergeCell ref="J1554:J1555"/>
    <mergeCell ref="A1600:A1601"/>
    <mergeCell ref="B1600:B1601"/>
    <mergeCell ref="C1600:C1601"/>
    <mergeCell ref="D1600:D1601"/>
    <mergeCell ref="E1600:E1601"/>
    <mergeCell ref="F1600:F1601"/>
    <mergeCell ref="G1600:G1601"/>
    <mergeCell ref="H1600:H1601"/>
    <mergeCell ref="I1600:I1601"/>
    <mergeCell ref="J1600:J1601"/>
    <mergeCell ref="B1630:B1631"/>
    <mergeCell ref="G1662:G1664"/>
    <mergeCell ref="H1662:H1664"/>
    <mergeCell ref="I1662:I1664"/>
    <mergeCell ref="J1662:J1664"/>
    <mergeCell ref="J1604:J1605"/>
    <mergeCell ref="J1782:J1783"/>
    <mergeCell ref="D1780:D1781"/>
    <mergeCell ref="E1780:E1781"/>
    <mergeCell ref="A1602:A1603"/>
    <mergeCell ref="B1602:B1603"/>
    <mergeCell ref="C1602:C1603"/>
    <mergeCell ref="D1602:D1603"/>
    <mergeCell ref="E1602:E1603"/>
    <mergeCell ref="F1602:F1603"/>
    <mergeCell ref="G1602:G1603"/>
    <mergeCell ref="H1602:H1603"/>
    <mergeCell ref="I1602:I1603"/>
    <mergeCell ref="J1602:J1603"/>
    <mergeCell ref="G1770:G1771"/>
    <mergeCell ref="H1770:H1771"/>
    <mergeCell ref="I1770:I1771"/>
    <mergeCell ref="C1662:C1664"/>
    <mergeCell ref="D1997:D1998"/>
    <mergeCell ref="E1997:E1998"/>
    <mergeCell ref="F1997:F1998"/>
    <mergeCell ref="G1997:G1998"/>
    <mergeCell ref="H1997:H1998"/>
    <mergeCell ref="I1997:I1998"/>
    <mergeCell ref="J1997:J1998"/>
    <mergeCell ref="A2052:A2053"/>
    <mergeCell ref="B2052:B2053"/>
    <mergeCell ref="C2052:C2053"/>
    <mergeCell ref="D2052:D2053"/>
    <mergeCell ref="J1777:J1778"/>
    <mergeCell ref="A1869:A1870"/>
    <mergeCell ref="B1869:B1870"/>
    <mergeCell ref="C1869:C1870"/>
    <mergeCell ref="D1869:D1870"/>
    <mergeCell ref="E1869:E1870"/>
    <mergeCell ref="F1869:F1870"/>
    <mergeCell ref="G1869:G1870"/>
    <mergeCell ref="H1869:H1870"/>
    <mergeCell ref="I1869:I1870"/>
    <mergeCell ref="J1869:J1870"/>
    <mergeCell ref="J1780:J1781"/>
    <mergeCell ref="B1782:B1783"/>
    <mergeCell ref="C1782:C1783"/>
    <mergeCell ref="D1782:D1783"/>
    <mergeCell ref="H1782:H1783"/>
    <mergeCell ref="I1782:I1783"/>
    <mergeCell ref="E2052:E2053"/>
    <mergeCell ref="I2052:I2053"/>
    <mergeCell ref="J2052:J2053"/>
    <mergeCell ref="C2099:C2101"/>
    <mergeCell ref="D2099:D2101"/>
    <mergeCell ref="E2099:E2101"/>
    <mergeCell ref="F2099:F2101"/>
    <mergeCell ref="G2099:G2101"/>
    <mergeCell ref="H2099:H2101"/>
    <mergeCell ref="I2099:I2101"/>
    <mergeCell ref="J2099:J2101"/>
    <mergeCell ref="C2062:C2063"/>
    <mergeCell ref="D2062:D2063"/>
    <mergeCell ref="E2062:E2063"/>
    <mergeCell ref="F2062:F2063"/>
    <mergeCell ref="G2062:G2063"/>
    <mergeCell ref="H2062:H2063"/>
    <mergeCell ref="I2062:I2063"/>
    <mergeCell ref="J2062:J2063"/>
    <mergeCell ref="C2070:C2071"/>
    <mergeCell ref="D2070:D2071"/>
    <mergeCell ref="E2070:E2071"/>
    <mergeCell ref="F2070:F2071"/>
    <mergeCell ref="G2070:G2071"/>
    <mergeCell ref="H2070:H2071"/>
    <mergeCell ref="I2070:I2071"/>
    <mergeCell ref="J2070:J2071"/>
    <mergeCell ref="J2072:J2073"/>
    <mergeCell ref="F2074:F2075"/>
    <mergeCell ref="G2074:G2075"/>
    <mergeCell ref="H2074:H2075"/>
    <mergeCell ref="I2074:I2075"/>
    <mergeCell ref="J2074:J2075"/>
    <mergeCell ref="D2076:D2077"/>
    <mergeCell ref="E2076:E2077"/>
    <mergeCell ref="H2003:H2004"/>
    <mergeCell ref="I2003:I2004"/>
    <mergeCell ref="J2003:J2004"/>
    <mergeCell ref="A720:A721"/>
    <mergeCell ref="B720:B721"/>
    <mergeCell ref="C720:C721"/>
    <mergeCell ref="D720:D721"/>
    <mergeCell ref="E720:E721"/>
    <mergeCell ref="F720:F721"/>
    <mergeCell ref="G720:G721"/>
    <mergeCell ref="H720:H721"/>
    <mergeCell ref="I720:I721"/>
    <mergeCell ref="J720:J721"/>
    <mergeCell ref="D1975:D1976"/>
    <mergeCell ref="E1975:E1976"/>
    <mergeCell ref="F1975:F1976"/>
    <mergeCell ref="F2067:F2068"/>
    <mergeCell ref="F2001:F2002"/>
    <mergeCell ref="G2001:G2002"/>
    <mergeCell ref="H2001:H2002"/>
    <mergeCell ref="A2067:A2068"/>
    <mergeCell ref="C2067:C2068"/>
    <mergeCell ref="D2067:D2068"/>
    <mergeCell ref="E2067:E2068"/>
    <mergeCell ref="I2067:I2068"/>
    <mergeCell ref="J2067:J2068"/>
    <mergeCell ref="A2001:A2002"/>
    <mergeCell ref="B2001:B2002"/>
    <mergeCell ref="C2001:C2002"/>
    <mergeCell ref="D2001:D2002"/>
    <mergeCell ref="E2001:E2002"/>
    <mergeCell ref="A2003:A2004"/>
    <mergeCell ref="E1782:E1783"/>
    <mergeCell ref="F1782:F1783"/>
    <mergeCell ref="G1782:G1783"/>
    <mergeCell ref="C960:C961"/>
    <mergeCell ref="D960:D961"/>
    <mergeCell ref="E960:E961"/>
    <mergeCell ref="H960:H961"/>
    <mergeCell ref="I960:I961"/>
    <mergeCell ref="B2003:B2004"/>
    <mergeCell ref="C2003:C2004"/>
    <mergeCell ref="D2003:D2004"/>
    <mergeCell ref="B824:B825"/>
    <mergeCell ref="A824:A825"/>
    <mergeCell ref="A852:A853"/>
    <mergeCell ref="B852:B853"/>
    <mergeCell ref="A869:A870"/>
    <mergeCell ref="B869:B870"/>
    <mergeCell ref="A936:A937"/>
    <mergeCell ref="B936:B937"/>
    <mergeCell ref="C936:C937"/>
    <mergeCell ref="D936:D937"/>
    <mergeCell ref="E936:E937"/>
    <mergeCell ref="F936:F937"/>
    <mergeCell ref="G936:G937"/>
    <mergeCell ref="H936:H937"/>
    <mergeCell ref="C1043:C1044"/>
    <mergeCell ref="D1043:D1044"/>
    <mergeCell ref="E1043:E1044"/>
    <mergeCell ref="D1002:D1003"/>
    <mergeCell ref="E1002:E1003"/>
    <mergeCell ref="F1002:F1003"/>
    <mergeCell ref="G1002:G1003"/>
    <mergeCell ref="H1002:H1003"/>
    <mergeCell ref="C1002:C1003"/>
    <mergeCell ref="G1368:G1369"/>
    <mergeCell ref="A1447:A1448"/>
    <mergeCell ref="B1447:B1448"/>
    <mergeCell ref="A1604:A1605"/>
    <mergeCell ref="B1604:B1605"/>
    <mergeCell ref="A1609:A1610"/>
    <mergeCell ref="I936:I937"/>
    <mergeCell ref="J936:J937"/>
    <mergeCell ref="A960:A961"/>
    <mergeCell ref="B960:B961"/>
    <mergeCell ref="F824:F825"/>
    <mergeCell ref="G824:G825"/>
    <mergeCell ref="H824:H825"/>
    <mergeCell ref="I824:I825"/>
    <mergeCell ref="J824:J825"/>
    <mergeCell ref="F852:F853"/>
    <mergeCell ref="G852:G853"/>
    <mergeCell ref="H852:H853"/>
    <mergeCell ref="I852:I853"/>
    <mergeCell ref="J852:J853"/>
    <mergeCell ref="F869:F870"/>
    <mergeCell ref="G869:G870"/>
    <mergeCell ref="H869:H870"/>
    <mergeCell ref="I869:I870"/>
    <mergeCell ref="C824:C825"/>
    <mergeCell ref="D824:D825"/>
    <mergeCell ref="E824:E825"/>
    <mergeCell ref="C852:C853"/>
    <mergeCell ref="D852:D853"/>
    <mergeCell ref="E852:E853"/>
    <mergeCell ref="C869:C870"/>
    <mergeCell ref="D869:D870"/>
    <mergeCell ref="E869:E870"/>
    <mergeCell ref="A2296:A2297"/>
    <mergeCell ref="A1997:A1998"/>
    <mergeCell ref="B1997:B1998"/>
    <mergeCell ref="A2285:A2286"/>
    <mergeCell ref="A2161:A2162"/>
    <mergeCell ref="A2080:A2081"/>
    <mergeCell ref="B2080:B2081"/>
    <mergeCell ref="A1363:A1364"/>
    <mergeCell ref="B1363:B1364"/>
    <mergeCell ref="A1385:A1386"/>
    <mergeCell ref="B1385:B1386"/>
    <mergeCell ref="B1418:B1419"/>
    <mergeCell ref="A1418:A1419"/>
    <mergeCell ref="B1534:B1535"/>
    <mergeCell ref="A1534:A1535"/>
    <mergeCell ref="A1554:A1555"/>
    <mergeCell ref="B1554:B1555"/>
    <mergeCell ref="A1581:A1582"/>
    <mergeCell ref="B1581:B1582"/>
    <mergeCell ref="B1614:B1615"/>
    <mergeCell ref="A1649:A1650"/>
    <mergeCell ref="B1649:B1650"/>
    <mergeCell ref="B1652:B1653"/>
    <mergeCell ref="A1652:A1653"/>
    <mergeCell ref="A1614:A1615"/>
    <mergeCell ref="A1517:A1518"/>
    <mergeCell ref="B1517:B1518"/>
    <mergeCell ref="A1572:A1573"/>
    <mergeCell ref="B1572:B1573"/>
    <mergeCell ref="A1887:A1888"/>
    <mergeCell ref="A1576:A1577"/>
    <mergeCell ref="B1576:B1577"/>
    <mergeCell ref="C2339:C2340"/>
    <mergeCell ref="D2339:D2340"/>
    <mergeCell ref="E2339:E2340"/>
    <mergeCell ref="H2418:H2419"/>
    <mergeCell ref="C2429:C2430"/>
    <mergeCell ref="D2429:D2430"/>
    <mergeCell ref="E2429:E2430"/>
    <mergeCell ref="F2429:F2430"/>
    <mergeCell ref="G2429:G2430"/>
    <mergeCell ref="H2429:H2430"/>
    <mergeCell ref="C2431:C2432"/>
    <mergeCell ref="D2431:D2432"/>
    <mergeCell ref="E2431:E2432"/>
    <mergeCell ref="F2431:F2432"/>
    <mergeCell ref="G2431:G2432"/>
    <mergeCell ref="H2431:H2432"/>
    <mergeCell ref="B1887:B1888"/>
    <mergeCell ref="B1893:B1894"/>
    <mergeCell ref="B1923:B1925"/>
    <mergeCell ref="B2099:B2101"/>
    <mergeCell ref="B2186:B2187"/>
    <mergeCell ref="B2211:B2212"/>
    <mergeCell ref="B2226:B2227"/>
    <mergeCell ref="B2296:B2297"/>
    <mergeCell ref="C2072:C2073"/>
    <mergeCell ref="D2072:D2073"/>
    <mergeCell ref="E2072:E2073"/>
    <mergeCell ref="H2285:H2286"/>
    <mergeCell ref="B2164:B2165"/>
    <mergeCell ref="B1877:B1878"/>
    <mergeCell ref="A1902:A1903"/>
    <mergeCell ref="B1902:B1903"/>
    <mergeCell ref="A2062:A2063"/>
    <mergeCell ref="B2062:B2063"/>
    <mergeCell ref="A2074:A2075"/>
    <mergeCell ref="B2074:B2075"/>
    <mergeCell ref="C1887:C1888"/>
    <mergeCell ref="D1887:D1888"/>
    <mergeCell ref="E1887:E1888"/>
    <mergeCell ref="C2226:C2227"/>
    <mergeCell ref="D2226:D2227"/>
    <mergeCell ref="E2226:E2227"/>
    <mergeCell ref="C1902:C1903"/>
    <mergeCell ref="D1902:D1903"/>
    <mergeCell ref="E1902:E1903"/>
    <mergeCell ref="C2080:C2081"/>
    <mergeCell ref="D2080:D2081"/>
    <mergeCell ref="E2080:E2081"/>
    <mergeCell ref="A1893:A1894"/>
    <mergeCell ref="A1923:A1925"/>
    <mergeCell ref="A2099:A2101"/>
    <mergeCell ref="A2186:A2187"/>
    <mergeCell ref="A2211:A2212"/>
    <mergeCell ref="A2226:A2227"/>
    <mergeCell ref="A2164:A2165"/>
    <mergeCell ref="C2074:C2075"/>
    <mergeCell ref="D2074:D2075"/>
    <mergeCell ref="E2074:E2075"/>
    <mergeCell ref="A2076:A2077"/>
    <mergeCell ref="B2076:B2077"/>
    <mergeCell ref="C2076:C2077"/>
    <mergeCell ref="A2647:A2649"/>
    <mergeCell ref="B2647:B2649"/>
    <mergeCell ref="A2651:A2652"/>
    <mergeCell ref="B2651:B2652"/>
    <mergeCell ref="B2663:B2664"/>
    <mergeCell ref="A2663:A2664"/>
    <mergeCell ref="B2709:B2710"/>
    <mergeCell ref="A2709:A2710"/>
    <mergeCell ref="A2011:A2012"/>
    <mergeCell ref="B2011:B2012"/>
    <mergeCell ref="B2028:B2029"/>
    <mergeCell ref="A2028:A2029"/>
    <mergeCell ref="B2425:B2426"/>
    <mergeCell ref="A2425:A2426"/>
    <mergeCell ref="B2429:B2430"/>
    <mergeCell ref="A2429:A2430"/>
    <mergeCell ref="B2431:B2432"/>
    <mergeCell ref="A2431:A2432"/>
    <mergeCell ref="A2471:A2473"/>
    <mergeCell ref="B2471:B2473"/>
    <mergeCell ref="A2339:A2340"/>
    <mergeCell ref="B2339:B2340"/>
    <mergeCell ref="A2366:A2367"/>
    <mergeCell ref="B2366:B2367"/>
    <mergeCell ref="A2368:A2369"/>
    <mergeCell ref="B2368:B2369"/>
    <mergeCell ref="A2418:A2419"/>
    <mergeCell ref="B2423:B2424"/>
    <mergeCell ref="A2423:A2424"/>
    <mergeCell ref="A2070:A2071"/>
    <mergeCell ref="B2070:B2071"/>
    <mergeCell ref="A2072:A2073"/>
    <mergeCell ref="F2471:F2473"/>
    <mergeCell ref="G2471:G2473"/>
    <mergeCell ref="H2471:H2473"/>
    <mergeCell ref="A1076:A1077"/>
    <mergeCell ref="B1076:B1077"/>
    <mergeCell ref="C1076:C1077"/>
    <mergeCell ref="D1076:D1077"/>
    <mergeCell ref="E1076:E1077"/>
    <mergeCell ref="F1076:F1077"/>
    <mergeCell ref="G1076:G1077"/>
    <mergeCell ref="H1076:H1077"/>
    <mergeCell ref="I1076:I1077"/>
    <mergeCell ref="J1076:J1077"/>
    <mergeCell ref="J960:J961"/>
    <mergeCell ref="C1035:C1036"/>
    <mergeCell ref="D1035:D1036"/>
    <mergeCell ref="E1035:E1036"/>
    <mergeCell ref="F1035:F1036"/>
    <mergeCell ref="G1035:G1036"/>
    <mergeCell ref="H1035:H1036"/>
    <mergeCell ref="I1035:I1036"/>
    <mergeCell ref="J1035:J1036"/>
    <mergeCell ref="C1038:C1039"/>
    <mergeCell ref="D1038:D1039"/>
    <mergeCell ref="E1038:E1039"/>
    <mergeCell ref="F1038:F1039"/>
    <mergeCell ref="G1038:G1039"/>
    <mergeCell ref="H1038:H1039"/>
    <mergeCell ref="I1038:I1039"/>
    <mergeCell ref="J1038:J1039"/>
    <mergeCell ref="F960:F961"/>
    <mergeCell ref="G960:G961"/>
    <mergeCell ref="J1002:J1003"/>
    <mergeCell ref="G1418:G1419"/>
    <mergeCell ref="H1418:H1419"/>
    <mergeCell ref="I1418:I1419"/>
    <mergeCell ref="J1418:J1419"/>
    <mergeCell ref="F1043:F1044"/>
    <mergeCell ref="G1043:G1044"/>
    <mergeCell ref="H1043:H1044"/>
    <mergeCell ref="I1043:I1044"/>
    <mergeCell ref="J1043:J1044"/>
    <mergeCell ref="F1045:F1046"/>
    <mergeCell ref="G1045:G1046"/>
    <mergeCell ref="H1045:H1046"/>
    <mergeCell ref="I1045:I1046"/>
    <mergeCell ref="J1045:J1046"/>
    <mergeCell ref="C1302:C1303"/>
    <mergeCell ref="D1302:D1303"/>
    <mergeCell ref="E1302:E1303"/>
    <mergeCell ref="F1302:F1303"/>
    <mergeCell ref="G1302:G1303"/>
    <mergeCell ref="H1302:H1303"/>
    <mergeCell ref="I1092:I1093"/>
    <mergeCell ref="J1092:J1093"/>
    <mergeCell ref="E1083:E1084"/>
    <mergeCell ref="F1083:F1084"/>
    <mergeCell ref="G1083:G1084"/>
    <mergeCell ref="H1083:H1084"/>
    <mergeCell ref="I1083:I1084"/>
    <mergeCell ref="J1083:J1084"/>
    <mergeCell ref="J1385:J1386"/>
    <mergeCell ref="F1126:F1127"/>
    <mergeCell ref="F1414:F1415"/>
    <mergeCell ref="G1581:G1582"/>
    <mergeCell ref="H1581:H1582"/>
    <mergeCell ref="I1581:I1582"/>
    <mergeCell ref="J1581:J1582"/>
    <mergeCell ref="C1572:C1573"/>
    <mergeCell ref="D1572:D1573"/>
    <mergeCell ref="E1572:E1573"/>
    <mergeCell ref="F1572:F1573"/>
    <mergeCell ref="G1572:G1573"/>
    <mergeCell ref="H1572:H1573"/>
    <mergeCell ref="I1572:I1573"/>
    <mergeCell ref="J1572:J1573"/>
    <mergeCell ref="C1576:C1577"/>
    <mergeCell ref="D1576:D1577"/>
    <mergeCell ref="E1576:E1577"/>
    <mergeCell ref="F1576:F1577"/>
    <mergeCell ref="G1576:G1577"/>
    <mergeCell ref="H1576:H1577"/>
    <mergeCell ref="I1576:I1577"/>
    <mergeCell ref="J1576:J1577"/>
    <mergeCell ref="E1877:E1878"/>
    <mergeCell ref="F1877:F1878"/>
    <mergeCell ref="G1877:G1878"/>
    <mergeCell ref="H1877:H1878"/>
    <mergeCell ref="I1877:I1878"/>
    <mergeCell ref="J1877:J1878"/>
    <mergeCell ref="G1568:G1569"/>
    <mergeCell ref="D1554:D1555"/>
    <mergeCell ref="E1554:E1555"/>
    <mergeCell ref="F1554:F1555"/>
    <mergeCell ref="G1554:G1555"/>
    <mergeCell ref="H1554:H1555"/>
    <mergeCell ref="C1614:C1615"/>
    <mergeCell ref="D1614:D1615"/>
    <mergeCell ref="E1614:E1615"/>
    <mergeCell ref="F1614:F1615"/>
    <mergeCell ref="G1614:G1615"/>
    <mergeCell ref="H1614:H1615"/>
    <mergeCell ref="I1614:I1615"/>
    <mergeCell ref="J1614:J1615"/>
    <mergeCell ref="C1649:C1650"/>
    <mergeCell ref="D1649:D1650"/>
    <mergeCell ref="E1649:E1650"/>
    <mergeCell ref="F1649:F1650"/>
    <mergeCell ref="G1649:G1650"/>
    <mergeCell ref="H1649:H1650"/>
    <mergeCell ref="I1649:I1650"/>
    <mergeCell ref="J1649:J1650"/>
    <mergeCell ref="C1581:C1582"/>
    <mergeCell ref="D1581:D1582"/>
    <mergeCell ref="E1581:E1582"/>
    <mergeCell ref="F1581:F1582"/>
    <mergeCell ref="F2072:F2073"/>
    <mergeCell ref="G2072:G2073"/>
    <mergeCell ref="H2072:H2073"/>
    <mergeCell ref="I2285:I2286"/>
    <mergeCell ref="J2285:J2286"/>
    <mergeCell ref="F2164:F2165"/>
    <mergeCell ref="I2072:I2073"/>
    <mergeCell ref="C1652:C1653"/>
    <mergeCell ref="D1652:D1653"/>
    <mergeCell ref="E1652:E1653"/>
    <mergeCell ref="F1652:F1653"/>
    <mergeCell ref="G1652:G1653"/>
    <mergeCell ref="H1652:H1653"/>
    <mergeCell ref="I1652:I1653"/>
    <mergeCell ref="J1652:J1653"/>
    <mergeCell ref="I1632:I1633"/>
    <mergeCell ref="C1632:C1633"/>
    <mergeCell ref="F1887:F1888"/>
    <mergeCell ref="G1887:G1888"/>
    <mergeCell ref="H1887:H1888"/>
    <mergeCell ref="I1887:I1888"/>
    <mergeCell ref="J1887:J1888"/>
    <mergeCell ref="C1893:C1894"/>
    <mergeCell ref="D1893:D1894"/>
    <mergeCell ref="E1893:E1894"/>
    <mergeCell ref="F1893:F1894"/>
    <mergeCell ref="G1893:G1894"/>
    <mergeCell ref="H1893:H1894"/>
    <mergeCell ref="I1893:I1894"/>
    <mergeCell ref="J1893:J1894"/>
    <mergeCell ref="C1877:C1878"/>
    <mergeCell ref="D1877:D1878"/>
    <mergeCell ref="C2011:C2012"/>
    <mergeCell ref="D2011:D2012"/>
    <mergeCell ref="E2011:E2012"/>
    <mergeCell ref="F2011:F2012"/>
    <mergeCell ref="G2011:G2012"/>
    <mergeCell ref="H2011:H2012"/>
    <mergeCell ref="I2011:I2012"/>
    <mergeCell ref="J2011:J2012"/>
    <mergeCell ref="C2028:C2029"/>
    <mergeCell ref="D2028:D2029"/>
    <mergeCell ref="E2028:E2029"/>
    <mergeCell ref="F2028:F2029"/>
    <mergeCell ref="G2028:G2029"/>
    <mergeCell ref="H2028:H2029"/>
    <mergeCell ref="I2028:I2029"/>
    <mergeCell ref="J2028:J2029"/>
    <mergeCell ref="F2052:F2053"/>
    <mergeCell ref="G2052:G2053"/>
    <mergeCell ref="H2052:H2053"/>
    <mergeCell ref="H2310:H2311"/>
    <mergeCell ref="I2310:I2311"/>
    <mergeCell ref="J2310:J2311"/>
    <mergeCell ref="C2186:C2187"/>
    <mergeCell ref="D2186:D2187"/>
    <mergeCell ref="E2186:E2187"/>
    <mergeCell ref="F2186:F2187"/>
    <mergeCell ref="G2186:G2187"/>
    <mergeCell ref="H2186:H2187"/>
    <mergeCell ref="I2186:I2187"/>
    <mergeCell ref="J2186:J2187"/>
    <mergeCell ref="C2211:C2212"/>
    <mergeCell ref="D2211:D2212"/>
    <mergeCell ref="E2211:E2212"/>
    <mergeCell ref="F2211:F2212"/>
    <mergeCell ref="G2211:G2212"/>
    <mergeCell ref="H2211:H2212"/>
    <mergeCell ref="I2211:I2212"/>
    <mergeCell ref="J2211:J2212"/>
    <mergeCell ref="J2226:J2227"/>
    <mergeCell ref="C2296:C2297"/>
    <mergeCell ref="D2296:D2297"/>
    <mergeCell ref="E2296:E2297"/>
    <mergeCell ref="F2296:F2297"/>
    <mergeCell ref="G2296:G2297"/>
    <mergeCell ref="I2226:I2227"/>
    <mergeCell ref="C2647:C2649"/>
    <mergeCell ref="D2647:D2649"/>
    <mergeCell ref="E2647:E2649"/>
    <mergeCell ref="F2647:F2649"/>
    <mergeCell ref="G2647:G2649"/>
    <mergeCell ref="H2647:H2649"/>
    <mergeCell ref="I2647:I2649"/>
    <mergeCell ref="J2647:J2649"/>
    <mergeCell ref="C2651:C2652"/>
    <mergeCell ref="D2651:D2652"/>
    <mergeCell ref="E2651:E2652"/>
    <mergeCell ref="F2651:F2652"/>
    <mergeCell ref="G2651:G2652"/>
    <mergeCell ref="H2651:H2652"/>
    <mergeCell ref="I2651:I2652"/>
    <mergeCell ref="J2651:J2652"/>
    <mergeCell ref="C2663:C2664"/>
    <mergeCell ref="D2663:D2664"/>
    <mergeCell ref="E2663:E2664"/>
    <mergeCell ref="F2663:F2664"/>
    <mergeCell ref="G2663:G2664"/>
    <mergeCell ref="H2663:H2664"/>
    <mergeCell ref="I2663:I2664"/>
    <mergeCell ref="J2663:J2664"/>
    <mergeCell ref="C2709:C2710"/>
    <mergeCell ref="D2709:D2710"/>
    <mergeCell ref="E2709:E2710"/>
    <mergeCell ref="F2709:F2710"/>
    <mergeCell ref="G2709:G2710"/>
    <mergeCell ref="H2709:H2710"/>
    <mergeCell ref="I2709:I2710"/>
    <mergeCell ref="J2709:J2710"/>
    <mergeCell ref="A679:A681"/>
    <mergeCell ref="B679:B681"/>
    <mergeCell ref="C679:C681"/>
    <mergeCell ref="D679:D681"/>
    <mergeCell ref="E679:E681"/>
    <mergeCell ref="F679:F681"/>
    <mergeCell ref="G679:G681"/>
    <mergeCell ref="H679:H681"/>
    <mergeCell ref="I679:I681"/>
    <mergeCell ref="J679:J681"/>
    <mergeCell ref="A1061:A1062"/>
    <mergeCell ref="B1061:B1062"/>
    <mergeCell ref="C1061:C1062"/>
    <mergeCell ref="D1061:D1062"/>
    <mergeCell ref="E1061:E1062"/>
    <mergeCell ref="F1061:F1062"/>
    <mergeCell ref="G1061:G1062"/>
    <mergeCell ref="H1061:H1062"/>
    <mergeCell ref="I1061:I1062"/>
    <mergeCell ref="J1061:J1062"/>
    <mergeCell ref="A1083:A1084"/>
    <mergeCell ref="B1083:B1084"/>
    <mergeCell ref="C1083:C1084"/>
    <mergeCell ref="D1083:D1084"/>
    <mergeCell ref="C1167:C1168"/>
    <mergeCell ref="D1167:D1168"/>
    <mergeCell ref="E1167:E1168"/>
    <mergeCell ref="F1167:F1168"/>
    <mergeCell ref="G1167:G1168"/>
    <mergeCell ref="H1167:H1168"/>
    <mergeCell ref="I1167:I1168"/>
    <mergeCell ref="J1167:J1168"/>
    <mergeCell ref="A1182:A1183"/>
    <mergeCell ref="B1182:B1183"/>
    <mergeCell ref="C1182:C1183"/>
    <mergeCell ref="D1182:D1183"/>
    <mergeCell ref="E1182:E1183"/>
    <mergeCell ref="F1182:F1183"/>
    <mergeCell ref="G1182:G1183"/>
    <mergeCell ref="H1182:H1183"/>
    <mergeCell ref="I1182:I1183"/>
    <mergeCell ref="J1182:J1183"/>
    <mergeCell ref="B1198:B1199"/>
    <mergeCell ref="C1198:C1199"/>
    <mergeCell ref="D1198:D1199"/>
    <mergeCell ref="E1198:E1199"/>
    <mergeCell ref="F1198:F1199"/>
    <mergeCell ref="G1198:G1199"/>
    <mergeCell ref="H1198:H1199"/>
    <mergeCell ref="I1198:I1199"/>
    <mergeCell ref="J1198:J1199"/>
    <mergeCell ref="A1371:A1372"/>
    <mergeCell ref="B1371:B1372"/>
    <mergeCell ref="C1371:C1372"/>
    <mergeCell ref="D1371:D1372"/>
    <mergeCell ref="E1371:E1372"/>
    <mergeCell ref="F1371:F1372"/>
    <mergeCell ref="G1371:G1372"/>
    <mergeCell ref="H1371:H1372"/>
    <mergeCell ref="I1371:I1372"/>
    <mergeCell ref="J1371:J1372"/>
    <mergeCell ref="F1363:F1364"/>
    <mergeCell ref="G1363:G1364"/>
    <mergeCell ref="H1363:H1364"/>
    <mergeCell ref="I1363:I1364"/>
    <mergeCell ref="J1363:J1364"/>
    <mergeCell ref="B1302:B1303"/>
    <mergeCell ref="A1302:A1303"/>
    <mergeCell ref="I1302:I1303"/>
    <mergeCell ref="J1302:J1303"/>
    <mergeCell ref="D1368:D1369"/>
    <mergeCell ref="A1368:A1369"/>
    <mergeCell ref="H1368:H1369"/>
    <mergeCell ref="C1352:C1353"/>
    <mergeCell ref="C1517:C1518"/>
    <mergeCell ref="D1517:D1518"/>
    <mergeCell ref="E1517:E1518"/>
    <mergeCell ref="F1517:F1518"/>
    <mergeCell ref="G1517:G1518"/>
    <mergeCell ref="H1517:H1518"/>
    <mergeCell ref="I1517:I1518"/>
    <mergeCell ref="J1517:J1518"/>
    <mergeCell ref="A1541:A1542"/>
    <mergeCell ref="B1541:B1542"/>
    <mergeCell ref="C1541:C1542"/>
    <mergeCell ref="D1541:D1542"/>
    <mergeCell ref="E1541:E1542"/>
    <mergeCell ref="F1541:F1542"/>
    <mergeCell ref="G1541:G1542"/>
    <mergeCell ref="H1541:H1542"/>
    <mergeCell ref="I1541:I1542"/>
    <mergeCell ref="J1541:J1542"/>
    <mergeCell ref="C1534:C1535"/>
    <mergeCell ref="D1534:D1535"/>
    <mergeCell ref="E1534:E1535"/>
    <mergeCell ref="F1534:F1535"/>
    <mergeCell ref="G1534:G1535"/>
    <mergeCell ref="H1534:H1535"/>
    <mergeCell ref="I1534:I1535"/>
    <mergeCell ref="J1534:J1535"/>
    <mergeCell ref="F1902:F1903"/>
    <mergeCell ref="G1902:G1903"/>
    <mergeCell ref="H1902:H1903"/>
    <mergeCell ref="I1902:I1903"/>
    <mergeCell ref="J1902:J1903"/>
    <mergeCell ref="A1977:A1978"/>
    <mergeCell ref="B1977:B1978"/>
    <mergeCell ref="C1977:C1978"/>
    <mergeCell ref="D1977:D1978"/>
    <mergeCell ref="E1977:E1978"/>
    <mergeCell ref="F1977:F1978"/>
    <mergeCell ref="G1977:G1978"/>
    <mergeCell ref="H1977:H1978"/>
    <mergeCell ref="I1977:I1978"/>
    <mergeCell ref="J1977:J1978"/>
    <mergeCell ref="C1923:C1925"/>
    <mergeCell ref="D1923:D1925"/>
    <mergeCell ref="E1923:E1925"/>
    <mergeCell ref="F1923:F1925"/>
    <mergeCell ref="G1923:G1925"/>
    <mergeCell ref="H1923:H1925"/>
    <mergeCell ref="I1923:I1925"/>
    <mergeCell ref="J1923:J1925"/>
    <mergeCell ref="J1941:J1942"/>
    <mergeCell ref="F2076:F2077"/>
    <mergeCell ref="G2076:G2077"/>
    <mergeCell ref="H2076:H2077"/>
    <mergeCell ref="I2076:I2077"/>
    <mergeCell ref="J2076:J2077"/>
    <mergeCell ref="B2072:B2073"/>
    <mergeCell ref="F2080:F2081"/>
    <mergeCell ref="G2080:G2081"/>
    <mergeCell ref="H2080:H2081"/>
    <mergeCell ref="I2080:I2081"/>
    <mergeCell ref="J2080:J2081"/>
    <mergeCell ref="A2237:A2238"/>
    <mergeCell ref="B2237:B2238"/>
    <mergeCell ref="C2237:C2238"/>
    <mergeCell ref="D2237:D2238"/>
    <mergeCell ref="E2237:E2238"/>
    <mergeCell ref="F2237:F2238"/>
    <mergeCell ref="G2237:G2238"/>
    <mergeCell ref="H2237:H2238"/>
    <mergeCell ref="I2237:I2238"/>
    <mergeCell ref="J2237:J2238"/>
    <mergeCell ref="I2147:I2148"/>
    <mergeCell ref="J2147:J2148"/>
    <mergeCell ref="B2161:B2162"/>
    <mergeCell ref="C2161:C2162"/>
    <mergeCell ref="D2161:D2162"/>
    <mergeCell ref="E2161:E2162"/>
    <mergeCell ref="F2161:F2162"/>
    <mergeCell ref="G2161:G2162"/>
    <mergeCell ref="H2161:H2162"/>
    <mergeCell ref="I2161:I2162"/>
    <mergeCell ref="J2161:J2162"/>
    <mergeCell ref="A2147:A2148"/>
    <mergeCell ref="B2147:B2148"/>
    <mergeCell ref="F2226:F2227"/>
    <mergeCell ref="G2226:G2227"/>
    <mergeCell ref="H2226:H2227"/>
    <mergeCell ref="H2296:H2297"/>
    <mergeCell ref="I2296:I2297"/>
    <mergeCell ref="J2296:J2297"/>
    <mergeCell ref="A2303:A2305"/>
    <mergeCell ref="B2303:B2305"/>
    <mergeCell ref="C2303:C2305"/>
    <mergeCell ref="D2303:D2305"/>
    <mergeCell ref="E2303:E2305"/>
    <mergeCell ref="F2303:F2305"/>
    <mergeCell ref="G2303:G2305"/>
    <mergeCell ref="H2303:H2305"/>
    <mergeCell ref="I2303:I2305"/>
    <mergeCell ref="J2303:J2305"/>
    <mergeCell ref="G2164:G2165"/>
    <mergeCell ref="H2164:H2165"/>
    <mergeCell ref="I2164:I2165"/>
    <mergeCell ref="D2164:D2165"/>
    <mergeCell ref="E2164:E2165"/>
    <mergeCell ref="E2336:E2337"/>
    <mergeCell ref="F2336:F2337"/>
    <mergeCell ref="G2336:G2337"/>
    <mergeCell ref="H2336:H2337"/>
    <mergeCell ref="I2336:I2337"/>
    <mergeCell ref="J2336:J2337"/>
    <mergeCell ref="C2329:C2330"/>
    <mergeCell ref="D2329:D2330"/>
    <mergeCell ref="E2329:E2330"/>
    <mergeCell ref="F2329:F2330"/>
    <mergeCell ref="G2329:G2330"/>
    <mergeCell ref="H2329:H2330"/>
    <mergeCell ref="I2329:I2330"/>
    <mergeCell ref="J2329:J2330"/>
    <mergeCell ref="C2331:C2332"/>
    <mergeCell ref="D2331:D2332"/>
    <mergeCell ref="E2331:E2332"/>
    <mergeCell ref="J2331:J2332"/>
    <mergeCell ref="C2334:C2335"/>
    <mergeCell ref="D2334:D2335"/>
    <mergeCell ref="E2334:E2335"/>
    <mergeCell ref="F2334:F2335"/>
    <mergeCell ref="G2334:G2335"/>
    <mergeCell ref="H2334:H2335"/>
    <mergeCell ref="I2334:I2335"/>
    <mergeCell ref="J2334:J2335"/>
    <mergeCell ref="I2370:I2371"/>
    <mergeCell ref="J2370:J2371"/>
    <mergeCell ref="A2376:A2377"/>
    <mergeCell ref="B2376:B2377"/>
    <mergeCell ref="I2431:I2432"/>
    <mergeCell ref="J2431:J2432"/>
    <mergeCell ref="F2339:F2340"/>
    <mergeCell ref="G2339:G2340"/>
    <mergeCell ref="H2339:H2340"/>
    <mergeCell ref="I2339:I2340"/>
    <mergeCell ref="J2339:J2340"/>
    <mergeCell ref="C2343:C2344"/>
    <mergeCell ref="D2343:D2344"/>
    <mergeCell ref="E2343:E2344"/>
    <mergeCell ref="F2343:F2344"/>
    <mergeCell ref="G2343:G2344"/>
    <mergeCell ref="H2343:H2344"/>
    <mergeCell ref="I2343:I2344"/>
    <mergeCell ref="J2343:J2344"/>
    <mergeCell ref="A2345:A2346"/>
    <mergeCell ref="B2345:B2346"/>
    <mergeCell ref="C2345:C2346"/>
    <mergeCell ref="D2345:D2346"/>
    <mergeCell ref="E2345:E2346"/>
    <mergeCell ref="F2345:F2346"/>
    <mergeCell ref="G2345:G2346"/>
    <mergeCell ref="H2345:H2346"/>
    <mergeCell ref="I2345:I2346"/>
    <mergeCell ref="J2345:J2346"/>
    <mergeCell ref="C2418:C2419"/>
    <mergeCell ref="D2418:D2419"/>
    <mergeCell ref="E2418:E2419"/>
    <mergeCell ref="G2376:G2377"/>
    <mergeCell ref="H2376:H2377"/>
    <mergeCell ref="I2376:I2377"/>
    <mergeCell ref="J2376:J2377"/>
    <mergeCell ref="I2429:I2430"/>
    <mergeCell ref="J2429:J2430"/>
    <mergeCell ref="C2366:C2367"/>
    <mergeCell ref="D2366:D2367"/>
    <mergeCell ref="E2366:E2367"/>
    <mergeCell ref="F2366:F2367"/>
    <mergeCell ref="G2366:G2367"/>
    <mergeCell ref="H2366:H2367"/>
    <mergeCell ref="I2366:I2367"/>
    <mergeCell ref="J2366:J2367"/>
    <mergeCell ref="A2513:A2514"/>
    <mergeCell ref="B2513:B2514"/>
    <mergeCell ref="C2513:C2514"/>
    <mergeCell ref="D2513:D2514"/>
    <mergeCell ref="E2513:E2514"/>
    <mergeCell ref="F2513:F2514"/>
    <mergeCell ref="G2513:G2514"/>
    <mergeCell ref="H2513:H2514"/>
    <mergeCell ref="I2513:I2514"/>
    <mergeCell ref="J2513:J2514"/>
    <mergeCell ref="A2370:A2371"/>
    <mergeCell ref="B2370:B2371"/>
    <mergeCell ref="C2370:C2371"/>
    <mergeCell ref="D2370:D2371"/>
    <mergeCell ref="E2370:E2371"/>
    <mergeCell ref="F2370:F2371"/>
    <mergeCell ref="G2370:G2371"/>
    <mergeCell ref="H2370:H2371"/>
    <mergeCell ref="C2368:C2369"/>
    <mergeCell ref="D2368:D2369"/>
    <mergeCell ref="E2368:E2369"/>
    <mergeCell ref="F2368:F2369"/>
    <mergeCell ref="G2368:G2369"/>
    <mergeCell ref="H2368:H2369"/>
    <mergeCell ref="I2368:I2369"/>
    <mergeCell ref="J2368:J2369"/>
    <mergeCell ref="I2423:I2424"/>
    <mergeCell ref="J2423:J2424"/>
    <mergeCell ref="C2425:C2426"/>
    <mergeCell ref="D2425:D2426"/>
    <mergeCell ref="E2425:E2426"/>
    <mergeCell ref="F2425:F2426"/>
    <mergeCell ref="G2425:G2426"/>
    <mergeCell ref="H2425:H2426"/>
    <mergeCell ref="I2425:I2426"/>
    <mergeCell ref="J2425:J2426"/>
    <mergeCell ref="F2418:F2419"/>
    <mergeCell ref="G2418:G2419"/>
    <mergeCell ref="I2418:I2419"/>
    <mergeCell ref="J2418:J2419"/>
    <mergeCell ref="C2423:C2424"/>
    <mergeCell ref="D2423:D2424"/>
    <mergeCell ref="E2423:E2424"/>
    <mergeCell ref="F2423:F2424"/>
    <mergeCell ref="G2423:G2424"/>
    <mergeCell ref="H2423:H2424"/>
    <mergeCell ref="C2376:C2377"/>
    <mergeCell ref="D2376:D2377"/>
    <mergeCell ref="E2376:E2377"/>
    <mergeCell ref="F2376:F2377"/>
  </mergeCells>
  <phoneticPr fontId="4" type="noConversion"/>
  <conditionalFormatting sqref="B1:B686 B688:B1048576">
    <cfRule type="duplicateValues" dxfId="0" priority="1"/>
  </conditionalFormatting>
  <printOptions horizontalCentered="1"/>
  <pageMargins left="3.937007874015748E-2" right="3.937007874015748E-2" top="0.39370078740157483" bottom="0.39370078740157483" header="0.19685039370078741" footer="0.19685039370078741"/>
  <pageSetup paperSize="9" scale="46" firstPageNumber="2" fitToHeight="0" orientation="landscape" useFirstPageNumber="1" r:id="rId1"/>
  <headerFooter>
    <oddHeader>&amp;C&amp;P</oddHeader>
  </headerFooter>
  <rowBreaks count="74" manualBreakCount="74">
    <brk id="33" max="17" man="1"/>
    <brk id="72" max="17" man="1"/>
    <brk id="111" max="17" man="1"/>
    <brk id="150" max="17" man="1"/>
    <brk id="189" max="17" man="1"/>
    <brk id="228" max="17" man="1"/>
    <brk id="267" max="17" man="1"/>
    <brk id="306" max="17" man="1"/>
    <brk id="345" max="17" man="1"/>
    <brk id="384" max="17" man="1"/>
    <brk id="423" max="17" man="1"/>
    <brk id="462" max="17" man="1"/>
    <brk id="500" max="17" man="1"/>
    <brk id="539" max="17" man="1"/>
    <brk id="578" max="17" man="1"/>
    <brk id="617" max="17" man="1"/>
    <brk id="656" max="17" man="1"/>
    <brk id="695" max="17" man="1"/>
    <brk id="734" max="17" man="1"/>
    <brk id="773" max="17" man="1"/>
    <brk id="812" max="17" man="1"/>
    <brk id="851" max="17" man="1"/>
    <brk id="890" max="17" man="1"/>
    <brk id="929" max="17" man="1"/>
    <brk id="968" max="17" man="1"/>
    <brk id="1007" max="17" man="1"/>
    <brk id="1046" max="17" man="1"/>
    <brk id="1085" max="17" man="1"/>
    <brk id="1123" max="17" man="1"/>
    <brk id="1162" max="17" man="1"/>
    <brk id="1201" max="17" man="1"/>
    <brk id="1240" max="17" man="1"/>
    <brk id="1279" max="17" man="1"/>
    <brk id="1318" max="17" man="1"/>
    <brk id="1357" max="17" man="1"/>
    <brk id="1396" max="17" man="1"/>
    <brk id="1435" max="17" man="1"/>
    <brk id="1473" max="17" man="1"/>
    <brk id="1512" max="17" man="1"/>
    <brk id="1551" max="17" man="1"/>
    <brk id="1590" max="17" man="1"/>
    <brk id="1629" max="17" man="1"/>
    <brk id="1668" max="17" man="1"/>
    <brk id="1707" max="17" man="1"/>
    <brk id="1746" max="17" man="1"/>
    <brk id="1785" max="17" man="1"/>
    <brk id="1823" max="17" man="1"/>
    <brk id="1862" max="17" man="1"/>
    <brk id="1901" max="17" man="1"/>
    <brk id="1940" max="17" man="1"/>
    <brk id="1979" max="17" man="1"/>
    <brk id="2018" max="17" man="1"/>
    <brk id="2057" max="17" man="1"/>
    <brk id="2096" max="17" man="1"/>
    <brk id="2135" max="17" man="1"/>
    <brk id="2174" max="17" man="1"/>
    <brk id="2213" max="17" man="1"/>
    <brk id="2252" max="17" man="1"/>
    <brk id="2291" max="17" man="1"/>
    <brk id="2330" max="17" man="1"/>
    <brk id="2369" max="17" man="1"/>
    <brk id="2408" max="17" man="1"/>
    <brk id="2447" max="17" man="1"/>
    <brk id="2486" max="17" man="1"/>
    <brk id="2525" max="17" man="1"/>
    <brk id="2564" max="17" man="1"/>
    <brk id="2603" max="17" man="1"/>
    <brk id="2642" max="17" man="1"/>
    <brk id="2681" max="17" man="1"/>
    <brk id="2721" max="17" man="1"/>
    <brk id="2760" max="17" man="1"/>
    <brk id="2799" max="17" man="1"/>
    <brk id="2838" max="17" man="1"/>
    <brk id="2877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Прилож</vt:lpstr>
      <vt:lpstr>Прилож!_GoBack</vt:lpstr>
      <vt:lpstr>Прилож!Заголовки_для_печати</vt:lpstr>
      <vt:lpstr>Прилож!Область_печати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Evtihov_YN@admin-smolensk.ru</dc:creator>
  <cp:lastModifiedBy>Курзова Мария Геннадиевна</cp:lastModifiedBy>
  <cp:lastPrinted>2026-10-19T07:00:17Z</cp:lastPrinted>
  <dcterms:created xsi:type="dcterms:W3CDTF">2012-12-13T11:50:40Z</dcterms:created>
  <dcterms:modified xsi:type="dcterms:W3CDTF">2026-10-29T11:44:01Z</dcterms:modified>
</cp:coreProperties>
</file>